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Maria\Google Drive\Projects\Tlajinga\"/>
    </mc:Choice>
  </mc:AlternateContent>
  <bookViews>
    <workbookView xWindow="0" yWindow="0" windowWidth="25596" windowHeight="15516" tabRatio="877" firstSheet="1" activeTab="1"/>
  </bookViews>
  <sheets>
    <sheet name="Sheet2" sheetId="1" r:id="rId1"/>
    <sheet name="PATT_2017_V5_For_R" sheetId="2" r:id="rId2"/>
    <sheet name="Sheet1" sheetId="3" r:id="rId3"/>
    <sheet name="Deer measurements" sheetId="4" r:id="rId4"/>
    <sheet name="PATT_2015" sheetId="5" r:id="rId5"/>
    <sheet name="583" sheetId="6" r:id="rId6"/>
    <sheet name="Unanalysed lote" sheetId="7" r:id="rId7"/>
    <sheet name="Lotes" sheetId="8" r:id="rId8"/>
    <sheet name="Analysed lotes" sheetId="9" r:id="rId9"/>
    <sheet name="Body-part" sheetId="12" r:id="rId10"/>
    <sheet name="Metadata" sheetId="10" r:id="rId11"/>
    <sheet name="Protocol_bonecodemod " sheetId="11" r:id="rId12"/>
  </sheets>
  <definedNames>
    <definedName name="_xlnm._FilterDatabase" localSheetId="7" hidden="1">Lotes!$A$1:$V$616</definedName>
    <definedName name="_xlnm._FilterDatabase" localSheetId="4" hidden="1">PATT_2015!$A$1:$AB$942</definedName>
    <definedName name="_xlnm._FilterDatabase" localSheetId="1" hidden="1">PATT_2017_V5_For_R!$B$1:$AW$1732</definedName>
    <definedName name="Z_4D6F9BFA_08F7_4CEB_84A1_5CA08A04CE06_.wvu.FilterData" localSheetId="7" hidden="1">Lotes!$A$1:$V$616</definedName>
    <definedName name="Z_4D6F9BFA_08F7_4CEB_84A1_5CA08A04CE06_.wvu.FilterData" localSheetId="4" hidden="1">PATT_2015!$A$1:$AB$942</definedName>
    <definedName name="Z_4D6F9BFA_08F7_4CEB_84A1_5CA08A04CE06_.wvu.FilterData" localSheetId="1" hidden="1">PATT_2017_V5_For_R!$B$1:$AW$1732</definedName>
  </definedNames>
  <calcPr calcId="162913"/>
  <customWorkbookViews>
    <customWorkbookView name="Maria Codlin - Personal View" guid="{4D6F9BFA-08F7-4CEB-84A1-5CA08A04CE06}" mergeInterval="0" personalView="1" windowWidth="1513" windowHeight="1030" tabRatio="877" activeSheetId="2"/>
  </customWorkbookViews>
  <pivotCaches>
    <pivotCache cacheId="0" r:id="rId13"/>
  </pivotCaches>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AL876" i="2" l="1"/>
  <c r="AL877" i="2"/>
  <c r="AL878" i="2"/>
  <c r="AL879" i="2"/>
  <c r="AL880" i="2"/>
  <c r="AL881" i="2"/>
  <c r="AL882" i="2"/>
  <c r="AL883" i="2"/>
  <c r="AL884" i="2"/>
  <c r="AL885" i="2"/>
  <c r="AL886" i="2"/>
  <c r="AL887" i="2"/>
  <c r="AL888" i="2"/>
  <c r="AL889" i="2"/>
  <c r="AL890" i="2"/>
  <c r="AL891" i="2"/>
  <c r="AL892" i="2"/>
  <c r="AL893" i="2"/>
  <c r="AL894" i="2"/>
  <c r="AL895" i="2"/>
  <c r="AL896" i="2"/>
  <c r="AL897" i="2"/>
  <c r="AL898" i="2"/>
  <c r="AL899" i="2"/>
  <c r="AL900" i="2"/>
  <c r="AL901" i="2"/>
  <c r="AL902" i="2"/>
  <c r="AL903" i="2"/>
  <c r="AL904" i="2"/>
  <c r="AL905" i="2"/>
  <c r="AL906" i="2"/>
  <c r="AL907" i="2"/>
  <c r="AL908" i="2"/>
  <c r="AL909" i="2"/>
  <c r="AL910" i="2"/>
  <c r="AL911" i="2"/>
  <c r="AL912" i="2"/>
  <c r="AL913" i="2"/>
  <c r="AL914" i="2"/>
  <c r="AL915" i="2"/>
  <c r="AL916" i="2"/>
  <c r="AL917" i="2"/>
  <c r="AL918" i="2"/>
  <c r="AL919" i="2"/>
  <c r="AL920" i="2"/>
  <c r="AL921" i="2"/>
  <c r="AL922" i="2"/>
  <c r="AL923" i="2"/>
  <c r="AL924" i="2"/>
  <c r="AL925" i="2"/>
  <c r="AL926" i="2"/>
  <c r="AL927" i="2"/>
  <c r="AL928" i="2"/>
  <c r="AL929" i="2"/>
  <c r="AL930" i="2"/>
  <c r="AL931" i="2"/>
  <c r="AL932" i="2"/>
  <c r="AL933" i="2"/>
  <c r="AL934" i="2"/>
  <c r="AL935" i="2"/>
  <c r="AL936" i="2"/>
  <c r="AL937" i="2"/>
  <c r="AL938" i="2"/>
  <c r="AL939" i="2"/>
  <c r="AL940" i="2"/>
  <c r="AL941" i="2"/>
  <c r="AL942" i="2"/>
  <c r="AL943" i="2"/>
  <c r="AL944" i="2"/>
  <c r="AL946" i="2"/>
  <c r="AL947" i="2"/>
  <c r="AL948" i="2"/>
  <c r="AL949" i="2"/>
  <c r="AL950" i="2"/>
  <c r="AL951" i="2"/>
  <c r="AL952" i="2"/>
  <c r="AL953" i="2"/>
  <c r="AL954" i="2"/>
  <c r="AL955" i="2"/>
  <c r="AL956" i="2"/>
  <c r="AL957" i="2"/>
  <c r="AL958" i="2"/>
  <c r="AL959" i="2"/>
  <c r="AL960" i="2"/>
  <c r="AL961" i="2"/>
  <c r="AL962" i="2"/>
  <c r="AL963" i="2"/>
  <c r="AL964" i="2"/>
  <c r="AL965" i="2"/>
  <c r="AL966" i="2"/>
  <c r="AL967" i="2"/>
  <c r="AL968" i="2"/>
  <c r="AL969" i="2"/>
  <c r="AL970" i="2"/>
  <c r="AL971" i="2"/>
  <c r="AL972" i="2"/>
  <c r="AL973" i="2"/>
  <c r="AL974" i="2"/>
  <c r="AL975" i="2"/>
  <c r="AL976" i="2"/>
  <c r="AL978" i="2"/>
  <c r="AL979" i="2"/>
  <c r="AL980" i="2"/>
  <c r="AL981" i="2"/>
  <c r="AL982" i="2"/>
  <c r="AL983" i="2"/>
  <c r="AL984" i="2"/>
  <c r="AL985" i="2"/>
  <c r="AL986" i="2"/>
  <c r="AL987" i="2"/>
  <c r="AL988" i="2"/>
  <c r="AL989" i="2"/>
  <c r="AL990" i="2"/>
  <c r="AL991" i="2"/>
  <c r="AL992" i="2"/>
  <c r="AL993" i="2"/>
  <c r="AL994" i="2"/>
  <c r="AL996" i="2"/>
  <c r="AL997" i="2"/>
  <c r="AL998" i="2"/>
  <c r="AL999" i="2"/>
  <c r="AL1000" i="2"/>
  <c r="AL1001" i="2"/>
  <c r="AL1002" i="2"/>
  <c r="AL1003" i="2"/>
  <c r="AL1004" i="2"/>
  <c r="AL1005" i="2"/>
  <c r="AL1006" i="2"/>
  <c r="AL1007" i="2"/>
  <c r="AL1008" i="2"/>
  <c r="AL1009" i="2"/>
  <c r="AL1010" i="2"/>
  <c r="AL1011" i="2"/>
  <c r="AL1012" i="2"/>
  <c r="AL1013" i="2"/>
  <c r="AL1014" i="2"/>
  <c r="AL1015" i="2"/>
  <c r="AL1016" i="2"/>
  <c r="AL1017" i="2"/>
  <c r="AL1018" i="2"/>
  <c r="AL1019" i="2"/>
  <c r="AL1020" i="2"/>
  <c r="AL1021" i="2"/>
  <c r="AL1022" i="2"/>
  <c r="AL1023" i="2"/>
  <c r="AL1024" i="2"/>
  <c r="AL1025" i="2"/>
  <c r="AL1026" i="2"/>
  <c r="AL1027" i="2"/>
  <c r="AL1028" i="2"/>
  <c r="AL1029" i="2"/>
  <c r="AL1030" i="2"/>
  <c r="AL1031" i="2"/>
  <c r="AL1032" i="2"/>
  <c r="AL1033" i="2"/>
  <c r="AL1034" i="2"/>
  <c r="AL1035" i="2"/>
  <c r="AL1036" i="2"/>
  <c r="AL1037" i="2"/>
  <c r="AL1038" i="2"/>
  <c r="AL1039" i="2"/>
  <c r="AL1040" i="2"/>
  <c r="AL1041" i="2"/>
  <c r="AL1042" i="2"/>
  <c r="AL1043" i="2"/>
  <c r="AL1044" i="2"/>
  <c r="AL1045" i="2"/>
  <c r="AL1046" i="2"/>
  <c r="AL1047" i="2"/>
  <c r="AL1048" i="2"/>
  <c r="AL1049" i="2"/>
  <c r="AL1050" i="2"/>
  <c r="AL1051" i="2"/>
  <c r="AL1052" i="2"/>
  <c r="AL1053" i="2"/>
  <c r="AL1054" i="2"/>
  <c r="AL1055" i="2"/>
  <c r="AL1056" i="2"/>
  <c r="AL1057" i="2"/>
  <c r="AL1058" i="2"/>
  <c r="AL1059" i="2"/>
  <c r="AL1060" i="2"/>
  <c r="AL1061" i="2"/>
  <c r="AL1062" i="2"/>
  <c r="AL1063" i="2"/>
  <c r="AL1064" i="2"/>
  <c r="AL1065" i="2"/>
  <c r="AL1066" i="2"/>
  <c r="AL1067" i="2"/>
  <c r="AL1068" i="2"/>
  <c r="AL1069" i="2"/>
  <c r="AL1070" i="2"/>
  <c r="AL1071" i="2"/>
  <c r="AL1072" i="2"/>
  <c r="AL1073" i="2"/>
  <c r="AL1074" i="2"/>
  <c r="AL1076" i="2"/>
  <c r="AL1077" i="2"/>
  <c r="AL1078" i="2"/>
  <c r="AL1079" i="2"/>
  <c r="AL1080" i="2"/>
  <c r="AL1081" i="2"/>
  <c r="AL1082" i="2"/>
  <c r="AL1083" i="2"/>
  <c r="AL1084" i="2"/>
  <c r="AL1085" i="2"/>
  <c r="AL1086" i="2"/>
  <c r="AL1087" i="2"/>
  <c r="AL1088" i="2"/>
  <c r="AL1089" i="2"/>
  <c r="AL1090" i="2"/>
  <c r="AL1091" i="2"/>
  <c r="AL1092" i="2"/>
  <c r="AL1093" i="2"/>
  <c r="AL1094" i="2"/>
  <c r="AL1095" i="2"/>
  <c r="AL1096" i="2"/>
  <c r="AL1097" i="2"/>
  <c r="AL1098" i="2"/>
  <c r="AL1099" i="2"/>
  <c r="AL1100" i="2"/>
  <c r="AL1101" i="2"/>
  <c r="AL1102" i="2"/>
  <c r="AL1103" i="2"/>
  <c r="AL1104" i="2"/>
  <c r="AL1105" i="2"/>
  <c r="AL1106" i="2"/>
  <c r="AL1107" i="2"/>
  <c r="AL1108" i="2"/>
  <c r="AL1109" i="2"/>
  <c r="AL1110" i="2"/>
  <c r="AL1111" i="2"/>
  <c r="AL1112" i="2"/>
  <c r="AL1113" i="2"/>
  <c r="AL1114" i="2"/>
  <c r="AL1115" i="2"/>
  <c r="AL1116" i="2"/>
  <c r="AL1117" i="2"/>
  <c r="AL1118" i="2"/>
  <c r="AL1119" i="2"/>
  <c r="AL1120" i="2"/>
  <c r="AL1121" i="2"/>
  <c r="AL1122" i="2"/>
  <c r="AL1123" i="2"/>
  <c r="AL1124" i="2"/>
  <c r="AL1125" i="2"/>
  <c r="AL1126" i="2"/>
  <c r="AL1127" i="2"/>
  <c r="AL1128" i="2"/>
  <c r="AL1129" i="2"/>
  <c r="AL1130" i="2"/>
  <c r="AL1131" i="2"/>
  <c r="AL1132" i="2"/>
  <c r="AL1134" i="2"/>
  <c r="AL1135" i="2"/>
  <c r="AL1136" i="2"/>
  <c r="AL1137" i="2"/>
  <c r="AL1138" i="2"/>
  <c r="AL1139" i="2"/>
  <c r="AL1140" i="2"/>
  <c r="AL1141" i="2"/>
  <c r="AL1142" i="2"/>
  <c r="AL1143" i="2"/>
  <c r="AL1144" i="2"/>
  <c r="AL1145" i="2"/>
  <c r="AL1146" i="2"/>
  <c r="AL1147" i="2"/>
  <c r="AL1148" i="2"/>
  <c r="AL1149" i="2"/>
  <c r="AL1150" i="2"/>
  <c r="AL1151" i="2"/>
  <c r="AL1152" i="2"/>
  <c r="AL1153" i="2"/>
  <c r="AL1154" i="2"/>
  <c r="AL1155" i="2"/>
  <c r="AL1156" i="2"/>
  <c r="AL1157" i="2"/>
  <c r="AL1158" i="2"/>
  <c r="AL1159" i="2"/>
  <c r="AL1160" i="2"/>
  <c r="AL1161" i="2"/>
  <c r="AL1162" i="2"/>
  <c r="AL1163" i="2"/>
  <c r="AL1165" i="2"/>
  <c r="AL1166" i="2"/>
  <c r="AL1167" i="2"/>
  <c r="AL1168" i="2"/>
  <c r="AL1169" i="2"/>
  <c r="AL1170" i="2"/>
  <c r="AL1171" i="2"/>
  <c r="AL1172" i="2"/>
  <c r="AL1173" i="2"/>
  <c r="AL1174" i="2"/>
  <c r="AL1175" i="2"/>
  <c r="AL1176" i="2"/>
  <c r="AL1177" i="2"/>
  <c r="AL1178" i="2"/>
  <c r="AL1179" i="2"/>
  <c r="AL1180" i="2"/>
  <c r="AL1181" i="2"/>
  <c r="AL1182" i="2"/>
  <c r="AL1183" i="2"/>
  <c r="AL1184" i="2"/>
  <c r="AL1185" i="2"/>
  <c r="AL1186" i="2"/>
  <c r="AL1187" i="2"/>
  <c r="AL1188" i="2"/>
  <c r="AL1189" i="2"/>
  <c r="AL1190" i="2"/>
  <c r="AL1191" i="2"/>
  <c r="AL1192" i="2"/>
  <c r="AL1193" i="2"/>
  <c r="AL1194" i="2"/>
  <c r="AL1195" i="2"/>
  <c r="AL1196" i="2"/>
  <c r="AL1197" i="2"/>
  <c r="AL1198" i="2"/>
  <c r="AL1199" i="2"/>
  <c r="AL1200" i="2"/>
  <c r="AL1201" i="2"/>
  <c r="AL1202" i="2"/>
  <c r="AL1203" i="2"/>
  <c r="AL1204" i="2"/>
  <c r="AL1205" i="2"/>
  <c r="AL1206" i="2"/>
  <c r="AL1207" i="2"/>
  <c r="AL1208" i="2"/>
  <c r="AL1209" i="2"/>
  <c r="AL1210" i="2"/>
  <c r="AL1211" i="2"/>
  <c r="AL1212" i="2"/>
  <c r="AL1213" i="2"/>
  <c r="AL1214" i="2"/>
  <c r="AL1216" i="2"/>
  <c r="AL1217" i="2"/>
  <c r="AL1218" i="2"/>
  <c r="AL1219" i="2"/>
  <c r="AL1220" i="2"/>
  <c r="AL1221" i="2"/>
  <c r="AL1222" i="2"/>
  <c r="AL1223" i="2"/>
  <c r="AL1224" i="2"/>
  <c r="AL1225" i="2"/>
  <c r="AL1226" i="2"/>
  <c r="AL1227" i="2"/>
  <c r="AL1228" i="2"/>
  <c r="AL1229" i="2"/>
  <c r="AL1230" i="2"/>
  <c r="AL1231" i="2"/>
  <c r="AL1232" i="2"/>
  <c r="AL1233" i="2"/>
  <c r="AL1234" i="2"/>
  <c r="AL1235" i="2"/>
  <c r="AL1236" i="2"/>
  <c r="AL1237" i="2"/>
  <c r="AL1238" i="2"/>
  <c r="AL1239" i="2"/>
  <c r="AL1240" i="2"/>
  <c r="AL1241" i="2"/>
  <c r="AL1242" i="2"/>
  <c r="AL1243" i="2"/>
  <c r="AL1244" i="2"/>
  <c r="AL1245" i="2"/>
  <c r="AL1246" i="2"/>
  <c r="AL1247" i="2"/>
  <c r="AL1248" i="2"/>
  <c r="AL1249" i="2"/>
  <c r="AL1250" i="2"/>
  <c r="AL1251" i="2"/>
  <c r="AL1252" i="2"/>
  <c r="AL1253" i="2"/>
  <c r="AL1254" i="2"/>
  <c r="AL1255" i="2"/>
  <c r="AL1256" i="2"/>
  <c r="AL1257" i="2"/>
  <c r="AL1258" i="2"/>
  <c r="AL1259" i="2"/>
  <c r="AL1260" i="2"/>
  <c r="AL1261" i="2"/>
  <c r="AL1262" i="2"/>
  <c r="AL1263" i="2"/>
  <c r="AL1264" i="2"/>
  <c r="AL1265" i="2"/>
  <c r="AL1266" i="2"/>
  <c r="AL1267" i="2"/>
  <c r="AL1268" i="2"/>
  <c r="AL1269" i="2"/>
  <c r="AL1271" i="2"/>
  <c r="AL1272" i="2"/>
  <c r="AL1273" i="2"/>
  <c r="AL1274" i="2"/>
  <c r="AL1275" i="2"/>
  <c r="AL1276" i="2"/>
  <c r="AL1277" i="2"/>
  <c r="AL1278" i="2"/>
  <c r="AL1279" i="2"/>
  <c r="AL1280" i="2"/>
  <c r="AL1281" i="2"/>
  <c r="AL1282" i="2"/>
  <c r="AL1283" i="2"/>
  <c r="AL1284" i="2"/>
  <c r="AL1285" i="2"/>
  <c r="AL1286" i="2"/>
  <c r="AL1287" i="2"/>
  <c r="AL1288" i="2"/>
  <c r="AL1289" i="2"/>
  <c r="AL1290" i="2"/>
  <c r="AL1291" i="2"/>
  <c r="AL1292" i="2"/>
  <c r="AL1293" i="2"/>
  <c r="AL1294" i="2"/>
  <c r="AL1295" i="2"/>
  <c r="AL1296" i="2"/>
  <c r="AL1297" i="2"/>
  <c r="AL1298" i="2"/>
  <c r="AL1299" i="2"/>
  <c r="AL1300" i="2"/>
  <c r="AL1301" i="2"/>
  <c r="AL1302" i="2"/>
  <c r="AL1303" i="2"/>
  <c r="AL1304" i="2"/>
  <c r="AL1305" i="2"/>
  <c r="AL1306" i="2"/>
  <c r="AL1307" i="2"/>
  <c r="AL1308" i="2"/>
  <c r="AL1309" i="2"/>
  <c r="AL1310" i="2"/>
  <c r="AL1311" i="2"/>
  <c r="AL1312" i="2"/>
  <c r="AL1313" i="2"/>
  <c r="AL1314" i="2"/>
  <c r="AL1315" i="2"/>
  <c r="AL1316" i="2"/>
  <c r="AL1317" i="2"/>
  <c r="AL1318" i="2"/>
  <c r="AL1319" i="2"/>
  <c r="AL1320" i="2"/>
  <c r="AL1321" i="2"/>
  <c r="AL1322" i="2"/>
  <c r="AL1324" i="2"/>
  <c r="AL1325" i="2"/>
  <c r="AL1326" i="2"/>
  <c r="AL1327" i="2"/>
  <c r="AL1328" i="2"/>
  <c r="AL1329" i="2"/>
  <c r="AL1330" i="2"/>
  <c r="AL1331" i="2"/>
  <c r="AL1332" i="2"/>
  <c r="AL1333" i="2"/>
  <c r="AL1334" i="2"/>
  <c r="AL1335" i="2"/>
  <c r="AL1336" i="2"/>
  <c r="AL1337" i="2"/>
  <c r="AL1338" i="2"/>
  <c r="AL1339" i="2"/>
  <c r="AL1340" i="2"/>
  <c r="AL1341" i="2"/>
  <c r="AL1342" i="2"/>
  <c r="AL1343" i="2"/>
  <c r="AL1344" i="2"/>
  <c r="AL1345" i="2"/>
  <c r="AL1346" i="2"/>
  <c r="AL1347" i="2"/>
  <c r="AL1348" i="2"/>
  <c r="AL1349" i="2"/>
  <c r="AL1350" i="2"/>
  <c r="AL1351" i="2"/>
  <c r="AL1352" i="2"/>
  <c r="AL1353" i="2"/>
  <c r="AL1354" i="2"/>
  <c r="AL1355" i="2"/>
  <c r="AL1356" i="2"/>
  <c r="AL1357" i="2"/>
  <c r="AL1358" i="2"/>
  <c r="AL1359" i="2"/>
  <c r="AL1360" i="2"/>
  <c r="AL1361" i="2"/>
  <c r="AL1362" i="2"/>
  <c r="AL1363" i="2"/>
  <c r="AL1364" i="2"/>
  <c r="AL1365" i="2"/>
  <c r="AL1366" i="2"/>
  <c r="AL1367" i="2"/>
  <c r="AL1368" i="2"/>
  <c r="AL1369" i="2"/>
  <c r="AL1370" i="2"/>
  <c r="AL1371" i="2"/>
  <c r="AL1372" i="2"/>
  <c r="AL1373" i="2"/>
  <c r="AL1374" i="2"/>
  <c r="AL1375" i="2"/>
  <c r="AL1376" i="2"/>
  <c r="AL1377" i="2"/>
  <c r="AL1378" i="2"/>
  <c r="AL1379" i="2"/>
  <c r="AL1380" i="2"/>
  <c r="AL1381" i="2"/>
  <c r="AL1382" i="2"/>
  <c r="AL1386" i="2"/>
  <c r="AL1387" i="2"/>
  <c r="AL1388" i="2"/>
  <c r="AL1389" i="2"/>
  <c r="AL1390" i="2"/>
  <c r="AL1391" i="2"/>
  <c r="AL1392" i="2"/>
  <c r="AL1393" i="2"/>
  <c r="AL1394" i="2"/>
  <c r="AL1395" i="2"/>
  <c r="AL1396" i="2"/>
  <c r="AL1397" i="2"/>
  <c r="AL1398" i="2"/>
  <c r="AL1399" i="2"/>
  <c r="AL1400" i="2"/>
  <c r="AL1401" i="2"/>
  <c r="AL1402" i="2"/>
  <c r="AL1403" i="2"/>
  <c r="AL1404" i="2"/>
  <c r="AL1405" i="2"/>
  <c r="AL1406" i="2"/>
  <c r="AL1407" i="2"/>
  <c r="AL1408" i="2"/>
  <c r="AL1409" i="2"/>
  <c r="AL1410" i="2"/>
  <c r="AL1411" i="2"/>
  <c r="AL1412" i="2"/>
  <c r="AL1413" i="2"/>
  <c r="AL1414" i="2"/>
  <c r="AL1415" i="2"/>
  <c r="AL1416" i="2"/>
  <c r="AL1417" i="2"/>
  <c r="AL1418" i="2"/>
  <c r="AL1419" i="2"/>
  <c r="AL1420" i="2"/>
  <c r="AL1421" i="2"/>
  <c r="AL1422" i="2"/>
  <c r="AL1423" i="2"/>
  <c r="AL1424" i="2"/>
  <c r="AL1425" i="2"/>
  <c r="AL1426" i="2"/>
  <c r="AL1427" i="2"/>
  <c r="AL1428" i="2"/>
  <c r="AL1429" i="2"/>
  <c r="AL1430" i="2"/>
  <c r="AL1431" i="2"/>
  <c r="AL1432" i="2"/>
  <c r="AL1433" i="2"/>
  <c r="AL1434" i="2"/>
  <c r="AL1435" i="2"/>
  <c r="AL1436" i="2"/>
  <c r="AL1437" i="2"/>
  <c r="AL1438" i="2"/>
  <c r="AL1439" i="2"/>
  <c r="AL1440" i="2"/>
  <c r="AL1441" i="2"/>
  <c r="AL1442" i="2"/>
  <c r="AL1443" i="2"/>
  <c r="AL1444" i="2"/>
  <c r="AL1445" i="2"/>
  <c r="AL1446" i="2"/>
  <c r="AL1447" i="2"/>
  <c r="AL1448" i="2"/>
  <c r="AL1449" i="2"/>
  <c r="AL1450" i="2"/>
  <c r="AL1451" i="2"/>
  <c r="AL1452" i="2"/>
  <c r="AL1453" i="2"/>
  <c r="AL1454" i="2"/>
  <c r="AL1455" i="2"/>
  <c r="AL1456" i="2"/>
  <c r="AL1457" i="2"/>
  <c r="AL1458" i="2"/>
  <c r="AL1459" i="2"/>
  <c r="AL1460" i="2"/>
  <c r="AL1461" i="2"/>
  <c r="AL1462" i="2"/>
  <c r="AL1463" i="2"/>
  <c r="AL1464" i="2"/>
  <c r="AL1465" i="2"/>
  <c r="AL1466" i="2"/>
  <c r="AL1467" i="2"/>
  <c r="AL1468" i="2"/>
  <c r="AL1469" i="2"/>
  <c r="AL1470" i="2"/>
  <c r="AL1471" i="2"/>
  <c r="AL1472" i="2"/>
  <c r="AL1473" i="2"/>
  <c r="AL1474" i="2"/>
  <c r="AL1475" i="2"/>
  <c r="AL1476" i="2"/>
  <c r="AL1477" i="2"/>
  <c r="AL1478" i="2"/>
  <c r="AL1479" i="2"/>
  <c r="AL1480" i="2"/>
  <c r="AL1481" i="2"/>
  <c r="AL1482" i="2"/>
  <c r="AL1483" i="2"/>
  <c r="AL1484" i="2"/>
  <c r="AL1485" i="2"/>
  <c r="AL1486" i="2"/>
  <c r="AL1487" i="2"/>
  <c r="AL1488" i="2"/>
  <c r="AL1489" i="2"/>
  <c r="AL1490" i="2"/>
  <c r="AL1491" i="2"/>
  <c r="AL1492" i="2"/>
  <c r="AL1493" i="2"/>
  <c r="AL1494" i="2"/>
  <c r="AL1495" i="2"/>
  <c r="AL1496" i="2"/>
  <c r="AL1497" i="2"/>
  <c r="AL1498" i="2"/>
  <c r="AL1499" i="2"/>
  <c r="AL1500" i="2"/>
  <c r="AL1501" i="2"/>
  <c r="AL1502" i="2"/>
  <c r="AL1503" i="2"/>
  <c r="AL1504" i="2"/>
  <c r="AL1505" i="2"/>
  <c r="AL1506" i="2"/>
  <c r="AL1507" i="2"/>
  <c r="AL1508" i="2"/>
  <c r="AL1509" i="2"/>
  <c r="AL1510" i="2"/>
  <c r="AL1511" i="2"/>
  <c r="AL1512" i="2"/>
  <c r="AL1513" i="2"/>
  <c r="AL1514" i="2"/>
  <c r="AL1515" i="2"/>
  <c r="AL1516" i="2"/>
  <c r="AL1517" i="2"/>
  <c r="AL1518" i="2"/>
  <c r="AL1519" i="2"/>
  <c r="AL1520" i="2"/>
  <c r="AL1521" i="2"/>
  <c r="AL1522" i="2"/>
  <c r="AL1523" i="2"/>
  <c r="AL1524" i="2"/>
  <c r="AL1525" i="2"/>
  <c r="AL1526" i="2"/>
  <c r="AL1527" i="2"/>
  <c r="AL1529" i="2"/>
  <c r="AL1530" i="2"/>
  <c r="AL1531" i="2"/>
  <c r="AL1532" i="2"/>
  <c r="AL1533" i="2"/>
  <c r="AL1534" i="2"/>
  <c r="AL1535" i="2"/>
  <c r="AL1536" i="2"/>
  <c r="AL1537" i="2"/>
  <c r="AL1538" i="2"/>
  <c r="AL1539" i="2"/>
  <c r="AL1540" i="2"/>
  <c r="AL1541" i="2"/>
  <c r="AL1542" i="2"/>
  <c r="AL1543" i="2"/>
  <c r="AL1544" i="2"/>
  <c r="AL1545" i="2"/>
  <c r="AL1546" i="2"/>
  <c r="AL1547" i="2"/>
  <c r="AL1548" i="2"/>
  <c r="AL1549" i="2"/>
  <c r="AL1550" i="2"/>
  <c r="AL1551" i="2"/>
  <c r="AL1552" i="2"/>
  <c r="AL1553" i="2"/>
  <c r="AL1554" i="2"/>
  <c r="AL1555" i="2"/>
  <c r="AL1556" i="2"/>
  <c r="AL1557" i="2"/>
  <c r="AL1558" i="2"/>
  <c r="AL1559" i="2"/>
  <c r="AL1560" i="2"/>
  <c r="AL1561" i="2"/>
  <c r="AL1562" i="2"/>
  <c r="AL1563" i="2"/>
  <c r="AL1564" i="2"/>
  <c r="AL1565" i="2"/>
  <c r="AL1566" i="2"/>
  <c r="AL1567" i="2"/>
  <c r="AL1568" i="2"/>
  <c r="AL1569" i="2"/>
  <c r="AL1570" i="2"/>
  <c r="AL1571" i="2"/>
  <c r="AL1572" i="2"/>
  <c r="AL1573" i="2"/>
  <c r="AL1574" i="2"/>
  <c r="AL1575" i="2"/>
  <c r="AL1576" i="2"/>
  <c r="AL1577" i="2"/>
  <c r="AL1578" i="2"/>
  <c r="AL1579" i="2"/>
  <c r="AL1580" i="2"/>
  <c r="AL1581" i="2"/>
  <c r="AL1582" i="2"/>
  <c r="AL1583" i="2"/>
  <c r="AL1584" i="2"/>
  <c r="AL1585" i="2"/>
  <c r="AL1586" i="2"/>
  <c r="AL1587" i="2"/>
  <c r="AL1588" i="2"/>
  <c r="AL1589" i="2"/>
  <c r="AL1590" i="2"/>
  <c r="AL1591" i="2"/>
  <c r="AL1592" i="2"/>
  <c r="AL1593" i="2"/>
  <c r="AL1594" i="2"/>
  <c r="AL1595" i="2"/>
  <c r="AL1596" i="2"/>
  <c r="AL1597" i="2"/>
  <c r="AL1598" i="2"/>
  <c r="AL1599" i="2"/>
  <c r="AL1600" i="2"/>
  <c r="AL1601" i="2"/>
  <c r="AL1602" i="2"/>
  <c r="AL1603" i="2"/>
  <c r="AL1604" i="2"/>
  <c r="AL1605" i="2"/>
  <c r="AL1606" i="2"/>
  <c r="AL1607" i="2"/>
  <c r="AL1608" i="2"/>
  <c r="AL1609" i="2"/>
  <c r="AL1610" i="2"/>
  <c r="AL1611" i="2"/>
  <c r="AL1612" i="2"/>
  <c r="AL1613" i="2"/>
  <c r="AL1615" i="2"/>
  <c r="AL1616" i="2"/>
  <c r="AL1617" i="2"/>
  <c r="AL1618" i="2"/>
  <c r="AL1619" i="2"/>
  <c r="AL1620" i="2"/>
  <c r="AL1621" i="2"/>
  <c r="AL1622" i="2"/>
  <c r="AL1623" i="2"/>
  <c r="AL1624" i="2"/>
  <c r="AL1625" i="2"/>
  <c r="AL1627" i="2"/>
  <c r="AL1628" i="2"/>
  <c r="AL1629" i="2"/>
  <c r="AL1630" i="2"/>
  <c r="AL1631" i="2"/>
  <c r="AL1632" i="2"/>
  <c r="AL1633" i="2"/>
  <c r="AL1634" i="2"/>
  <c r="AL1635" i="2"/>
  <c r="AL1636" i="2"/>
  <c r="AL1637" i="2"/>
  <c r="AL1638" i="2"/>
  <c r="AL1639" i="2"/>
  <c r="AL1640" i="2"/>
  <c r="AL1641" i="2"/>
  <c r="AL1642" i="2"/>
  <c r="AL1643" i="2"/>
  <c r="AL1644" i="2"/>
  <c r="AL1645" i="2"/>
  <c r="AL1646" i="2"/>
  <c r="AL1647" i="2"/>
  <c r="AL1648" i="2"/>
  <c r="AL1649" i="2"/>
  <c r="AL1650" i="2"/>
  <c r="AL1651" i="2"/>
  <c r="AL1652" i="2"/>
  <c r="AL1653" i="2"/>
  <c r="AL1654" i="2"/>
  <c r="AL1655" i="2"/>
  <c r="AL1656" i="2"/>
  <c r="AL1657" i="2"/>
  <c r="AL1658" i="2"/>
  <c r="AL1659" i="2"/>
  <c r="AL1660" i="2"/>
  <c r="AL1661" i="2"/>
  <c r="AL1662" i="2"/>
  <c r="AL1663" i="2"/>
  <c r="AL1664" i="2"/>
  <c r="AL1665" i="2"/>
  <c r="AL1666" i="2"/>
  <c r="AL1667" i="2"/>
  <c r="AL1668" i="2"/>
  <c r="AL1669" i="2"/>
  <c r="AL1670" i="2"/>
  <c r="AL1671" i="2"/>
  <c r="AL1672" i="2"/>
  <c r="AL1673" i="2"/>
  <c r="AL1674" i="2"/>
  <c r="AL1675" i="2"/>
  <c r="AL1676" i="2"/>
  <c r="AL1677" i="2"/>
  <c r="AL1678" i="2"/>
  <c r="AL1679" i="2"/>
  <c r="AL1680" i="2"/>
  <c r="AL1681" i="2"/>
  <c r="AL1682" i="2"/>
  <c r="AL1683" i="2"/>
  <c r="AL1684" i="2"/>
  <c r="AL1685" i="2"/>
  <c r="AL1686" i="2"/>
  <c r="AL1687" i="2"/>
  <c r="AL1688" i="2"/>
  <c r="AL1689" i="2"/>
  <c r="AL1690" i="2"/>
  <c r="AL1691" i="2"/>
  <c r="AL1692" i="2"/>
  <c r="AL1693" i="2"/>
  <c r="AL1694" i="2"/>
  <c r="AL1695" i="2"/>
  <c r="AL1696" i="2"/>
  <c r="AL1697" i="2"/>
  <c r="AL1698" i="2"/>
  <c r="AL1699" i="2"/>
  <c r="AL1700" i="2"/>
  <c r="AL1701" i="2"/>
  <c r="AL1702" i="2"/>
  <c r="AL1703" i="2"/>
  <c r="AL1704" i="2"/>
  <c r="AL1705" i="2"/>
  <c r="AL1706" i="2"/>
  <c r="AL1707" i="2"/>
  <c r="AL1709" i="2"/>
  <c r="AL1710" i="2"/>
  <c r="AL1711" i="2"/>
  <c r="AL1712" i="2"/>
  <c r="AL1713" i="2"/>
  <c r="AL1714" i="2"/>
  <c r="AL1715" i="2"/>
  <c r="AL1716" i="2"/>
  <c r="AL1717" i="2"/>
  <c r="AL1718" i="2"/>
  <c r="AL1719" i="2"/>
  <c r="AL1720" i="2"/>
  <c r="AL1721" i="2"/>
  <c r="AL1722" i="2"/>
  <c r="AL1723" i="2"/>
  <c r="AL1724" i="2"/>
  <c r="AL1725" i="2"/>
  <c r="AL1726" i="2"/>
  <c r="AL1727" i="2"/>
  <c r="AL1728" i="2"/>
  <c r="AL1729" i="2"/>
  <c r="AL1730" i="2"/>
  <c r="AL1731" i="2"/>
  <c r="AL1732" i="2"/>
  <c r="AL865" i="2"/>
  <c r="AL864" i="2"/>
  <c r="AL863" i="2"/>
  <c r="AL862" i="2"/>
  <c r="AL861" i="2"/>
  <c r="AL860" i="2"/>
  <c r="AL859" i="2"/>
  <c r="AL866" i="2"/>
  <c r="AL867" i="2"/>
  <c r="AL868" i="2"/>
  <c r="AL869" i="2"/>
  <c r="AL870" i="2"/>
  <c r="AL871" i="2"/>
  <c r="AL872" i="2"/>
  <c r="AL873" i="2"/>
  <c r="AL874" i="2"/>
  <c r="AL875" i="2"/>
  <c r="F3" i="5" l="1"/>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2" i="5"/>
  <c r="AP139" i="2" l="1"/>
  <c r="AP854" i="2"/>
  <c r="AP840" i="2"/>
  <c r="AP824" i="2"/>
  <c r="AP749" i="2"/>
  <c r="AP726" i="2"/>
  <c r="AP705" i="2"/>
  <c r="AP692" i="2"/>
  <c r="AP643" i="2"/>
  <c r="AP642" i="2"/>
  <c r="AP639" i="2"/>
  <c r="AP609" i="2"/>
  <c r="AP603" i="2"/>
  <c r="AP600" i="2"/>
  <c r="AP599" i="2"/>
  <c r="AP598" i="2"/>
  <c r="AP587" i="2"/>
  <c r="AP585" i="2"/>
  <c r="AP584" i="2"/>
  <c r="AP582" i="2"/>
  <c r="AP549" i="2"/>
  <c r="AP529" i="2"/>
  <c r="AP527" i="2"/>
  <c r="AP516" i="2"/>
  <c r="AP460" i="2"/>
  <c r="AP459" i="2"/>
  <c r="AP430" i="2"/>
  <c r="AP421" i="2"/>
  <c r="AP410" i="2"/>
  <c r="AP409" i="2"/>
  <c r="AP392" i="2"/>
  <c r="AP391" i="2"/>
  <c r="AP375" i="2"/>
  <c r="AP367" i="2"/>
  <c r="AP324" i="2"/>
  <c r="AP246" i="2"/>
  <c r="AP238" i="2"/>
  <c r="AP237" i="2"/>
  <c r="AP222" i="2"/>
  <c r="AP221" i="2"/>
  <c r="AP185" i="2"/>
  <c r="AP175" i="2"/>
  <c r="AP168" i="2"/>
  <c r="AP155" i="2"/>
  <c r="AP74" i="2"/>
  <c r="AP42" i="2"/>
  <c r="AM781" i="2"/>
  <c r="AM832" i="2"/>
  <c r="AM829" i="2"/>
  <c r="AM828" i="2"/>
  <c r="AM823" i="2"/>
  <c r="AM820" i="2"/>
  <c r="AM819" i="2"/>
  <c r="AM818" i="2"/>
  <c r="AM780" i="2"/>
  <c r="AM764" i="2"/>
  <c r="AM757" i="2"/>
  <c r="AM756" i="2"/>
  <c r="AM736" i="2"/>
  <c r="AM735" i="2"/>
  <c r="AM721" i="2"/>
  <c r="AM718" i="2"/>
  <c r="AM714" i="2"/>
  <c r="AM687" i="2"/>
  <c r="AM683" i="2"/>
  <c r="AM680" i="2"/>
  <c r="AM660" i="2"/>
  <c r="AM658" i="2"/>
  <c r="AM633" i="2"/>
  <c r="AM624" i="2"/>
  <c r="AM583" i="2"/>
  <c r="AM566" i="2"/>
  <c r="AM514" i="2"/>
  <c r="AM478" i="2"/>
  <c r="AM444" i="2"/>
  <c r="AM442" i="2"/>
  <c r="AM419" i="2"/>
  <c r="AM416" i="2"/>
  <c r="AM402" i="2"/>
  <c r="AM381" i="2"/>
  <c r="AM359"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2" i="2"/>
  <c r="F18" i="8"/>
  <c r="F613" i="8"/>
  <c r="F616" i="8"/>
  <c r="F615" i="8"/>
  <c r="F614" i="8" s="1"/>
</calcChain>
</file>

<file path=xl/comments1.xml><?xml version="1.0" encoding="utf-8"?>
<comments xmlns="http://schemas.openxmlformats.org/spreadsheetml/2006/main">
  <authors>
    <author>Maria</author>
  </authors>
  <commentList>
    <comment ref="K1" authorId="0" shapeId="0">
      <text>
        <r>
          <rPr>
            <sz val="11"/>
            <color indexed="8"/>
            <rFont val="Helvetica"/>
          </rPr>
          <t xml:space="preserve">Maria:
size classification following Beisaw 2013 (Identifying bones website) check in manual for sizes. </t>
        </r>
      </text>
    </comment>
    <comment ref="P1" authorId="0" shapeId="0">
      <text>
        <r>
          <rPr>
            <sz val="11"/>
            <color indexed="8"/>
            <rFont val="Helvetica"/>
          </rPr>
          <t xml:space="preserve">Maria:
estimate of portion represented, indeterminable is fragment
</t>
        </r>
      </text>
    </comment>
    <comment ref="U1" authorId="0" shapeId="0">
      <text>
        <r>
          <rPr>
            <sz val="11"/>
            <color indexed="8"/>
            <rFont val="Helvetica"/>
          </rPr>
          <t>Maria:
Length and width: longitudinal axis and perpendicular for fragments, for intact long bones, length taken in accordance to standard conventions and widths reflect widest articular end. Vertebrae, length is between articular surfaces aligned with the spine (cranial-caudal), and width is perpendicular along lateral-medial plane</t>
        </r>
      </text>
    </comment>
    <comment ref="W1" authorId="0" shapeId="0">
      <text>
        <r>
          <rPr>
            <sz val="11"/>
            <color indexed="8"/>
            <rFont val="Helvetica"/>
          </rPr>
          <t xml:space="preserve">Maria:
accurate to 0.1g
</t>
        </r>
      </text>
    </comment>
  </commentList>
</comments>
</file>

<file path=xl/sharedStrings.xml><?xml version="1.0" encoding="utf-8"?>
<sst xmlns="http://schemas.openxmlformats.org/spreadsheetml/2006/main" count="36164" uniqueCount="5422">
  <si>
    <t>Lote</t>
  </si>
  <si>
    <t>Investigador</t>
  </si>
  <si>
    <t>Fecha</t>
  </si>
  <si>
    <t>Criba</t>
  </si>
  <si>
    <t>Profundidad (cmbd)</t>
  </si>
  <si>
    <t>Volumen (m³)</t>
  </si>
  <si>
    <t>Operación</t>
  </si>
  <si>
    <t>Unidad</t>
  </si>
  <si>
    <t>Elemento</t>
  </si>
  <si>
    <t>Estructura</t>
  </si>
  <si>
    <t>Cuarto</t>
  </si>
  <si>
    <t>Relación a otros lotes (estratigrafía)</t>
  </si>
  <si>
    <t>Descripción del sedimento</t>
  </si>
  <si>
    <t>Interpretación cultural</t>
  </si>
  <si>
    <t>Flotación</t>
  </si>
  <si>
    <t>AGMR</t>
  </si>
  <si>
    <t>1 VII 13</t>
  </si>
  <si>
    <t>K8</t>
  </si>
  <si>
    <t>Superficie</t>
  </si>
  <si>
    <t>Capa húmica, tierra orgánica y raíces. Munsell 10YR 5/1</t>
  </si>
  <si>
    <t>Topsoil</t>
  </si>
  <si>
    <t>surface</t>
  </si>
  <si>
    <t>K9</t>
  </si>
  <si>
    <t>2 VII 13</t>
  </si>
  <si>
    <t>J8</t>
  </si>
  <si>
    <t>3 VII 13</t>
  </si>
  <si>
    <t>J9</t>
  </si>
  <si>
    <t>DHS</t>
  </si>
  <si>
    <t>K21</t>
  </si>
  <si>
    <t>Capa húmica, tierra orgánica y raíces. Munsell 10YR 4/2</t>
  </si>
  <si>
    <t>J21</t>
  </si>
  <si>
    <t>K20</t>
  </si>
  <si>
    <t>J20</t>
  </si>
  <si>
    <t>Debajo de 5</t>
  </si>
  <si>
    <t>Pedazos de piso apisonado y bajareque, Munsell 10YR 4/2, Arena sub-angular</t>
  </si>
  <si>
    <t>Derrumbe y deslave</t>
  </si>
  <si>
    <t>X</t>
  </si>
  <si>
    <t>Floor pieces</t>
  </si>
  <si>
    <t>Collapse and mudslide</t>
  </si>
  <si>
    <t>Elemento 1</t>
  </si>
  <si>
    <t>Debajo de 9</t>
  </si>
  <si>
    <t>Tierra limosa con gravilla. Munsell 10YR 4/2</t>
  </si>
  <si>
    <t>Depósito tipo cache con núcleos de obsidiana</t>
  </si>
  <si>
    <t>silty sediment with gravel</t>
  </si>
  <si>
    <t>cache type deposit</t>
  </si>
  <si>
    <t>Debajo de 6</t>
  </si>
  <si>
    <t>Tierra arenosa. Munsell 10YR 4/2</t>
  </si>
  <si>
    <t>Derrumbe y relleno</t>
  </si>
  <si>
    <t>sandy sediment - Munsell</t>
  </si>
  <si>
    <t>Collapse and filled</t>
  </si>
  <si>
    <t>Debajo de 8</t>
  </si>
  <si>
    <t>Tierra limosa. Munsell 10YR 4/2</t>
  </si>
  <si>
    <t>silty sediment - Munsell</t>
  </si>
  <si>
    <t>9 VII 13</t>
  </si>
  <si>
    <t>Debajo de 36</t>
  </si>
  <si>
    <t>Tierra arcillosa. Munsell 10YR 3/1</t>
  </si>
  <si>
    <t>Collapse and Mudslide</t>
  </si>
  <si>
    <t>Debajo de 37</t>
  </si>
  <si>
    <t>Debajo de 22, igual que 34</t>
  </si>
  <si>
    <t>11 VII 13</t>
  </si>
  <si>
    <t>Debajo de 34, igual a elemento 2</t>
  </si>
  <si>
    <t>12 VII 13</t>
  </si>
  <si>
    <t>Debajo de 54</t>
  </si>
  <si>
    <t>4 VII 13</t>
  </si>
  <si>
    <t>Debajo de 13</t>
  </si>
  <si>
    <t>Tierra arcillosa. Munsell 10YR 4/2</t>
  </si>
  <si>
    <t>Núcleo de construcción con relleno</t>
  </si>
  <si>
    <t>corefilled construction</t>
  </si>
  <si>
    <t>5 VII 13</t>
  </si>
  <si>
    <t>Debajo de 12</t>
  </si>
  <si>
    <t>Tierra limosa y relleno. Munsell 10YR 4/2</t>
  </si>
  <si>
    <t>Cuarto 1</t>
  </si>
  <si>
    <t>Debajo de 11, dentro de cuarto 1, S del muro</t>
  </si>
  <si>
    <t>Tierra limosa con piedras de derrumbe. Munsell 10YR 4/2</t>
  </si>
  <si>
    <t>Núcleo de construcción con relleno sobre piso</t>
  </si>
  <si>
    <t>corefilled construction above floor</t>
  </si>
  <si>
    <t>Debajo de 11, N (exterior) del cuarto 1</t>
  </si>
  <si>
    <t>Tierra arcillosa con algunas piedras. Munsell 10YR 5/2</t>
  </si>
  <si>
    <t>Muro 1</t>
  </si>
  <si>
    <t>Debajo de 16</t>
  </si>
  <si>
    <t>Tierra arcillosa. Munsell 10YR 5/3</t>
  </si>
  <si>
    <t>Núcleo de construcción</t>
  </si>
  <si>
    <t>construction</t>
  </si>
  <si>
    <t>Debajo de 14</t>
  </si>
  <si>
    <t>Arena fina arriba, después Silt fino, acabando con tierra arcillosa. Munsell 10YR 5/3</t>
  </si>
  <si>
    <t>Debajo de 2</t>
  </si>
  <si>
    <t>Arena mediana hasta limo fino. Munsell 10YR 5/2</t>
  </si>
  <si>
    <t>J22</t>
  </si>
  <si>
    <t>Debajo de 47</t>
  </si>
  <si>
    <t>Tierra limosa con algunas piedras. Munsell 10YR 4/2</t>
  </si>
  <si>
    <t>6 VII 13</t>
  </si>
  <si>
    <t>I21</t>
  </si>
  <si>
    <t>Surface</t>
  </si>
  <si>
    <t>8 VII 13</t>
  </si>
  <si>
    <t>I20</t>
  </si>
  <si>
    <t>MRD</t>
  </si>
  <si>
    <t>J16</t>
  </si>
  <si>
    <t>Capa húmica, tierra orgánica y raíces. Munsell 10YR 3/2</t>
  </si>
  <si>
    <t>J17</t>
  </si>
  <si>
    <t>I16</t>
  </si>
  <si>
    <t>I17</t>
  </si>
  <si>
    <t>Debajo de 26</t>
  </si>
  <si>
    <t>Tierra limosa con piedras de derrumbe y un poco de tepetate molido. Munsell 10YR 5/2</t>
  </si>
  <si>
    <t>Derrumbe</t>
  </si>
  <si>
    <t>Collapse</t>
  </si>
  <si>
    <t>Debajo de 27</t>
  </si>
  <si>
    <t>Tierra limosa, relleno y piedras. Munsell 10YR 4/2</t>
  </si>
  <si>
    <t>Elemento 2</t>
  </si>
  <si>
    <t>1m x 1m debajo 22</t>
  </si>
  <si>
    <t>Derrumbe y deslave con tiestos grandes</t>
  </si>
  <si>
    <t>Collapse and mudslide with large potsheds</t>
  </si>
  <si>
    <t>Debajo de 34</t>
  </si>
  <si>
    <t>Debajo de 35</t>
  </si>
  <si>
    <t>Debajo de 55</t>
  </si>
  <si>
    <t>Debajo de 59</t>
  </si>
  <si>
    <t>Debajo de 33 al W del muro</t>
  </si>
  <si>
    <t>Debajo de 33 al E del muro, dentro del cuarto 1</t>
  </si>
  <si>
    <t>Debajo de 32</t>
  </si>
  <si>
    <t>Tierra limosa y relleno. Munsell 10YR 5/2</t>
  </si>
  <si>
    <t>19 VII 13</t>
  </si>
  <si>
    <t>H20</t>
  </si>
  <si>
    <t>Debajo de 79</t>
  </si>
  <si>
    <t>10 VII 13</t>
  </si>
  <si>
    <t>Debajo de 42, igual que 35 y 36</t>
  </si>
  <si>
    <t>Debajo de 43, igual a 37</t>
  </si>
  <si>
    <t>Debajo de 44, igual a 38</t>
  </si>
  <si>
    <t>Primera ocupación sobre el tepetate</t>
  </si>
  <si>
    <t>First occupation above tepetate</t>
  </si>
  <si>
    <t>K22</t>
  </si>
  <si>
    <t>I22</t>
  </si>
  <si>
    <t>26 VII 13</t>
  </si>
  <si>
    <t>J19s</t>
  </si>
  <si>
    <t>Debajo de 144</t>
  </si>
  <si>
    <t>Tierra suelta arcillosa. Munsell 10YR 3/2</t>
  </si>
  <si>
    <t>G22</t>
  </si>
  <si>
    <t>Debajo de 142</t>
  </si>
  <si>
    <t>22 V 14</t>
  </si>
  <si>
    <t>61 - 72</t>
  </si>
  <si>
    <t>N22</t>
  </si>
  <si>
    <t>debajo de 319</t>
  </si>
  <si>
    <t>tierra arcillosa 10YR 2/2</t>
  </si>
  <si>
    <t>23 V 14</t>
  </si>
  <si>
    <t>71 - 90</t>
  </si>
  <si>
    <t>N20</t>
  </si>
  <si>
    <t>Debajo de 316</t>
  </si>
  <si>
    <t>Tierra limosa arcillosa 10YR 3/2</t>
  </si>
  <si>
    <t>70 - 78</t>
  </si>
  <si>
    <t>M20</t>
  </si>
  <si>
    <t>Debajo de 324</t>
  </si>
  <si>
    <t>Tierra limosa arcillosa 10YR 3/3</t>
  </si>
  <si>
    <t>28 V 14</t>
  </si>
  <si>
    <t>51 - 79</t>
  </si>
  <si>
    <t>N23</t>
  </si>
  <si>
    <t>Debajo de 371</t>
  </si>
  <si>
    <t>tierra arcillosa, Munsell 10YR 3/3</t>
  </si>
  <si>
    <t>31 V 14</t>
  </si>
  <si>
    <t>70 - 84</t>
  </si>
  <si>
    <t>N24</t>
  </si>
  <si>
    <t>Debajo de 402 al W del muro, encima de Piso 4</t>
  </si>
  <si>
    <t>tierra arcillosa con piedras, Munsell 10YR 2/2</t>
  </si>
  <si>
    <t>derrumbe y deslave</t>
  </si>
  <si>
    <t>Debajo de 48</t>
  </si>
  <si>
    <t>Tierra limosa con piedras de derrumbe. Munsell 10YR 5/2</t>
  </si>
  <si>
    <t>Deslave y derrumbe sobre el apisonado</t>
  </si>
  <si>
    <t>Collapse and Mudslide above tamped earth</t>
  </si>
  <si>
    <t>LH/DHS</t>
  </si>
  <si>
    <t>2 VI 14</t>
  </si>
  <si>
    <t>30 - 34</t>
  </si>
  <si>
    <t>L24</t>
  </si>
  <si>
    <t>debajo de 404, encima de piso 2</t>
  </si>
  <si>
    <t>tierra arcillosa con tierra compactada (Munsell 10 YR 2/2)</t>
  </si>
  <si>
    <t>Debajo de 46</t>
  </si>
  <si>
    <t>Tierra limosa. Munsell 10YR 5/2</t>
  </si>
  <si>
    <t>Relleno</t>
  </si>
  <si>
    <t>Fill</t>
  </si>
  <si>
    <t>9 VI 14</t>
  </si>
  <si>
    <t>33 - 48</t>
  </si>
  <si>
    <t>K25</t>
  </si>
  <si>
    <t>debajo de 453 al E del muro</t>
  </si>
  <si>
    <t>tierra arcillosa, Munsell 10YR 2/2</t>
  </si>
  <si>
    <t>34 - 57</t>
  </si>
  <si>
    <t>J25</t>
  </si>
  <si>
    <t>debajo de 454</t>
  </si>
  <si>
    <t>10 VI 14</t>
  </si>
  <si>
    <t>34 - 53</t>
  </si>
  <si>
    <t>debajo de 410</t>
  </si>
  <si>
    <t>tierra arcillosa compactada</t>
  </si>
  <si>
    <t>40 - 52</t>
  </si>
  <si>
    <t>N25</t>
  </si>
  <si>
    <t>debajo de 448</t>
  </si>
  <si>
    <t>11 VI 14</t>
  </si>
  <si>
    <t>30 - 51</t>
  </si>
  <si>
    <t>debajo de 453 al W del muro</t>
  </si>
  <si>
    <t>tierra arcillosa, Munsell 10YR 3/2</t>
  </si>
  <si>
    <t>12 VI 14</t>
  </si>
  <si>
    <t>57 - 73</t>
  </si>
  <si>
    <t>debajo de 456</t>
  </si>
  <si>
    <t>51 - 82</t>
  </si>
  <si>
    <t>debajo de 455 y 466</t>
  </si>
  <si>
    <t xml:space="preserve">tierra arcillosa, Munsell 10YR 3/2 </t>
  </si>
  <si>
    <t>J24</t>
  </si>
  <si>
    <t>debajo de 472</t>
  </si>
  <si>
    <t>tierra arcillosa y limosa, Munsell 10YR5/3</t>
  </si>
  <si>
    <t>Debajo de 58</t>
  </si>
  <si>
    <t>Tierra limosa con fragmentos de apisonado. Munsell 10YR 5/2</t>
  </si>
  <si>
    <t>Deslave y piso compactado</t>
  </si>
  <si>
    <t>15 VII 13</t>
  </si>
  <si>
    <t>Cuarto 2</t>
  </si>
  <si>
    <t>Debajo de 57 al N del muro</t>
  </si>
  <si>
    <t>Debajo de 57 al S del muro</t>
  </si>
  <si>
    <t>Tierra limosa con un poco de arena. Munsell 10YR 5/2</t>
  </si>
  <si>
    <t>Debajo de 56</t>
  </si>
  <si>
    <t>Tierra limosa con algunas piedras. Munsell 10YR 5/2</t>
  </si>
  <si>
    <t>Deslave con fragmentos de apisonado</t>
  </si>
  <si>
    <t>Elemento 3</t>
  </si>
  <si>
    <t>Debajo de 68, con mandíbula</t>
  </si>
  <si>
    <t>Tierra limosa con gravilla. Munsell 10YR 5/2</t>
  </si>
  <si>
    <t>Depósito tipo cache con mandíbula humana</t>
  </si>
  <si>
    <t>Elemento 4</t>
  </si>
  <si>
    <t>Debajo de 68, con núcleo</t>
  </si>
  <si>
    <t>Depósito tipo cache con núcleo de obsidiana</t>
  </si>
  <si>
    <t>16 VII 13</t>
  </si>
  <si>
    <t>K10</t>
  </si>
  <si>
    <t>J10</t>
  </si>
  <si>
    <t>Debajo de 61</t>
  </si>
  <si>
    <t>Tierra suelta arcillosa con hueso humano. Munsell 10YR 3/2</t>
  </si>
  <si>
    <t>Nivel con concentraciones de hueso pequeño y disarticulado.</t>
  </si>
  <si>
    <t>Debajo de 62</t>
  </si>
  <si>
    <t>14 VI 14</t>
  </si>
  <si>
    <t>82 - 96</t>
  </si>
  <si>
    <t>debajo de 493</t>
  </si>
  <si>
    <t>73 - 86</t>
  </si>
  <si>
    <t>debajo de 486</t>
  </si>
  <si>
    <t>tierra arcillosa 5/3</t>
  </si>
  <si>
    <t>H21</t>
  </si>
  <si>
    <t>17 VII 13</t>
  </si>
  <si>
    <t>H22</t>
  </si>
  <si>
    <t>93 -98</t>
  </si>
  <si>
    <t>L25</t>
  </si>
  <si>
    <t>debajo de 496</t>
  </si>
  <si>
    <t>tierra arcillosa, Munsell 10YR 4/3</t>
  </si>
  <si>
    <t>86 - 96</t>
  </si>
  <si>
    <t>debajo de 504</t>
  </si>
  <si>
    <t>tierra arcillosa, Munsell 10YR 5/3</t>
  </si>
  <si>
    <t>16 VI 14</t>
  </si>
  <si>
    <t>81 - 100</t>
  </si>
  <si>
    <t>debajo de 480</t>
  </si>
  <si>
    <t>Debajo de 65</t>
  </si>
  <si>
    <t>Arena fina, arcillosa últimos cm. Munsell 10YR 4/2</t>
  </si>
  <si>
    <t>Nivel de ocupación para la Av. de los Muertos</t>
  </si>
  <si>
    <t>Debajo de 75</t>
  </si>
  <si>
    <t>Sobre Piso 1A</t>
  </si>
  <si>
    <t>S</t>
  </si>
  <si>
    <t>Debajo de 76</t>
  </si>
  <si>
    <t>Debajo de 81</t>
  </si>
  <si>
    <t>Debajo de 80</t>
  </si>
  <si>
    <t>Tierra limosa, diferencia de color en sedimento. Munsell 10YR 4/3 hacia el N y 10YR 4/2 hacia el S</t>
  </si>
  <si>
    <t>Relleno constructivo, posible empedrado</t>
  </si>
  <si>
    <t>100 - 114</t>
  </si>
  <si>
    <t>debajo de 512</t>
  </si>
  <si>
    <t>tierra limosa y arcillosa, Munsell 10YR 5/3</t>
  </si>
  <si>
    <t>96 - 105</t>
  </si>
  <si>
    <t>debajo de 503</t>
  </si>
  <si>
    <t>110 - 120</t>
  </si>
  <si>
    <t>debajo de 484</t>
  </si>
  <si>
    <t>tierra arcillosa con algunas piedras, Munsell 10YR 5/3</t>
  </si>
  <si>
    <t>20 VII 13</t>
  </si>
  <si>
    <t>Debajo de 85</t>
  </si>
  <si>
    <t>Arena mediana hasta limo fino. Munsell 10YR 4/2</t>
  </si>
  <si>
    <t>Primera ocupación de Av. de los Muertos, sobre el tepetate.</t>
  </si>
  <si>
    <t>J-K9</t>
  </si>
  <si>
    <t>Debajo de 92</t>
  </si>
  <si>
    <t>Debajo de 77</t>
  </si>
  <si>
    <t>Debajo de 78</t>
  </si>
  <si>
    <t>Debajo de 88</t>
  </si>
  <si>
    <t>Elemento 5</t>
  </si>
  <si>
    <t>Depósito tipo cache con núcleos de obsidiana, metate y mano, vasijas y puntas.</t>
  </si>
  <si>
    <t>22 VII 13</t>
  </si>
  <si>
    <t>Debajo de 67</t>
  </si>
  <si>
    <t>100 - 108</t>
  </si>
  <si>
    <t>M25</t>
  </si>
  <si>
    <t>debajo de 507</t>
  </si>
  <si>
    <t>tierra arcillosa con arena, Munsell 10YR 5/3</t>
  </si>
  <si>
    <t>Debajo de 68 y 69</t>
  </si>
  <si>
    <t>Núcleo de construcción con relleno bajo nivel de último piso</t>
  </si>
  <si>
    <t>Debajo de 25</t>
  </si>
  <si>
    <t>Debajo de 96,y nivel del piso 1</t>
  </si>
  <si>
    <t>Tierra suelta arcillosa y tierra compactada. Munsell 10YR 3/2</t>
  </si>
  <si>
    <t>Base de Piso 1A y 1B</t>
  </si>
  <si>
    <t>Debajo de 21, pegado a la esquina NE del cuarto 1 (exterior)</t>
  </si>
  <si>
    <t>Tierra arcillosa y arena, derrumbe. Munsell 10YR 5/2</t>
  </si>
  <si>
    <t>Núcleo de construcción con relleno y derrumbe</t>
  </si>
  <si>
    <t>J21 e I21</t>
  </si>
  <si>
    <t>Elemento 6</t>
  </si>
  <si>
    <t>Debajo de 104</t>
  </si>
  <si>
    <t>Tierra arcillosa y arena. Munsell 10YR 5/2</t>
  </si>
  <si>
    <t>Vasija con posible paleobotánica</t>
  </si>
  <si>
    <t>Debajo de 18</t>
  </si>
  <si>
    <t>KGH</t>
  </si>
  <si>
    <t>23 VII 13</t>
  </si>
  <si>
    <t>Debajo de 21 al S del muro N del cuarto 1, parejo con 105</t>
  </si>
  <si>
    <t>Núcleo de construcción con relleno arenoso</t>
  </si>
  <si>
    <t>Debajo de 19, lado exterior W del cuarto 1</t>
  </si>
  <si>
    <t>Debajo de 19, esquina interior NW del cuarto 1</t>
  </si>
  <si>
    <t>Tierra limosa y arena. Munsell 10YR 5/2</t>
  </si>
  <si>
    <t>Debajo de 103</t>
  </si>
  <si>
    <t>Base de Piso 1B y sobre Piso 2A y 2B</t>
  </si>
  <si>
    <t>Debajo de 40, cuarto 1 a lo largo del muro W interior</t>
  </si>
  <si>
    <t>Tierra arcillosa con un poco de arena. Munsell 10YR 5/2</t>
  </si>
  <si>
    <t>KGH/AGMR</t>
  </si>
  <si>
    <t>Debajo de 41, dentro del cuarto 1</t>
  </si>
  <si>
    <t>Tierra limosa y relleno con arena. Munsell 10YR 5/2</t>
  </si>
  <si>
    <t>Debajo de 40, exterior del muro al W del cuarto 1</t>
  </si>
  <si>
    <t>MRD/KGH</t>
  </si>
  <si>
    <t>Debajo de 103, los 80 cm al E arriba del piso 2</t>
  </si>
  <si>
    <t>Tierra compactada con grava. Munsell 10YR 3/2</t>
  </si>
  <si>
    <t>Debajo de 108, esquina exterior NW del cuarto 1, al E del muro</t>
  </si>
  <si>
    <t>Debajo de 106, a lado de 115, al E del muro de piedra/adobe, N-S</t>
  </si>
  <si>
    <t>Debajo de 90, interior del cuarto 3</t>
  </si>
  <si>
    <t>Debajo de 115, al W del cuarto1, lado exterior</t>
  </si>
  <si>
    <t>Debajo de 106, a lado de 118 de J20, lado W del muro N-S</t>
  </si>
  <si>
    <t>I19</t>
  </si>
  <si>
    <t>Debajo de 110, 1x2 en la parte W del pozo, abajo del piso 2</t>
  </si>
  <si>
    <t>Tierra compactada con grava. Munsell 10YR 4/2</t>
  </si>
  <si>
    <t>Base de Piso 2A y 2B, relleno</t>
  </si>
  <si>
    <t>DHS/AGMR</t>
  </si>
  <si>
    <t>24 VII 13</t>
  </si>
  <si>
    <t>Debajo de 102</t>
  </si>
  <si>
    <t>Debajo de 121 sobre el tepetate</t>
  </si>
  <si>
    <t>Tierra compactada con grava y tiesto. Munsell 10YR 4/2</t>
  </si>
  <si>
    <t>Relleno con tiestos sobre tepetate</t>
  </si>
  <si>
    <t>Debajo de 89, alrededor de lajas</t>
  </si>
  <si>
    <t>Tierra arenosa y limosa. Munsell 10YR 6/2</t>
  </si>
  <si>
    <t>Relleno constructivo</t>
  </si>
  <si>
    <t>Debajo de 89, dentro de lajas</t>
  </si>
  <si>
    <t>K21 y K22</t>
  </si>
  <si>
    <t>Debajo de 9 y de 58 (nivel de piso 1) igual que 102/122 y 99</t>
  </si>
  <si>
    <t>Fragmento de apisonado. Munsell 10YR 4/2</t>
  </si>
  <si>
    <t>Deslave y fragmento de apisonado</t>
  </si>
  <si>
    <t>Debajo de 99</t>
  </si>
  <si>
    <t>18 VI 14</t>
  </si>
  <si>
    <t>112 - 122</t>
  </si>
  <si>
    <t>M24</t>
  </si>
  <si>
    <t>debajo de 505</t>
  </si>
  <si>
    <t>Debajo de 117 en SE del cuadro</t>
  </si>
  <si>
    <t>25 VII 13</t>
  </si>
  <si>
    <t>Debajo de 21 y 104 al S del muro N del cuarto 1</t>
  </si>
  <si>
    <t>Debajo de 21 al N del muro N del cuarto 1</t>
  </si>
  <si>
    <t>Debajo de 101</t>
  </si>
  <si>
    <t>Debajo de 112</t>
  </si>
  <si>
    <t>Tierra limosa y relleno con un poco de arena. Munsell 10YR 5/2</t>
  </si>
  <si>
    <t>Debajo de 109, esquina NW interior del cuarto 1</t>
  </si>
  <si>
    <t>Debajo de 111, interior del cuarto 1, al E del muro W</t>
  </si>
  <si>
    <t>Tierra arcillosa y arena. Munsell 10YR5/2</t>
  </si>
  <si>
    <t>Debajo de 128</t>
  </si>
  <si>
    <t>Sobre Piso 1</t>
  </si>
  <si>
    <t>AH</t>
  </si>
  <si>
    <t>19-43</t>
  </si>
  <si>
    <t>N26</t>
  </si>
  <si>
    <t>debajo de 524</t>
  </si>
  <si>
    <t>tierra arcillosa (Munsell 10YR 2/2 - very dark brown) con piedras grandes</t>
  </si>
  <si>
    <t>Elemento 7</t>
  </si>
  <si>
    <t>Debajo de 89</t>
  </si>
  <si>
    <t>Tierra arenosa y limosa, concentración de material. Munsell 10YR 6/2</t>
  </si>
  <si>
    <t>Debajo de 129</t>
  </si>
  <si>
    <t>Debajo de 81, esquina SW</t>
  </si>
  <si>
    <t>Debajo de 88, lado NE</t>
  </si>
  <si>
    <t>Debajo de 136</t>
  </si>
  <si>
    <t>Tierra compactada, relleno. Munsell 10YR 4/2</t>
  </si>
  <si>
    <t>Base de Piso 1</t>
  </si>
  <si>
    <t>Superficie S de 1x2</t>
  </si>
  <si>
    <t>21-42</t>
  </si>
  <si>
    <t>M26</t>
  </si>
  <si>
    <t>debajo de 525</t>
  </si>
  <si>
    <t>tierra arcillosa (Munsell 10YR 2/2)</t>
  </si>
  <si>
    <t>Elemento 8</t>
  </si>
  <si>
    <t>Debajo de 145, lado S encima de entierro 1</t>
  </si>
  <si>
    <t>Entierro humano</t>
  </si>
  <si>
    <t>Burial</t>
  </si>
  <si>
    <t>Debajo de 145, lado N</t>
  </si>
  <si>
    <t>Sobre Piso 1, deslave</t>
  </si>
  <si>
    <t>28 VI 14</t>
  </si>
  <si>
    <t>29 - 50</t>
  </si>
  <si>
    <t>debajo de 607</t>
  </si>
  <si>
    <t>tierra arcillosa, Munsell 10YR2/2</t>
  </si>
  <si>
    <t>27 VII 13</t>
  </si>
  <si>
    <t>Debajo de 148</t>
  </si>
  <si>
    <t>Debajo de 149</t>
  </si>
  <si>
    <t>29 VII 13</t>
  </si>
  <si>
    <t>Debajo de 101 al N del muro N del cuarto 2 (c. 2x0.8)</t>
  </si>
  <si>
    <t>Debajo de 147</t>
  </si>
  <si>
    <t>Tierra compactada. Munsell 10YR 4/2</t>
  </si>
  <si>
    <t>Debajo de 113 al W del muro W del cuarto 1, incluye muro posterior pegado al muro W</t>
  </si>
  <si>
    <t>Esquina NW de la unidad, incluyendo el Piso 1 y debajo de 57, igual al 68 y 151. Debajo de probable acceso tardío del cuarto 1</t>
  </si>
  <si>
    <t>Debajo de 135, interior del cuarto 1</t>
  </si>
  <si>
    <t>Tierra arcillosa con arena. Munsell 10YR 5/2</t>
  </si>
  <si>
    <t>Debajo de 133, interior del cuarto 1</t>
  </si>
  <si>
    <t>Debajo de 131 al N (ext.) del muro N del cuarto 1</t>
  </si>
  <si>
    <t>Debajo de 139 al W del muro W (ext.) del cuarto 3</t>
  </si>
  <si>
    <t>Debajo de 134, esquina NW interior del cuarto 1</t>
  </si>
  <si>
    <t>Debajo de 20, interior del cuarto 1, al S del muro N</t>
  </si>
  <si>
    <t>Debajo de 108 al N (ext.) del muro N del cuarto 1</t>
  </si>
  <si>
    <t>Debajo de 158, W del muro W</t>
  </si>
  <si>
    <t>Debajo de 153 al W (ext.) del muro W del cuarto 1</t>
  </si>
  <si>
    <t>30 VII 13</t>
  </si>
  <si>
    <t>Debajo de 116, lado E del muro</t>
  </si>
  <si>
    <t>Igual que 140, debajo de 81, lado S</t>
  </si>
  <si>
    <t>Debajo de 127</t>
  </si>
  <si>
    <t>Tierra limosa medio compactada. Munsell 10YR 5/2</t>
  </si>
  <si>
    <t>Debajo de 143</t>
  </si>
  <si>
    <t>Tierra compactada laminada. Munsell 10YR 4/2</t>
  </si>
  <si>
    <t>Debajo del Piso 1. Relleno compactado con posibles apisonados.</t>
  </si>
  <si>
    <t>Elemento 9</t>
  </si>
  <si>
    <t>Debajo de 140, 141 y 165, dentro del drenaje</t>
  </si>
  <si>
    <t>Relleno dentro de drenaje</t>
  </si>
  <si>
    <t>Debajo de 150, dentro del drenaje</t>
  </si>
  <si>
    <t>Debajo de 98</t>
  </si>
  <si>
    <t>DMC/AGMR</t>
  </si>
  <si>
    <t>Elemento 10</t>
  </si>
  <si>
    <t>Debajo de 156</t>
  </si>
  <si>
    <t>AGMR/MST</t>
  </si>
  <si>
    <t>Debajo de 156, misma profundidad que 171 y 173, esquina SE</t>
  </si>
  <si>
    <t>Tierra suelta limosa y arcillosa. Munsell 10YR 5/2</t>
  </si>
  <si>
    <t>Muestra de tierra</t>
  </si>
  <si>
    <t>Debajo de 156, misma profundidad que 171, esquina SE</t>
  </si>
  <si>
    <t>Núcleo de construcción, primera ocupación sobre el tepetate</t>
  </si>
  <si>
    <t>31 VII 13</t>
  </si>
  <si>
    <t>Debajo de 163, W del muro</t>
  </si>
  <si>
    <t>Tierra suelta arcillosa. Munsell 10YR 4/2</t>
  </si>
  <si>
    <t>Elemento 11</t>
  </si>
  <si>
    <t>Debajo de 163 y 174 al S de la unidad</t>
  </si>
  <si>
    <t>Tierra suelta arcillosa con hueso. Munsell 10YR 4/2</t>
  </si>
  <si>
    <t>Entierro humano sobre el tepetate</t>
  </si>
  <si>
    <t>Debajo de 155 al interior del cuarto 1</t>
  </si>
  <si>
    <t>Debajo de 119, lado E del muro</t>
  </si>
  <si>
    <t>Debajo de 118, lado E del muro</t>
  </si>
  <si>
    <t>Debajo de 122</t>
  </si>
  <si>
    <t>Debajo de 136 y 143</t>
  </si>
  <si>
    <t>Tierra compactada y relleno. Munsell 10YR 4/3</t>
  </si>
  <si>
    <t>Relleno compactado con posible apisonado</t>
  </si>
  <si>
    <t>Elemento 12</t>
  </si>
  <si>
    <t>Debajo de 179, en tepetate al W</t>
  </si>
  <si>
    <t>Depresión antropogénica en tepetate poco profundo con hueso pequeño disarticulado</t>
  </si>
  <si>
    <t>Elemento 13</t>
  </si>
  <si>
    <t>Debajo de 179, en tepetate al E</t>
  </si>
  <si>
    <t>Debajo de 167</t>
  </si>
  <si>
    <t>Tierra compactada, relleno. Munsell 10YR 4/3</t>
  </si>
  <si>
    <t>1 VIII 13</t>
  </si>
  <si>
    <t>Debajo de 152</t>
  </si>
  <si>
    <t>Tierra compactada, laminada. Munsell 10YR 4/3</t>
  </si>
  <si>
    <t>Debajo de 184</t>
  </si>
  <si>
    <t>Tierra compactada. Munsell 10YR 4/3</t>
  </si>
  <si>
    <t>Relleno compactado</t>
  </si>
  <si>
    <t>Debajo de 183</t>
  </si>
  <si>
    <t>Tierra compactada relleno. 10YR 4/3</t>
  </si>
  <si>
    <t>Nivel sobre tepetate</t>
  </si>
  <si>
    <t>Debajo de 132</t>
  </si>
  <si>
    <t>DHS/BG</t>
  </si>
  <si>
    <t>Debajo de 178</t>
  </si>
  <si>
    <t>30 - 49</t>
  </si>
  <si>
    <t>K20s</t>
  </si>
  <si>
    <t>debajo de 608</t>
  </si>
  <si>
    <t>Debajo de 188</t>
  </si>
  <si>
    <t>Debajo de 177</t>
  </si>
  <si>
    <t>H19N</t>
  </si>
  <si>
    <t>J19</t>
  </si>
  <si>
    <t>Debajo de 185</t>
  </si>
  <si>
    <t>2 VIII 13</t>
  </si>
  <si>
    <t>Debajo de 89 al N del drenaje</t>
  </si>
  <si>
    <t>Debajo de 138 al S del drenaje</t>
  </si>
  <si>
    <t>Debajo de 129 al N del drenaje</t>
  </si>
  <si>
    <t>Núcleo de construcción con relleno del drejane</t>
  </si>
  <si>
    <t>Debajo de 129 al S del drenaje</t>
  </si>
  <si>
    <t>Debajo de 193</t>
  </si>
  <si>
    <t>50 - 64</t>
  </si>
  <si>
    <t>debajo de 610</t>
  </si>
  <si>
    <t>49 - 63</t>
  </si>
  <si>
    <t>debajo de 611</t>
  </si>
  <si>
    <t>tierra arcillosa, Munsell 10YR3/2</t>
  </si>
  <si>
    <t>Debajo de 200</t>
  </si>
  <si>
    <t>Sobre de Piso 1 y Deslave</t>
  </si>
  <si>
    <t>Debajo de 201</t>
  </si>
  <si>
    <t>Tierra compactada y tierra suelta arcillosa. Munsell 10YR 4/2</t>
  </si>
  <si>
    <t>Base de Piso 1 y relleno</t>
  </si>
  <si>
    <t>Debajo de 162 al W del muro W</t>
  </si>
  <si>
    <t>Debajo do 202</t>
  </si>
  <si>
    <t>Tierra compactada y tierra laminada 10YR 4/3</t>
  </si>
  <si>
    <t>Debajo de 203 al W del muro W</t>
  </si>
  <si>
    <t>Debajo de 204</t>
  </si>
  <si>
    <t>Tierra compactada y tierra suelta con grava. Munsell 10YR 4/3</t>
  </si>
  <si>
    <t>Entierro humano sobre tepetate</t>
  </si>
  <si>
    <t>3 VIII 13</t>
  </si>
  <si>
    <t>Elemento 14</t>
  </si>
  <si>
    <t>Debajo de 197</t>
  </si>
  <si>
    <t>Depósito tipo cache con conchas y núcleos de obsidiana</t>
  </si>
  <si>
    <t>5 VIII 13</t>
  </si>
  <si>
    <t>Debajo de 159</t>
  </si>
  <si>
    <t>Debajo de 160</t>
  </si>
  <si>
    <t>Sobre el Tepetate Circa de El. 11</t>
  </si>
  <si>
    <t>Debajo de 187, interior del cuarto 2</t>
  </si>
  <si>
    <t>Debajo de 189, interior del cuarto 2</t>
  </si>
  <si>
    <t>Tierra compacta. Munsell 10YR 5/2</t>
  </si>
  <si>
    <t>Debajo de 205, W de la pared</t>
  </si>
  <si>
    <t>Tierra medio compacta con grava. Munsell 10YR 4/2</t>
  </si>
  <si>
    <t>Debajo de 90, muro mas reciente al N del drenaje separando cuarto 3 del cuarto 2</t>
  </si>
  <si>
    <t>Tierra limosa y arenosa. Munsell 10YR 5/2</t>
  </si>
  <si>
    <t>Debajo de 194, cachito de piso W hasta tepetate lado N del drenaje</t>
  </si>
  <si>
    <t>Debajo de 196, norte del drenaje hasta el tepetate</t>
  </si>
  <si>
    <t>6 VIII 13</t>
  </si>
  <si>
    <t>Relleno de drenaje pasando por muro N-S al W</t>
  </si>
  <si>
    <t>Relleno de drenaje pasando por muro N-S al E</t>
  </si>
  <si>
    <t>Piso 1 y su base parte S debajo de 150</t>
  </si>
  <si>
    <t>Piso 2 y relleno debajo de 219, esquina SE</t>
  </si>
  <si>
    <t>Debajo de 220, esquina SE sobre el tepetate</t>
  </si>
  <si>
    <t>2013 Total</t>
  </si>
  <si>
    <t>GMB/DHS</t>
  </si>
  <si>
    <t>15 V 14</t>
  </si>
  <si>
    <t>no</t>
  </si>
  <si>
    <t>18 SE</t>
  </si>
  <si>
    <t>Colección de Superficie</t>
  </si>
  <si>
    <t>Surface collection</t>
  </si>
  <si>
    <t>18 NE</t>
  </si>
  <si>
    <t>18 SW</t>
  </si>
  <si>
    <t>18 NW</t>
  </si>
  <si>
    <t>19 V 14</t>
  </si>
  <si>
    <t>32 - 42</t>
  </si>
  <si>
    <t>Tierra orgánica arcillosa. Munsell 10YR 2/2</t>
  </si>
  <si>
    <t>Zona de arado</t>
  </si>
  <si>
    <t>Plough zone</t>
  </si>
  <si>
    <t>37 - 59</t>
  </si>
  <si>
    <t>N21</t>
  </si>
  <si>
    <t>21 - 36</t>
  </si>
  <si>
    <t>26 - 38</t>
  </si>
  <si>
    <t>Tierra orgánica arcillosa, Munsell 10YR2/2</t>
  </si>
  <si>
    <t>26 - 36</t>
  </si>
  <si>
    <t>M21</t>
  </si>
  <si>
    <t>18 - 34</t>
  </si>
  <si>
    <t>M22</t>
  </si>
  <si>
    <t>LH</t>
  </si>
  <si>
    <t>20 -34</t>
  </si>
  <si>
    <t>L20</t>
  </si>
  <si>
    <t>superficie</t>
  </si>
  <si>
    <t>tierra orgánica arcillosa, Munsell 10 YR 2/2 very dark brown</t>
  </si>
  <si>
    <t>Soil - loamy</t>
  </si>
  <si>
    <t>16 - 33</t>
  </si>
  <si>
    <t>L21</t>
  </si>
  <si>
    <t>13 - 31</t>
  </si>
  <si>
    <t>L22</t>
  </si>
  <si>
    <t>30 VI 14</t>
  </si>
  <si>
    <t>64 - 77</t>
  </si>
  <si>
    <t>debajo de 612</t>
  </si>
  <si>
    <t>tierra arcillosa con arena, Munsell 10YR 3/2</t>
  </si>
  <si>
    <t>63 -67</t>
  </si>
  <si>
    <t>debajo de 613</t>
  </si>
  <si>
    <t>77 - 94</t>
  </si>
  <si>
    <t>debajo de 616</t>
  </si>
  <si>
    <t>tierra arcillosa con arena, Munsell 10YR 4/3</t>
  </si>
  <si>
    <t>94 - 112</t>
  </si>
  <si>
    <t>debajo de 619</t>
  </si>
  <si>
    <t>20 V 14</t>
  </si>
  <si>
    <t>31 - 41</t>
  </si>
  <si>
    <t>esquina sureste interior del cuarto, debajo de 312</t>
  </si>
  <si>
    <t>deslave y derrumbe con relleno</t>
  </si>
  <si>
    <t>112 - 125</t>
  </si>
  <si>
    <t>debajo de 620</t>
  </si>
  <si>
    <t>125 - 137</t>
  </si>
  <si>
    <t>debajo de 621</t>
  </si>
  <si>
    <t>21 VI 14</t>
  </si>
  <si>
    <t>93 - 108</t>
  </si>
  <si>
    <t>debajo de 485</t>
  </si>
  <si>
    <t>tierra arcillosa, Munsell 10YR 3/4</t>
  </si>
  <si>
    <t>derrume y deslave</t>
  </si>
  <si>
    <t>72 - 87</t>
  </si>
  <si>
    <t>J23</t>
  </si>
  <si>
    <t>debajo de 476</t>
  </si>
  <si>
    <t>tierra arcillosa con algunas piedras, Munsell 10YR 3/2</t>
  </si>
  <si>
    <t>2 V1 14</t>
  </si>
  <si>
    <t>0/5</t>
  </si>
  <si>
    <t>36 - 45</t>
  </si>
  <si>
    <t>Debajo de 406, encima del Piso 2</t>
  </si>
  <si>
    <t>derumbe y deslave</t>
  </si>
  <si>
    <t>GMB</t>
  </si>
  <si>
    <t>4 VI 14</t>
  </si>
  <si>
    <t>132 - 163</t>
  </si>
  <si>
    <t>SOTD</t>
  </si>
  <si>
    <t>O51</t>
  </si>
  <si>
    <t>debajo de 418</t>
  </si>
  <si>
    <t>tierra arcillosa, Munsell 10 YR 2/1, Almost black</t>
  </si>
  <si>
    <t>27 VI 14</t>
  </si>
  <si>
    <t>99 - 116.5</t>
  </si>
  <si>
    <t>D42</t>
  </si>
  <si>
    <t>debajo de 597</t>
  </si>
  <si>
    <t>tierra arcillosa (10YR 2/1, almost black) y moldeada tierra limosa y tierra arenosa (10YR 4/3,brown). Hay muchas piedras grandes al sur de unidad.</t>
  </si>
  <si>
    <t>Debajo de 7</t>
  </si>
  <si>
    <t>Deslave</t>
  </si>
  <si>
    <t>Mudslide</t>
  </si>
  <si>
    <t>51 - 71</t>
  </si>
  <si>
    <t>debajo de 315, al norte del muro, encima de piso 2</t>
  </si>
  <si>
    <t>tierra limosa</t>
  </si>
  <si>
    <t>derrumbe sobre el nivel de piso 2</t>
  </si>
  <si>
    <t>55 - 70</t>
  </si>
  <si>
    <t>debajo de 313, encima de piso 2</t>
  </si>
  <si>
    <t>Debajo de 15</t>
  </si>
  <si>
    <t>Arena fina, arcillosa últimos cm. Munsell 7.5YR 3/2</t>
  </si>
  <si>
    <t>84 - 93</t>
  </si>
  <si>
    <t>15 (parcial)</t>
  </si>
  <si>
    <t>Debajo de 323</t>
  </si>
  <si>
    <t>tierra limosa sobre piso, Munsell 3/3</t>
  </si>
  <si>
    <t>Derrumbe y deslave sobre piso de lajas</t>
  </si>
  <si>
    <t>Debajo de 328</t>
  </si>
  <si>
    <t>10 candeleros</t>
  </si>
  <si>
    <t>depositos de candeleros</t>
  </si>
  <si>
    <t>Debajo de 4</t>
  </si>
  <si>
    <t>Encima: Tierra orgánica c/ arena mediana. Munsell 7.5YR 3/2. Abajo: Muy arcillosa.</t>
  </si>
  <si>
    <t>Debajo de 325</t>
  </si>
  <si>
    <t>Debajo de 29</t>
  </si>
  <si>
    <t>71 - 81</t>
  </si>
  <si>
    <t>debajo de 326, encima de piso de lajas</t>
  </si>
  <si>
    <t>derrumbe sobre el piso de lajas</t>
  </si>
  <si>
    <t>70 - 85</t>
  </si>
  <si>
    <t>debajo de 327, encima de piso 3</t>
  </si>
  <si>
    <t>derrumbe sobre piso 3</t>
  </si>
  <si>
    <t>12 - 26</t>
  </si>
  <si>
    <t>superficie, encima de 338</t>
  </si>
  <si>
    <t>tierra orgánica, Munsell 10 YR 2/2 Very Dark Brown</t>
  </si>
  <si>
    <t>Soil</t>
  </si>
  <si>
    <t>24 V 14</t>
  </si>
  <si>
    <t>12 - 28</t>
  </si>
  <si>
    <t>Debajo de 24</t>
  </si>
  <si>
    <t>25 V 14</t>
  </si>
  <si>
    <t>28 - 33</t>
  </si>
  <si>
    <t>debajo de 337</t>
  </si>
  <si>
    <t>nivel sobre piso 1</t>
  </si>
  <si>
    <t>Debajo de 325 parejo con 332</t>
  </si>
  <si>
    <t>Lajas y lajas de pigmento</t>
  </si>
  <si>
    <t>Concentración de piedras sobre piso de lajas</t>
  </si>
  <si>
    <t>41 - 81</t>
  </si>
  <si>
    <t>debajo de 317</t>
  </si>
  <si>
    <t>concreto de gravilla</t>
  </si>
  <si>
    <t>piso 2</t>
  </si>
  <si>
    <t>33</t>
  </si>
  <si>
    <t>debajo de 339, sobre piso 1</t>
  </si>
  <si>
    <t>elemento 16 - olla de cerámica sobre piso 1</t>
  </si>
  <si>
    <t>Feature</t>
  </si>
  <si>
    <t>26 V 14</t>
  </si>
  <si>
    <t>4 - 11</t>
  </si>
  <si>
    <t>K23</t>
  </si>
  <si>
    <t>tierra orgánica</t>
  </si>
  <si>
    <t>3 - 10</t>
  </si>
  <si>
    <t>L23</t>
  </si>
  <si>
    <t>8 -17</t>
  </si>
  <si>
    <t>M23</t>
  </si>
  <si>
    <t>tierra organica arcillosa, Munsell 10YR 2/2</t>
  </si>
  <si>
    <t>zona de arado</t>
  </si>
  <si>
    <t>9 - 18</t>
  </si>
  <si>
    <t>14 - 40</t>
  </si>
  <si>
    <t>P50</t>
  </si>
  <si>
    <t>superfice</t>
  </si>
  <si>
    <t>tierra orgánica y muy arcilla, Munsell 10 YR 2/1 Almost Black</t>
  </si>
  <si>
    <t>superfice, zona de arado</t>
  </si>
  <si>
    <t>Surface, plough zone</t>
  </si>
  <si>
    <t>15 - 40</t>
  </si>
  <si>
    <t>P51</t>
  </si>
  <si>
    <t>15 - 34</t>
  </si>
  <si>
    <t>O50</t>
  </si>
  <si>
    <t>36 - 50</t>
  </si>
  <si>
    <t>debajo de 338, encima de 356</t>
  </si>
  <si>
    <t>tierra semi-arcillosa con piedras de derrumbe, Munsell 10 YR 3/2 very dark grayish brown</t>
  </si>
  <si>
    <t>derrumbe</t>
  </si>
  <si>
    <t>11 - 14</t>
  </si>
  <si>
    <t>debajo de 343</t>
  </si>
  <si>
    <t>tierra semi-arcillosa, Munsell 10 YR 3/2 very dark grayish brown</t>
  </si>
  <si>
    <t>sobre piso 1</t>
  </si>
  <si>
    <t>Debajo de 49</t>
  </si>
  <si>
    <t>27 V 14</t>
  </si>
  <si>
    <t>al oeste del muro, debajo de 342</t>
  </si>
  <si>
    <t>tierra arcillosa-arenosa, Munsell 10 YR 3/3</t>
  </si>
  <si>
    <t>48 - 60</t>
  </si>
  <si>
    <t>al oeste del muro, debajo de 354</t>
  </si>
  <si>
    <t>50 - 61</t>
  </si>
  <si>
    <t>debajo de 351</t>
  </si>
  <si>
    <t>60 - 81</t>
  </si>
  <si>
    <t>al sur del muro, debajo de 311, encima de 363</t>
  </si>
  <si>
    <t>tierra arcillosa, Munsell 10 YR 3/2</t>
  </si>
  <si>
    <t>35 - 57</t>
  </si>
  <si>
    <t>en la esquina de los muros, debajo de 341</t>
  </si>
  <si>
    <t>Debajo de 50</t>
  </si>
  <si>
    <t>13 VII 13</t>
  </si>
  <si>
    <t>Debajo de 51</t>
  </si>
  <si>
    <t>Debajo de 52</t>
  </si>
  <si>
    <t>Debajo de 17</t>
  </si>
  <si>
    <t>61 - 70</t>
  </si>
  <si>
    <t>K21, partes de K22, L21, L22</t>
  </si>
  <si>
    <t>debajo de 356 (en K21), 357 (en L21), 358 (en L22), 355 (en K22)</t>
  </si>
  <si>
    <t>tierra arcillosa-arenosa</t>
  </si>
  <si>
    <t>elemento 17 - máscara, cerámicas semi-completas</t>
  </si>
  <si>
    <t>55 - 60</t>
  </si>
  <si>
    <t>al sur del muro, debajo de 313?</t>
  </si>
  <si>
    <t>al sur del muro, derrumbe/deslave</t>
  </si>
  <si>
    <t>Debajo de 63</t>
  </si>
  <si>
    <t>60</t>
  </si>
  <si>
    <t>debajo de 364</t>
  </si>
  <si>
    <t>tierra limosa, Munsell 10 YR 3/3</t>
  </si>
  <si>
    <t>elemento 18 - small bowls in the corner of walls</t>
  </si>
  <si>
    <t>70 - 75</t>
  </si>
  <si>
    <t>debajo de 363</t>
  </si>
  <si>
    <t>elemento 17</t>
  </si>
  <si>
    <t>25-44</t>
  </si>
  <si>
    <t>debajo de 535 al N del muro</t>
  </si>
  <si>
    <t>tierra arcillosa</t>
  </si>
  <si>
    <t>norte del muro</t>
  </si>
  <si>
    <t>Debajo de 64</t>
  </si>
  <si>
    <t>Debajo de 73</t>
  </si>
  <si>
    <t>Arena mediana, Munsell 4/2</t>
  </si>
  <si>
    <t>81 - 91</t>
  </si>
  <si>
    <t>debajo de 334 al N del muro, encima de lajas</t>
  </si>
  <si>
    <t>al norte del muro - derrumbre encima del piso de lajas</t>
  </si>
  <si>
    <t>80 - 93</t>
  </si>
  <si>
    <t>Debajo de y al mismo nivel que 329, encima de piso de lajas</t>
  </si>
  <si>
    <t>deslave encima de lajas</t>
  </si>
  <si>
    <t>71 - 156</t>
  </si>
  <si>
    <t>Debajo de 332 en hoyo sobre piso de lajas</t>
  </si>
  <si>
    <t>Tierra arcillosa ariba, Munsell 10YR 3/2 y Tierra limosa compactada abajo, Munsell 10YR 3/3</t>
  </si>
  <si>
    <t>Pozo de saqueo</t>
  </si>
  <si>
    <t>Debajo de 74</t>
  </si>
  <si>
    <t>Debajo de 66</t>
  </si>
  <si>
    <t>Con 84</t>
  </si>
  <si>
    <t>Debajo de 84</t>
  </si>
  <si>
    <t>Debajo de 192</t>
  </si>
  <si>
    <t>29 V 14</t>
  </si>
  <si>
    <t>156 - 205</t>
  </si>
  <si>
    <t>Debajo de 374 dentro de hoyo de saqueo</t>
  </si>
  <si>
    <t>Tierra limosa compactada. Munsell 10YR 3/3</t>
  </si>
  <si>
    <t>Debajo de 199</t>
  </si>
  <si>
    <t>84 - 125</t>
  </si>
  <si>
    <t>Debajo de 381</t>
  </si>
  <si>
    <t>tierra arcillosa limosa 10YR 3/3</t>
  </si>
  <si>
    <t>deslave sobre piso</t>
  </si>
  <si>
    <t>205 - 250</t>
  </si>
  <si>
    <t>Debajo de 380</t>
  </si>
  <si>
    <t>Tierra limosa compactada con carbón y fragmentos de hueso quemado. Munsell 10YR 5/2</t>
  </si>
  <si>
    <t>Pozo de saque, contexto para fechar</t>
  </si>
  <si>
    <t>115</t>
  </si>
  <si>
    <t>Debajo de 382 en piso 4</t>
  </si>
  <si>
    <t>tierra limosa con arena fina, Munsell 10YR 4/3</t>
  </si>
  <si>
    <t>Vasija completa y vasija semicompleta con navajas de obsidiana</t>
  </si>
  <si>
    <t>93 - 117</t>
  </si>
  <si>
    <t>Debajo de 373</t>
  </si>
  <si>
    <t>relleno bajo nivel de piso</t>
  </si>
  <si>
    <t>73 - 107</t>
  </si>
  <si>
    <t>Debajo de 328 y 330  al NW (a lado de 385)</t>
  </si>
  <si>
    <t>tierra arcillosa 10YR 3/3</t>
  </si>
  <si>
    <t>7 - 25</t>
  </si>
  <si>
    <t>tierra orgánica, Munsell 10 YR 3/3</t>
  </si>
  <si>
    <t>10 - 27</t>
  </si>
  <si>
    <t>30 V 14</t>
  </si>
  <si>
    <t>27 - 40</t>
  </si>
  <si>
    <t>7 - 24</t>
  </si>
  <si>
    <t>15 - 28</t>
  </si>
  <si>
    <t>3 -16</t>
  </si>
  <si>
    <t>14 - 25</t>
  </si>
  <si>
    <t>K24</t>
  </si>
  <si>
    <t>38 - 58</t>
  </si>
  <si>
    <t>debajo de 307</t>
  </si>
  <si>
    <t>42 - 60</t>
  </si>
  <si>
    <t>Debajo de 304</t>
  </si>
  <si>
    <t>deslave</t>
  </si>
  <si>
    <t>59 - 72</t>
  </si>
  <si>
    <t>Debajo de 305</t>
  </si>
  <si>
    <t>21 V 14</t>
  </si>
  <si>
    <t>36 - 61</t>
  </si>
  <si>
    <t>Debajo de 306</t>
  </si>
  <si>
    <t>34 - 58</t>
  </si>
  <si>
    <t>Debajo de 309</t>
  </si>
  <si>
    <t>25 - 45</t>
  </si>
  <si>
    <t>Debajo de 387</t>
  </si>
  <si>
    <t>tierra arcillosa con piedras lado W y arcillosa compactada al E</t>
  </si>
  <si>
    <t>deslave y derrumbe lado W y relleno lado E</t>
  </si>
  <si>
    <t>36 - 58</t>
  </si>
  <si>
    <t>Debajo de 308</t>
  </si>
  <si>
    <t>60 -70</t>
  </si>
  <si>
    <t>tierra limosa con raices</t>
  </si>
  <si>
    <t>45 - 70</t>
  </si>
  <si>
    <t>Debajo de 400 al E del muro</t>
  </si>
  <si>
    <t>tierra arcillosa compactada, Munsell 10YR 2/2</t>
  </si>
  <si>
    <t>relleno</t>
  </si>
  <si>
    <t>16 - 30</t>
  </si>
  <si>
    <t>debajo de 392</t>
  </si>
  <si>
    <t>72 - 93</t>
  </si>
  <si>
    <t>Debajo de 318</t>
  </si>
  <si>
    <t>tierra limosa, Munsell 10YR 3/2</t>
  </si>
  <si>
    <t>58 - 70</t>
  </si>
  <si>
    <t>Debajo de 314</t>
  </si>
  <si>
    <t>Tierra limosa. Munsell 10YR 2/3</t>
  </si>
  <si>
    <t>70 - 90</t>
  </si>
  <si>
    <t>Debajo de 403 al E del muro</t>
  </si>
  <si>
    <t>58 - 71</t>
  </si>
  <si>
    <t>Debajo de 321</t>
  </si>
  <si>
    <t>Tierra limosa con algunos adobes</t>
  </si>
  <si>
    <t>debajo de 336, encima de 351</t>
  </si>
  <si>
    <t>10 - 25</t>
  </si>
  <si>
    <t>debajo de 344</t>
  </si>
  <si>
    <t>40 - 63</t>
  </si>
  <si>
    <t>debajo de 347</t>
  </si>
  <si>
    <t>tierra arcillosa con muchas raices, Munsell 10 YR 2/1, Almost Black</t>
  </si>
  <si>
    <t>44 - 62</t>
  </si>
  <si>
    <t>M23-24, L23-24</t>
  </si>
  <si>
    <t>Debajo de 370, 409, 369 y 404, dentro de Piso 2</t>
  </si>
  <si>
    <t>62 - 67</t>
  </si>
  <si>
    <t>Debajo de 412 dentro de Piso 2</t>
  </si>
  <si>
    <t>debajo de 348</t>
  </si>
  <si>
    <t>34 - 60</t>
  </si>
  <si>
    <t>debajo de 349</t>
  </si>
  <si>
    <t>tierra arcillosa con muchas raices, Munsell 10 YR 2/1, Almost Black; En SW corner Munsell 10 YR 3/4, Light Brown</t>
  </si>
  <si>
    <t>debajo de 350</t>
  </si>
  <si>
    <t>17 - 29</t>
  </si>
  <si>
    <t>Debajo de 345</t>
  </si>
  <si>
    <t>tierra semiarcillosa, Munsell 10YR 3/2</t>
  </si>
  <si>
    <t>18 -30</t>
  </si>
  <si>
    <t>Debajo de 346</t>
  </si>
  <si>
    <t>43 - 69</t>
  </si>
  <si>
    <t>debajo de 414, al norte del muro, incluye parte de J22</t>
  </si>
  <si>
    <t>73 - 138</t>
  </si>
  <si>
    <t>debajo de 419</t>
  </si>
  <si>
    <t>elemento 22 - hueco en el piso de lajas al norte del muro</t>
  </si>
  <si>
    <t>67 - 90</t>
  </si>
  <si>
    <t>Debajo de 413</t>
  </si>
  <si>
    <t>tierra arcillosa, Munsell 3/2</t>
  </si>
  <si>
    <t>138 - 185</t>
  </si>
  <si>
    <t>debajo de 420</t>
  </si>
  <si>
    <t>tierra suelta y limosa, Munsell 10 YR 4/3 brown</t>
  </si>
  <si>
    <t>elemento 22</t>
  </si>
  <si>
    <t>63 - 83</t>
  </si>
  <si>
    <t>debajo de 359</t>
  </si>
  <si>
    <t>tierra arcillosa, Munsell 10 YR 2/1, Almost Black</t>
  </si>
  <si>
    <t>63 - 85</t>
  </si>
  <si>
    <t>debajo de 360</t>
  </si>
  <si>
    <t>tierra arcillosa con cerámicas de San Martin Orange, Munsell 10 YR 2/1, Almost Black</t>
  </si>
  <si>
    <t>18 - 50</t>
  </si>
  <si>
    <t>P52</t>
  </si>
  <si>
    <t>tierra orgánica y muy arcillosa, Munsell 10 YR 2/1, Almost black</t>
  </si>
  <si>
    <t>12- 42</t>
  </si>
  <si>
    <t>P53</t>
  </si>
  <si>
    <t>60 - 83</t>
  </si>
  <si>
    <t>debajo de 361</t>
  </si>
  <si>
    <t>tierra arcillosa, Munsell 10 YR 2/1, Almost Black; En SW corner Munsell 10 YR 3/4, Light Brown</t>
  </si>
  <si>
    <t>63-85</t>
  </si>
  <si>
    <t>debajo de 362</t>
  </si>
  <si>
    <t>-</t>
  </si>
  <si>
    <t>--</t>
  </si>
  <si>
    <t>debajo de 417</t>
  </si>
  <si>
    <t>sin excavar</t>
  </si>
  <si>
    <t>79 - 84</t>
  </si>
  <si>
    <t>Debajo de 375</t>
  </si>
  <si>
    <t>83 - 112</t>
  </si>
  <si>
    <t>debajo de 376</t>
  </si>
  <si>
    <t>85 - 112</t>
  </si>
  <si>
    <t>debajo de 377</t>
  </si>
  <si>
    <t>DHS/LH</t>
  </si>
  <si>
    <t>5 VI 14</t>
  </si>
  <si>
    <t>90 - 121</t>
  </si>
  <si>
    <t>Debajo de 421</t>
  </si>
  <si>
    <t>tierra suelta arcillosa, Munsell 10YR 5/3</t>
  </si>
  <si>
    <t>relleno no arquitectonico en pozo de saqueo</t>
  </si>
  <si>
    <t>121 - 138</t>
  </si>
  <si>
    <t>Debajo de 433</t>
  </si>
  <si>
    <t>tierra limosa arenosa</t>
  </si>
  <si>
    <t>relleno en pozo de saqueo</t>
  </si>
  <si>
    <t>138 - 154</t>
  </si>
  <si>
    <t>Debajo de 434</t>
  </si>
  <si>
    <t>tierra limosa con carbon, Munsell 5/2</t>
  </si>
  <si>
    <t>debajo de 378</t>
  </si>
  <si>
    <t>3 VI 14</t>
  </si>
  <si>
    <t>85 - 113</t>
  </si>
  <si>
    <t>debajo de 379</t>
  </si>
  <si>
    <t>canal pasando por el muro - connectando 357 y 372</t>
  </si>
  <si>
    <t>relleno del canal pasando por muro encima del empedrado</t>
  </si>
  <si>
    <t>4 - 22</t>
  </si>
  <si>
    <t>tierra orgánica con raíces, Munsell 10YR2/2</t>
  </si>
  <si>
    <t>6 VI 14</t>
  </si>
  <si>
    <t>185 - 190</t>
  </si>
  <si>
    <t>debajo de 437</t>
  </si>
  <si>
    <t>moldeada de tierra arcillosa con piedras (Munsell 10 YR 3/2, very dark brown) y tierra arenoso (Munsell 10 YR 3/3, dark brown)</t>
  </si>
  <si>
    <t>nivel de ocupción de la Calle de los Muertos</t>
  </si>
  <si>
    <t>190 - 216</t>
  </si>
  <si>
    <t>debajo de 440</t>
  </si>
  <si>
    <t>moldeada de tierra arcillosa (Munsell 10 YR 3/2, very dark brown) y tierra arenoso (Munsell 10 YR 3/3, dark brown)</t>
  </si>
  <si>
    <t>216 - 222</t>
  </si>
  <si>
    <t>debajo de 441</t>
  </si>
  <si>
    <t>moldeada de tierra arenoso (Munsell 10 YR 3/4, dark yellowish brown) y un poco tierra arcillosa (Munsell 10 YR 3/2, very dark brown)</t>
  </si>
  <si>
    <t>7 VI 14</t>
  </si>
  <si>
    <t>5 - 18</t>
  </si>
  <si>
    <t>25 - 33</t>
  </si>
  <si>
    <t>debajo de 393</t>
  </si>
  <si>
    <t>26 - 37</t>
  </si>
  <si>
    <t>debajo de 394</t>
  </si>
  <si>
    <t>188 - 200</t>
  </si>
  <si>
    <t>debajo de 447</t>
  </si>
  <si>
    <t>24 - 36</t>
  </si>
  <si>
    <t>Debajo de 390</t>
  </si>
  <si>
    <t>200 - 222</t>
  </si>
  <si>
    <t>debajo de 449</t>
  </si>
  <si>
    <t>moldeada de tierra arenoso (Munsell 10 YR 3/4, dark yellowish brown) y tierra arcillosa (Munsell 10 YR 3/2, very dark brown)</t>
  </si>
  <si>
    <t>debajo de 391</t>
  </si>
  <si>
    <t>tierra orgánica 10 YR 3/3</t>
  </si>
  <si>
    <t>debajo de 389</t>
  </si>
  <si>
    <t>27 - 43</t>
  </si>
  <si>
    <t>debajo de 387</t>
  </si>
  <si>
    <t>112 - 130</t>
  </si>
  <si>
    <t>debajo de 395</t>
  </si>
  <si>
    <t>112 - 131</t>
  </si>
  <si>
    <t>debajo de 396</t>
  </si>
  <si>
    <t>debajo de 397</t>
  </si>
  <si>
    <t>113 - 132</t>
  </si>
  <si>
    <t>debajo de 398</t>
  </si>
  <si>
    <t>7- 33</t>
  </si>
  <si>
    <t>P54</t>
  </si>
  <si>
    <t>tierra orgánica con raices y muy arcillosa, Munsell 10 YR 2/1, Almost black</t>
  </si>
  <si>
    <t>69 - 81</t>
  </si>
  <si>
    <t>Debajo de 419 al S del muro</t>
  </si>
  <si>
    <t>tierra limosa, Munsell 10YR 4/3</t>
  </si>
  <si>
    <t>40 - 67</t>
  </si>
  <si>
    <t>Debajo de 411 al S del muro</t>
  </si>
  <si>
    <t>130 - 164</t>
  </si>
  <si>
    <t>debajo de 415</t>
  </si>
  <si>
    <t>131 - 166</t>
  </si>
  <si>
    <t>debajo de 416</t>
  </si>
  <si>
    <t>tierra arcillosa con ollas de Azteca, Munsell 10 YR 2/1, Almost Black</t>
  </si>
  <si>
    <t>50 - 66</t>
  </si>
  <si>
    <t>debajo de 425</t>
  </si>
  <si>
    <t>37 - 48</t>
  </si>
  <si>
    <t>debajo de 401 al E del muro</t>
  </si>
  <si>
    <t>relleno, posible ultimo nivel de ocupacion</t>
  </si>
  <si>
    <t>42 - 67</t>
  </si>
  <si>
    <t>debajo de 426</t>
  </si>
  <si>
    <t>tierra muy arcillosa, Munsell 10 YR 2/1, Almost black</t>
  </si>
  <si>
    <t>67 -94</t>
  </si>
  <si>
    <t>debajo de 432</t>
  </si>
  <si>
    <t>52 - 107</t>
  </si>
  <si>
    <t>debajo de 463</t>
  </si>
  <si>
    <t>tierra arcillosa con carbon, Munsell 10YR 3/2</t>
  </si>
  <si>
    <t>relleno tardio</t>
  </si>
  <si>
    <t>X - 2 samples</t>
  </si>
  <si>
    <t>166 - 185</t>
  </si>
  <si>
    <t>debajo de 428</t>
  </si>
  <si>
    <t>52 - 70</t>
  </si>
  <si>
    <t>N25 y 24</t>
  </si>
  <si>
    <t>derrumbe de muro posterior</t>
  </si>
  <si>
    <t>164 - 188</t>
  </si>
  <si>
    <t>debajo de 427</t>
  </si>
  <si>
    <t>22 - 40</t>
  </si>
  <si>
    <t>debajo de 439</t>
  </si>
  <si>
    <t>tierra suelta un poco arcillosa, Munsell 10YR 2/2</t>
  </si>
  <si>
    <t>107 - 128</t>
  </si>
  <si>
    <t>debajo de 468, en Elemento 23</t>
  </si>
  <si>
    <t>4-34</t>
  </si>
  <si>
    <t>P55 SW</t>
  </si>
  <si>
    <t>tierra orgánica con raices y muy arcillosa (Munsell 10 YR 2/1, Almost black)</t>
  </si>
  <si>
    <t>nivel de ocupacion posclasico</t>
  </si>
  <si>
    <t>18 - 39</t>
  </si>
  <si>
    <t>debajo de 443</t>
  </si>
  <si>
    <t>17 - 40</t>
  </si>
  <si>
    <t>Debajo de 444</t>
  </si>
  <si>
    <t>23 - 33</t>
  </si>
  <si>
    <t>debajo de 445</t>
  </si>
  <si>
    <t>9 - 34</t>
  </si>
  <si>
    <t>debajo de 446</t>
  </si>
  <si>
    <t>70 - 81</t>
  </si>
  <si>
    <t>debajo de 475</t>
  </si>
  <si>
    <t>tierra limosa compactada, Munsell 10YR 4/3</t>
  </si>
  <si>
    <t>0-25</t>
  </si>
  <si>
    <t>O55 NW</t>
  </si>
  <si>
    <t>DMC</t>
  </si>
  <si>
    <t>33 - 61</t>
  </si>
  <si>
    <t>debajo de 408</t>
  </si>
  <si>
    <t>tierra arcillosa con un poco de limo, Munsell 10YR 3/2</t>
  </si>
  <si>
    <t>90 - 101</t>
  </si>
  <si>
    <t>debajo de 407</t>
  </si>
  <si>
    <t>101 - 110</t>
  </si>
  <si>
    <t>debajo de 407 al E del muro</t>
  </si>
  <si>
    <t>tierra limosa compactada, Munsell 10YR 3/2</t>
  </si>
  <si>
    <t>81 - 93</t>
  </si>
  <si>
    <t>debajo de 423</t>
  </si>
  <si>
    <t>40 - 55</t>
  </si>
  <si>
    <t>debajo de 452</t>
  </si>
  <si>
    <t>33-56</t>
  </si>
  <si>
    <t>debajo de 459</t>
  </si>
  <si>
    <t>tierra muy arcillosa con raices (Munsell 10 YR 2/1, almost black)</t>
  </si>
  <si>
    <t>33 - 55</t>
  </si>
  <si>
    <t>debajo de 399</t>
  </si>
  <si>
    <t>25</t>
  </si>
  <si>
    <t>72 - 91</t>
  </si>
  <si>
    <t>debajo de 469 al E del muro</t>
  </si>
  <si>
    <t>55 - 78</t>
  </si>
  <si>
    <t>debajo de 458</t>
  </si>
  <si>
    <t>derrumbe y desalve, nivel de ocupacion posclasico</t>
  </si>
  <si>
    <t>48 - 74</t>
  </si>
  <si>
    <t>debajo de 465</t>
  </si>
  <si>
    <t>tierra arcillosa con un poco de limo y ceniza, Munsell 10YR3/2</t>
  </si>
  <si>
    <t>39 - 53</t>
  </si>
  <si>
    <t>debajo de 450</t>
  </si>
  <si>
    <t>tierra arcillosa con poco de ceniza y limo, Munsell 10YR 4/3</t>
  </si>
  <si>
    <t>53 - 76</t>
  </si>
  <si>
    <t>debajo de 461</t>
  </si>
  <si>
    <t>56-93</t>
  </si>
  <si>
    <t>debajo de 460</t>
  </si>
  <si>
    <t>tierra muy arcillosa con ollas de Azteca (Munsell 10 YR 2/1, almost black)</t>
  </si>
  <si>
    <t>78 - 93</t>
  </si>
  <si>
    <t>debajo de 491</t>
  </si>
  <si>
    <t>tierra arcillosa con gravilla, Munsell 10YR 5/3</t>
  </si>
  <si>
    <t>75</t>
  </si>
  <si>
    <t>debajo de 487</t>
  </si>
  <si>
    <t>vasija con pigmento rosa, nivel de ocupacion posclasico</t>
  </si>
  <si>
    <t>90</t>
  </si>
  <si>
    <t>debajo de 495</t>
  </si>
  <si>
    <t>tierra arcillosa y arena, Munsell 10YR 5/3</t>
  </si>
  <si>
    <t>Elemento 25, entierro</t>
  </si>
  <si>
    <t>76 - 82</t>
  </si>
  <si>
    <t>debajo de 494</t>
  </si>
  <si>
    <t>tierra arcillosa, Munsell 5/3</t>
  </si>
  <si>
    <t>45 - 72</t>
  </si>
  <si>
    <t>debajo de 390 al E del muro</t>
  </si>
  <si>
    <t>93-108</t>
  </si>
  <si>
    <t>debajo de 467</t>
  </si>
  <si>
    <t>tierra arcillosa (Munsell 10 YR 2/1, almost black)</t>
  </si>
  <si>
    <t>76 - 87</t>
  </si>
  <si>
    <t>debajo de 497</t>
  </si>
  <si>
    <t>nucleo de obsidiana, hueso, frag de vasijas y candeleros</t>
  </si>
  <si>
    <t>34-70</t>
  </si>
  <si>
    <t>debajo de 474</t>
  </si>
  <si>
    <t>tierra muy arcillosa con raices (Munsell 10YR 2/1, almost black)</t>
  </si>
  <si>
    <t>70-97</t>
  </si>
  <si>
    <t>debajo de 477</t>
  </si>
  <si>
    <t>tierra arcillosa (Munsell 10 YR 2/1, Almost black)</t>
  </si>
  <si>
    <t>25-66</t>
  </si>
  <si>
    <t>debajo de 481</t>
  </si>
  <si>
    <t>debajo de 464</t>
  </si>
  <si>
    <t>66-97</t>
  </si>
  <si>
    <t>debajo de 482</t>
  </si>
  <si>
    <t>tierra arcillosa (Munsell 10 YR 2/1)</t>
  </si>
  <si>
    <t>91 - 102</t>
  </si>
  <si>
    <t>debajo de 490</t>
  </si>
  <si>
    <t>74 - 78</t>
  </si>
  <si>
    <t>debajo de 492</t>
  </si>
  <si>
    <t>96 - 103</t>
  </si>
  <si>
    <t>debajo de 504, parejo con 509</t>
  </si>
  <si>
    <t>ceramica y tierra arcillosa, Munsel 10YR 5/3</t>
  </si>
  <si>
    <t>vasijas completas y semicompletas</t>
  </si>
  <si>
    <t>90 - 108</t>
  </si>
  <si>
    <t>debajo de 495, parejo con 498</t>
  </si>
  <si>
    <t>basurero</t>
  </si>
  <si>
    <t>102 - 112</t>
  </si>
  <si>
    <t>debajo de 500</t>
  </si>
  <si>
    <t>78 - 95</t>
  </si>
  <si>
    <t>debajo de 501 al este de muro</t>
  </si>
  <si>
    <t>tierra arcillosa muy compactada (10YR 2/2)</t>
  </si>
  <si>
    <t>nivel de ocupación</t>
  </si>
  <si>
    <t>87 - 100</t>
  </si>
  <si>
    <t>tierra arcillosa con ceniza, Munsell 10YR 4/3</t>
  </si>
  <si>
    <t>12 - 24</t>
  </si>
  <si>
    <t>12 -23</t>
  </si>
  <si>
    <t>97 - 127</t>
  </si>
  <si>
    <t>debajo de 506</t>
  </si>
  <si>
    <t>tierra arcillosa con arena, Munsell 10YR 5/2</t>
  </si>
  <si>
    <t>85</t>
  </si>
  <si>
    <t>debajo de 402</t>
  </si>
  <si>
    <t>relleno constructivo bajo piso</t>
  </si>
  <si>
    <t>23 VI 14</t>
  </si>
  <si>
    <t>30 - 42</t>
  </si>
  <si>
    <t>debajo de 560</t>
  </si>
  <si>
    <t>tierra limosa (10YR 3/3, dark brown)</t>
  </si>
  <si>
    <t>36 - 51</t>
  </si>
  <si>
    <t>I23</t>
  </si>
  <si>
    <t>debajo de 564</t>
  </si>
  <si>
    <t>24 - 40</t>
  </si>
  <si>
    <t>debajo de 515</t>
  </si>
  <si>
    <t>tierra arcillosa, Munsell 2/2</t>
  </si>
  <si>
    <t>nivel de ocupacion</t>
  </si>
  <si>
    <t>23 - 41</t>
  </si>
  <si>
    <t>debajo de 516</t>
  </si>
  <si>
    <t>116.5 - 134</t>
  </si>
  <si>
    <t>debajo de 605</t>
  </si>
  <si>
    <t>tierra arcillosa (10YR 2/1, almost black) y en al sur de unidad un poco tierra arenosa mixto con tierra limosa (10YR 4/3, dark brown)</t>
  </si>
  <si>
    <t>11-19</t>
  </si>
  <si>
    <t>tierra orgánica arcillosa (Munsell 10YR 2/2 - very dark brown)</t>
  </si>
  <si>
    <t>No</t>
  </si>
  <si>
    <t>8-21</t>
  </si>
  <si>
    <t>41 - 50</t>
  </si>
  <si>
    <t>debajo de 522</t>
  </si>
  <si>
    <t>tierra arcillosa y adobes, Munsell 10YR 2/2</t>
  </si>
  <si>
    <t>63 - 95</t>
  </si>
  <si>
    <t>D41</t>
  </si>
  <si>
    <t>debajo de 614</t>
  </si>
  <si>
    <t>tierra arcillosa con raices (10YR 2/1, almost black). Al oeste de unidad, en el primero 10 cm, moldeada de tierra limosa (10 YR 2/1, almost black) con arena (10 YR 4/3 brown)</t>
  </si>
  <si>
    <t>1 VII 14</t>
  </si>
  <si>
    <t>95 - 111.5</t>
  </si>
  <si>
    <t>debajo de 615</t>
  </si>
  <si>
    <t>tierra arcillosa muy compacta (10 YR 2/1, almost black) con raices en el primero 10 cm</t>
  </si>
  <si>
    <t>111.5 - 134.5</t>
  </si>
  <si>
    <t>debajo de 628</t>
  </si>
  <si>
    <t>En el primero 10 cm, tierra muy arcillosa (10YR 2/1, almost black). 5 cm sobre de tepetate es una capa delgada de gravilla con un poco arena (10YR 4/3, brown)</t>
  </si>
  <si>
    <t>40 - 48</t>
  </si>
  <si>
    <t>debajo de 521</t>
  </si>
  <si>
    <t>arena de rio, Munsell 10YR 3/2</t>
  </si>
  <si>
    <t>14 - 44</t>
  </si>
  <si>
    <t>debajo de 352, al NW dentro de Piso 1; 1x1 area</t>
  </si>
  <si>
    <t>piso gravilla con tierra compacta (Munsell 10 YR 5/4, yellowish brown)</t>
  </si>
  <si>
    <t>piso uno y base de piso</t>
  </si>
  <si>
    <t>44-74</t>
  </si>
  <si>
    <t>debajo de 531 al NW dentro de Piso 2; 1x1 M</t>
  </si>
  <si>
    <t>piso base gravilla con tierra compacta y bastante quemado (Munsell 10 YR 5/4, yellowish brown) con capa delgada de aplenado (Munsell 10 YR 2/1, almost black)</t>
  </si>
  <si>
    <t>piso dos y base de piso muy compactado</t>
  </si>
  <si>
    <t>41 - 53</t>
  </si>
  <si>
    <t>48 - 69</t>
  </si>
  <si>
    <t>debajo de 530</t>
  </si>
  <si>
    <t>tietta arenosa, Munsell 10YR 3/2</t>
  </si>
  <si>
    <t>74-76</t>
  </si>
  <si>
    <t>debajo de 532 al NW; 1x1 M</t>
  </si>
  <si>
    <t>moldeada de piso base gravilla (10 YR 5/4, yellowish brown) con tierra arenoso (10 YR 6/4, dark brown.) En esquina NE, tierra limoso (10 YR 3/4)</t>
  </si>
  <si>
    <t>relleno de constructión de piso 2, y piso 3</t>
  </si>
  <si>
    <t>50 - 69</t>
  </si>
  <si>
    <t>debajo de 526</t>
  </si>
  <si>
    <t>tierra arcillosa y tierra arenosa, Munsell 10YR 3/2</t>
  </si>
  <si>
    <t>43-50</t>
  </si>
  <si>
    <t>debajo de 528</t>
  </si>
  <si>
    <t>tierra arcillosa (Munsell 10YR 2/2 - very dark brown) sobre piso 1 (piso de tierra compacta); piedras en la esquina suroeste</t>
  </si>
  <si>
    <t>nivel de ocupación debajo de derrumbe y deslave</t>
  </si>
  <si>
    <t>19 VI 14</t>
  </si>
  <si>
    <t>42-52</t>
  </si>
  <si>
    <t>debajo de 529</t>
  </si>
  <si>
    <t>derrumbe y deslave sobre un nivel de ocupación (Piso 1 de tierra compacta)</t>
  </si>
  <si>
    <t>82 y 92</t>
  </si>
  <si>
    <t>debajo de 536</t>
  </si>
  <si>
    <t>tierra suelta y arcillosa y arena de rio, Munsell 10YR 3/2</t>
  </si>
  <si>
    <t>Elemento 27, entierro y vasijas</t>
  </si>
  <si>
    <t>44 - 55</t>
  </si>
  <si>
    <t>debajo de piso 1 y base</t>
  </si>
  <si>
    <t>En oeste parte de unidad: piso base gravilla con tierra compacta (10 YR 5/4, yellowish brown.) En este parte tierra limoso (10YR 4/6, dark yellowish brown)</t>
  </si>
  <si>
    <t>Piso 1 y base de piso muy compactado</t>
  </si>
  <si>
    <t>debajo de 540 - piso 2 y base</t>
  </si>
  <si>
    <t>En oeste parte de unidad: piso baso gravilla con tierra compacta (10YR 5/4, yellowish brown.) En este parte: tierra limosa (Munsell 10YR 4/6, dark yellowish brown)</t>
  </si>
  <si>
    <t>piso 2 y base de piso</t>
  </si>
  <si>
    <t>70 -74</t>
  </si>
  <si>
    <t>debajo de 541</t>
  </si>
  <si>
    <t>modeada piso base gravilla (Munsell 10 YR 5/4, yellowish brown) con tierra arenoso (10YR 6/4, dark brown.) En esquina SE: tierra limosa (10 YR 3/4)</t>
  </si>
  <si>
    <t>96-110</t>
  </si>
  <si>
    <t>debajo de 508</t>
  </si>
  <si>
    <t>tierra arcillosa (Munsell 10YR 5/3 -  brown)</t>
  </si>
  <si>
    <t>nivel de ocupación; deslave sobre un piso de tierra compacta; incluye un muro</t>
  </si>
  <si>
    <t>97</t>
  </si>
  <si>
    <t>debajo de 539</t>
  </si>
  <si>
    <t>Elemento 27, vasijas bajo entierro</t>
  </si>
  <si>
    <t>24 - 44</t>
  </si>
  <si>
    <t>debajo de 401; piso 1 y base</t>
  </si>
  <si>
    <t>piso base gravilla con tierra compactada (Munsell 3/3 dark brown)</t>
  </si>
  <si>
    <t>piso 1 y base de piso muy compactado</t>
  </si>
  <si>
    <t>44 - 66</t>
  </si>
  <si>
    <t>debajo de 545; piso 1 y base</t>
  </si>
  <si>
    <t>moldeada piso base gravilla con tierra compactada (Munsell 10 YR 5/4, yellowish brown) y tierra limosa (Munsell 10 YR 3/3, dark brown) con capa delgada de aplenado (10YR 2/1, almost black)</t>
  </si>
  <si>
    <t>66 - 71</t>
  </si>
  <si>
    <t>debajo de 546</t>
  </si>
  <si>
    <t>tierra arrenoso (10 YR 4/4, dark yellowish brown)</t>
  </si>
  <si>
    <t>relleno de construción de piso 2; piso 3</t>
  </si>
  <si>
    <t>34 - 45</t>
  </si>
  <si>
    <t>debajo de 410; piso 1 y base de piso</t>
  </si>
  <si>
    <t>piso base gravilla con tierra compactada (Munsell 10 YR 3/3, dark brown)</t>
  </si>
  <si>
    <t>45 - 67</t>
  </si>
  <si>
    <t>debajo de 548;  piso 1 y base</t>
  </si>
  <si>
    <t>piso base gravilla con tierra compactada bastante quemoda (Munsell 10 YR 5/6, yellowish brown) con capa delgada de aplenado (Munsell 10 YR 2/1, almost black)</t>
  </si>
  <si>
    <t>67 - 73</t>
  </si>
  <si>
    <t>debajo de 549</t>
  </si>
  <si>
    <t>tierra arenoso (Munsell 10 YR 4/4 - dark yellowish brown)</t>
  </si>
  <si>
    <t>112-115</t>
  </si>
  <si>
    <t>debajo de 543</t>
  </si>
  <si>
    <t>tierra arcillosa (Munsell 10YR 5/3 - brown)</t>
  </si>
  <si>
    <t>elemento 29; nivel de ocupación; deslave sobre un piso de tierra compacta</t>
  </si>
  <si>
    <t>92 - 107</t>
  </si>
  <si>
    <t>debajo de 479</t>
  </si>
  <si>
    <t>tierra arcillosa con piedras pequenas, Munsell 10YR 3/3</t>
  </si>
  <si>
    <t>95-107</t>
  </si>
  <si>
    <t>debajo de 513</t>
  </si>
  <si>
    <t>K23-24; L23-24</t>
  </si>
  <si>
    <t>dentro del piso 3 de la Est. 18 B. Debajo de 550</t>
  </si>
  <si>
    <t>tierra limosa (10YR 3/4, dark yellowish brown)</t>
  </si>
  <si>
    <t>elemento 28; fosa en piso 3 con dos candeleros y uno aldisador</t>
  </si>
  <si>
    <t>3 VII 14</t>
  </si>
  <si>
    <t>al oeste de unidad: 134 - 145.5; al este de unidad 134 - 197</t>
  </si>
  <si>
    <t>debajo de 609</t>
  </si>
  <si>
    <t>tierra arcillosa (10YR 2/1, almost black) hasta 5-10 cm sobre de tepetate. Sobre de tepetate es una capa delgada de gravilla (10YR 4/2 - dark grayish brown)</t>
  </si>
  <si>
    <t>105 - 116</t>
  </si>
  <si>
    <t>debajo de 517</t>
  </si>
  <si>
    <t>tierra arcillosa (10YR 5/3 - brown)</t>
  </si>
  <si>
    <t>nivel de ocupación con un piso de tierra compacta y muros de piedra</t>
  </si>
  <si>
    <t>100 -112</t>
  </si>
  <si>
    <t>debajo de 554 en elemento</t>
  </si>
  <si>
    <t>tierra limosa (10 YR 4/3-brown)</t>
  </si>
  <si>
    <t>fosa en piso 3; sobre de piso 4 con uno candelero</t>
  </si>
  <si>
    <t>84-100</t>
  </si>
  <si>
    <t>debajo de 510</t>
  </si>
  <si>
    <t>nivel de ocupación con un piso de tierra compacta (y un parte del piso de cemento)</t>
  </si>
  <si>
    <t>4 VII 14</t>
  </si>
  <si>
    <t>60 - 84</t>
  </si>
  <si>
    <t>debajo de 651 lado N del muro</t>
  </si>
  <si>
    <t>8 - 30</t>
  </si>
  <si>
    <t>tierra orgánica (10 YR 2/2, very dark brown)</t>
  </si>
  <si>
    <t>50-70</t>
  </si>
  <si>
    <t>debajo de 537</t>
  </si>
  <si>
    <t>tierra arenosa (10 YR 4/3 - brown) sobre un nivel de gravilla</t>
  </si>
  <si>
    <t>nivel de ocupación (Piso 2 de tierra compacta) con muros de adobe y relleno de tierra arenosa</t>
  </si>
  <si>
    <t>8 VII 14</t>
  </si>
  <si>
    <t>187 - 210</t>
  </si>
  <si>
    <t>debajo de 646</t>
  </si>
  <si>
    <t>10 - 24</t>
  </si>
  <si>
    <t>debajo de 563</t>
  </si>
  <si>
    <t>deslave, muro de adobe</t>
  </si>
  <si>
    <t>42 - 55</t>
  </si>
  <si>
    <t>debajo de 562</t>
  </si>
  <si>
    <t>Debajo de 31</t>
  </si>
  <si>
    <t>Deslave y derrumbe</t>
  </si>
  <si>
    <t>52-74</t>
  </si>
  <si>
    <t>debajo de 538</t>
  </si>
  <si>
    <t>tierra arenosa (10YR 4/3 - brown) sobre un nivel de gravilla</t>
  </si>
  <si>
    <t>derrumbe y deslave sobre un nivel de ocupación (Piso 2 de tierra compacta y gravilla) y arquitectura de adobe</t>
  </si>
  <si>
    <t>64-71</t>
  </si>
  <si>
    <t>debajo de 567</t>
  </si>
  <si>
    <t>tierra arenosa (10YR 4/3 -brown) sobre un nivel de gravilla</t>
  </si>
  <si>
    <t>Elemento 30; nivel de ocupación (Piso 2)</t>
  </si>
  <si>
    <t>24 VI 14</t>
  </si>
  <si>
    <t>70-93</t>
  </si>
  <si>
    <t>debajo de 561</t>
  </si>
  <si>
    <t>tierra arenosa (10YR 4/3 - brown)</t>
  </si>
  <si>
    <t>Deslave de tierra arenosa entre muros de adobe</t>
  </si>
  <si>
    <t>55 - 84</t>
  </si>
  <si>
    <t>debajo de 565</t>
  </si>
  <si>
    <t>en el primero parte de unidad, tierra limosa (10YR 3/3, dark brown) y entonces un cambio en el sedimento a tierra arenosa</t>
  </si>
  <si>
    <t>51 - 78</t>
  </si>
  <si>
    <t>debajo de 566</t>
  </si>
  <si>
    <t>tierra arcillosa con arenao, Munsell 10YR 3/2</t>
  </si>
  <si>
    <t>74-92</t>
  </si>
  <si>
    <t>deslave o relleno debajo un piso; nivel tiene muros de adobe</t>
  </si>
  <si>
    <t>78 - 107</t>
  </si>
  <si>
    <t>debajo de 571</t>
  </si>
  <si>
    <t>arena de rio, Munsell 10YR 5/3</t>
  </si>
  <si>
    <t>78 - 84</t>
  </si>
  <si>
    <t>arena de rio y tierra arcillosa compactaca, Munsell 10YR 5/3</t>
  </si>
  <si>
    <t>84</t>
  </si>
  <si>
    <t>debajo de 574</t>
  </si>
  <si>
    <t>deposito de tecos</t>
  </si>
  <si>
    <t>Elemento 32, deposito de tecos</t>
  </si>
  <si>
    <t>76 - 90</t>
  </si>
  <si>
    <t>debajo de 570 al oeste de unidad</t>
  </si>
  <si>
    <t>tierra arenosa (10YR 3/3 - dark brown)</t>
  </si>
  <si>
    <t>elemento; entierro flexionada al oeste de unidad</t>
  </si>
  <si>
    <t>25 VI 14</t>
  </si>
  <si>
    <t>93-115</t>
  </si>
  <si>
    <t>debajo de 569</t>
  </si>
  <si>
    <t>92-116</t>
  </si>
  <si>
    <t>debajo de 572</t>
  </si>
  <si>
    <t>deslave o relleno de tierra arenosa entre muros de adobe</t>
  </si>
  <si>
    <t>base de tepetate con arena, Munsell 10YR 3/4</t>
  </si>
  <si>
    <t>relleno bajo piso</t>
  </si>
  <si>
    <t>debajo de 570 y alrededor de 576</t>
  </si>
  <si>
    <t>tierra arenosa (10YR 3/3, dark brown)</t>
  </si>
  <si>
    <t>relleno entre de los pisos con uno candelero</t>
  </si>
  <si>
    <t>69 - 90</t>
  </si>
  <si>
    <t>debajo de 534</t>
  </si>
  <si>
    <t>arena de rio, Munsell 10YR 3/4</t>
  </si>
  <si>
    <t>93 - 100</t>
  </si>
  <si>
    <t>debajo de 580</t>
  </si>
  <si>
    <t>relleno entre de los pisos</t>
  </si>
  <si>
    <t>100 - 121</t>
  </si>
  <si>
    <t>debajo de 582</t>
  </si>
  <si>
    <t>tierra arenosa (10YR 3/3, dark brown) al oeste de unidad; tierra arenosa muy compacta (10 YR 5/2 - grayish brown) al este de unidad;</t>
  </si>
  <si>
    <t>relleno; nivel sobre de piso</t>
  </si>
  <si>
    <t>92 - 100</t>
  </si>
  <si>
    <t>tierra con arena de rio, Munsell 10YR 3/4</t>
  </si>
  <si>
    <t>arena de rio y fragmentos de piso quemado, Munsell 10YR 3/4</t>
  </si>
  <si>
    <t>26 VI 14</t>
  </si>
  <si>
    <t>115-133</t>
  </si>
  <si>
    <t>debajo de 577</t>
  </si>
  <si>
    <t>tierra arenosa (10YR 4/3 - brown) y tierra arenosa (10YR 5/3 - brown) en la esquina suroeste</t>
  </si>
  <si>
    <t>nivel de ocupación (Piso 3 de tierra compacta) con muros de adobe y relleno de tierra arenosa</t>
  </si>
  <si>
    <t>116-136</t>
  </si>
  <si>
    <t>debajo de 578</t>
  </si>
  <si>
    <t>tierra arenosa (10YR 4/3 - brown) y tierra muy arenosa (10YR 5/3 - brown) en sur y este (cerca de la arquitectura de piedra)</t>
  </si>
  <si>
    <t>nivel de ocupación (Piso 3) con tierra arenosa y tierra muy arenosa cerca de la arquitectura de piedra</t>
  </si>
  <si>
    <t>121 - 133</t>
  </si>
  <si>
    <t>debajo de 583</t>
  </si>
  <si>
    <t>debajo de 5 cm, un piso de modeada de coscajo - gravilla compacta (2.5 YR 2.5/4, dark reddish brown) y tierra limosa (10 YR 3/3, dark brown) y arsenosa compacta (10 YR 5/2, grayish brown). Debajo de piso es un base de piso - tierra arenosa (10YR 4/3, brown)</t>
  </si>
  <si>
    <t>nivel de ocupación y apisonado igual con apisonado debajo de piso 4 en I22</t>
  </si>
  <si>
    <t>136-160</t>
  </si>
  <si>
    <t>debajo de 587</t>
  </si>
  <si>
    <t>relleno debajo piso 3 y entre arquitectura de piedra</t>
  </si>
  <si>
    <t>90 - 112</t>
  </si>
  <si>
    <t>debajo de 585</t>
  </si>
  <si>
    <t>tierra arcillos del adobe y arena, Munsell 10YR 5/3</t>
  </si>
  <si>
    <t>muro de adobe</t>
  </si>
  <si>
    <t>0.144</t>
  </si>
  <si>
    <t>debajo de 579</t>
  </si>
  <si>
    <t>arena, tepetate molido y apisonado, Munsell 10YR 3/4</t>
  </si>
  <si>
    <t>relleno y apisonado, piso 4</t>
  </si>
  <si>
    <t>90 - 109</t>
  </si>
  <si>
    <t>debajo de 581</t>
  </si>
  <si>
    <t>arena, tepetate molido y piso, Munsell 10YR 3/4</t>
  </si>
  <si>
    <t>relleno y apisonado</t>
  </si>
  <si>
    <t>105</t>
  </si>
  <si>
    <t>debajo de 592</t>
  </si>
  <si>
    <t>arena, Munsell 10YR 3/4</t>
  </si>
  <si>
    <t>Elemento 23: caparazon de tortuga lado ventral, piedra tallada y vasija quemada</t>
  </si>
  <si>
    <t>160-186</t>
  </si>
  <si>
    <t>debajo de 589</t>
  </si>
  <si>
    <t>1. tierra arenosa (10YR 4/3 - brown); 2. tierra arcillosa (10YR 3/2 - very dark, grayish brown); 3. ceniza (10YR 7/2 - light gray); 4. tierra arenosa pero un poco arcillosa (10YR 7/4 - very pale brown); 5. tierra arcillosa (10YR 5/3 - brown); 6. carbón</t>
  </si>
  <si>
    <t>nivel de ocupación; posible un folcon?</t>
  </si>
  <si>
    <t>160-174</t>
  </si>
  <si>
    <t>tierra arenosa (10YR 5/3 - brown) con un poco cerca del folcon (10YR 8/5 - yellowish brown) y tierra arenosa (10YR 4/3 - brown) en la esquina noroeste</t>
  </si>
  <si>
    <t>relleno de tierras arenosas sobre un nivel de ocupación con Piso 4 de cemento</t>
  </si>
  <si>
    <t>29 - 78</t>
  </si>
  <si>
    <t>tierra orgánica con muchas raices y arcillosa (10YR 2/1, almost black)</t>
  </si>
  <si>
    <t>78 - 99</t>
  </si>
  <si>
    <t>debajo de 596</t>
  </si>
  <si>
    <t>tierra arcillosa para el primero 10 cm, entonces moldeada tierra limosa (10YR 2/1, almost black) con tierra arenosa (10YR 4/3, brown) al sur de unidad. En el esquina SE hay muchas piedras</t>
  </si>
  <si>
    <t>derumbe (al sur de unidad) y deslave</t>
  </si>
  <si>
    <t>100 - 111</t>
  </si>
  <si>
    <t>debajo de 584</t>
  </si>
  <si>
    <t>arena, tepetate molido y fragmentos de piso, Munsell 10YR 3/4</t>
  </si>
  <si>
    <t>90 - 107</t>
  </si>
  <si>
    <t>arena y tierra limosa, Munsell 10YR 3/2</t>
  </si>
  <si>
    <t>174-202</t>
  </si>
  <si>
    <t>debajo de 595</t>
  </si>
  <si>
    <t>tierra arenosa (10YR 5/3  - brown)</t>
  </si>
  <si>
    <t>Elemento 34; nivel de ocupación;un ocrte en Piso 4 con tierra arenosa y artefactos (vecino al folcon)</t>
  </si>
  <si>
    <t>174-197</t>
  </si>
  <si>
    <t>tierra arenosa (10YR 4/3 - brown) y un poco tierra arenosa (10YR 7/6 - yellow)</t>
  </si>
  <si>
    <t>nivel de ocupación; un corte en Piso 4 en la esquina noreste</t>
  </si>
  <si>
    <t>174-205</t>
  </si>
  <si>
    <t>tierra arenosa (10YR 3/2 - very dark grayish brown) sobre tierra arcillosa (10YR 2/2 - very dark brown)</t>
  </si>
  <si>
    <t>nivel de ocupación con Piso 5 de cemento (en la esquina noroeste)</t>
  </si>
  <si>
    <t>84 - 104</t>
  </si>
  <si>
    <t>87 - 106</t>
  </si>
  <si>
    <t>debajo de 559</t>
  </si>
  <si>
    <t>tierra arcillosa con arena y algunas piedras, Munsell 10YR 3/3</t>
  </si>
  <si>
    <t>relleno, apisonado y derrumbe</t>
  </si>
  <si>
    <t>Debajo de 30</t>
  </si>
  <si>
    <t>133 - 157</t>
  </si>
  <si>
    <t>debajo de 688</t>
  </si>
  <si>
    <t>arena y tierra muy arenosa (2.5 YR 4/3, olive green)</t>
  </si>
  <si>
    <t>relleno entre apisonado (encima) y piso de concreto (abajo)</t>
  </si>
  <si>
    <t>tierra organica arcillosa, Musell 10YR 2/2</t>
  </si>
  <si>
    <t>15 - 30</t>
  </si>
  <si>
    <t>Debajo de 120</t>
  </si>
  <si>
    <t>34 - 55</t>
  </si>
  <si>
    <t>debajo de 310</t>
  </si>
  <si>
    <t>tierra orgánica arcillosa, Munsell 10 YR 2/2, very dark brown</t>
  </si>
  <si>
    <t>deslave y derrumbe</t>
  </si>
  <si>
    <t>33 - 42</t>
  </si>
  <si>
    <t>norte del muro, debajo de 311</t>
  </si>
  <si>
    <t>29 - 44</t>
  </si>
  <si>
    <t>Debajo de 365</t>
  </si>
  <si>
    <t>tierra arcillosa con piedras, Munsell 10YR 3/3</t>
  </si>
  <si>
    <t>Debajo de 366</t>
  </si>
  <si>
    <t>tierra arcillosa con algunas  piedras</t>
  </si>
  <si>
    <t>8 - 63</t>
  </si>
  <si>
    <t>tierra orgánica con muchas raices. Unas piedras grandes tambien, pero no mucho. Al este de unidad, tierra arcillosa (10YR 2/1, almost black). Al oeste de unidad, arena (10YR 4/3 brown)</t>
  </si>
  <si>
    <t>45 - 74</t>
  </si>
  <si>
    <t>Debajo de 400 al W del muro</t>
  </si>
  <si>
    <t>tierra arcillosa limosa, Munsell 10YR 2/2</t>
  </si>
  <si>
    <t>82 - 97</t>
  </si>
  <si>
    <t>debajo de 499</t>
  </si>
  <si>
    <t>tierra arcillosa con ceniza, Munsell 5/2</t>
  </si>
  <si>
    <t>debajo de 457</t>
  </si>
  <si>
    <t>tierra arcillosa con adobes, Munsell 10YR 3/2</t>
  </si>
  <si>
    <t>deslave y derrume</t>
  </si>
  <si>
    <t>27-51</t>
  </si>
  <si>
    <t>K11</t>
  </si>
  <si>
    <t>tierra orgánica y arcillosa (Munsell 10YR 2/2 - very dark brown)</t>
  </si>
  <si>
    <t>67 - 92</t>
  </si>
  <si>
    <t>debajo de 424</t>
  </si>
  <si>
    <t>tierra arcillosa y adobes, Munsell 10YR 3/2</t>
  </si>
  <si>
    <t>Debajo de 9, parejo con 10</t>
  </si>
  <si>
    <t>Relleno y deslave</t>
  </si>
  <si>
    <t>Fill and mudslide</t>
  </si>
  <si>
    <t>Debajo de 23</t>
  </si>
  <si>
    <t>Arena fina arriba y tierra arcillosa. Munsell 10YR 3/1</t>
  </si>
  <si>
    <t>Debajo de 70</t>
  </si>
  <si>
    <t>137 - 196</t>
  </si>
  <si>
    <t>debajo de 622</t>
  </si>
  <si>
    <t>relleno constructivo</t>
  </si>
  <si>
    <t>30 VII 14</t>
  </si>
  <si>
    <t>51-66</t>
  </si>
  <si>
    <t>debajo de 618</t>
  </si>
  <si>
    <t>tierra arcillosa (10YR 2/2 - very dark brown)</t>
  </si>
  <si>
    <t>nivel de ocupación con muros de piedra y Piso 1 de tierra compacta (oeste); derrumbe y deslave (este)</t>
  </si>
  <si>
    <t>22-29</t>
  </si>
  <si>
    <t>L11</t>
  </si>
  <si>
    <t>32-57</t>
  </si>
  <si>
    <t>L10</t>
  </si>
  <si>
    <t>35-56</t>
  </si>
  <si>
    <t>Debajo de 100</t>
  </si>
  <si>
    <t>Tierra compacta con piedras. Munsell 10YR 5/2</t>
  </si>
  <si>
    <t>Debajo de 137</t>
  </si>
  <si>
    <t>104 - 127</t>
  </si>
  <si>
    <t>debajo de 603</t>
  </si>
  <si>
    <t>tierra arcillosa, arena y ceramica, Munsell 10YR 5/2</t>
  </si>
  <si>
    <t>relleno de tiestos</t>
  </si>
  <si>
    <t>2 VII 14</t>
  </si>
  <si>
    <t>29-65</t>
  </si>
  <si>
    <t>debajo de 625</t>
  </si>
  <si>
    <t>tierra arcillosa (Munsell 10YR 2/2 - very dark brown)</t>
  </si>
  <si>
    <t>57-65</t>
  </si>
  <si>
    <t>debajo de 626</t>
  </si>
  <si>
    <t>zona de arado con derrumbe y deslave sobre un nivel de  ocupación con Piso 1 de tierra compacta</t>
  </si>
  <si>
    <t>Plough zone with collapse and mudslide</t>
  </si>
  <si>
    <t>56-66</t>
  </si>
  <si>
    <t>denajo de 627</t>
  </si>
  <si>
    <t>nivel de ocupación con un muro de piedra y Piso 1 de tierra compacta</t>
  </si>
  <si>
    <t>127 - 131</t>
  </si>
  <si>
    <t>debajo de 630</t>
  </si>
  <si>
    <t>tierra arenosa, Munsell 10YR 5/2</t>
  </si>
  <si>
    <t xml:space="preserve">relleno </t>
  </si>
  <si>
    <t>131 - 142</t>
  </si>
  <si>
    <t>debajo de 634</t>
  </si>
  <si>
    <t>tierra arenosa, apisonado y arena Munsell 10YR 5/2</t>
  </si>
  <si>
    <t>65-84 (este parte de unidad)</t>
  </si>
  <si>
    <t>debajo de 631</t>
  </si>
  <si>
    <t>66-84 (este parte de unidad)</t>
  </si>
  <si>
    <t>debajo de 624</t>
  </si>
  <si>
    <t>al oeste de unidad: 134.5 - 135.5; al este de unidad: 134.5 - 145.5</t>
  </si>
  <si>
    <t>debajo de 629</t>
  </si>
  <si>
    <t>sobre de tepetate, una capa delgada gravilla (10YR 4/2, dark grayish brown)</t>
  </si>
  <si>
    <t>deslave/posible nivel de ocupación</t>
  </si>
  <si>
    <t>55 - 71</t>
  </si>
  <si>
    <t>debajo de 462</t>
  </si>
  <si>
    <t>tierra arcillosa con gravilla y adobes, Munsell 10YR 3/2</t>
  </si>
  <si>
    <t>relleno y deslave</t>
  </si>
  <si>
    <t>142 - 159</t>
  </si>
  <si>
    <t>debajo de 635</t>
  </si>
  <si>
    <t>arena, Munsell 10YR 5/2 y cascajo Munsell 10R 4/8 (red)</t>
  </si>
  <si>
    <t>84-101 (este parte de unidad)</t>
  </si>
  <si>
    <t>debajo de 637</t>
  </si>
  <si>
    <t>tierra arenosa (Munsell 10YR 3/2 - very dark, grayish brown) con piedras en el lado este</t>
  </si>
  <si>
    <t>nivel de ocupación con muros de piedra y Piso 1 de tierra compacta (oeste); derrumbe y deslave o relleno (este)</t>
  </si>
  <si>
    <t>84-99 (este parte de unidad)</t>
  </si>
  <si>
    <t>debajo de 636</t>
  </si>
  <si>
    <t>tierra arenosa (Munsell 10YR 3/2 - very dark, grayish brown)</t>
  </si>
  <si>
    <t>159 - 172</t>
  </si>
  <si>
    <t>debajo de 640</t>
  </si>
  <si>
    <t>tierra arcillosa con arena, Munsell 10YR 4/2</t>
  </si>
  <si>
    <t>101-123 (este parte de unidad)</t>
  </si>
  <si>
    <t>debajo de 641</t>
  </si>
  <si>
    <t>tierra arenosa (10YR 3/2 - very dark, grayish brown)</t>
  </si>
  <si>
    <t>99-125 (este parte de unidad)</t>
  </si>
  <si>
    <t>debajo de 642</t>
  </si>
  <si>
    <t>159 - 187</t>
  </si>
  <si>
    <t>debajo de 643</t>
  </si>
  <si>
    <t>S: tierra limosa compactada Munsell 10YR 5/3 N: Munsell 10YR 3/2</t>
  </si>
  <si>
    <t>nivel de ocupacion con relleno</t>
  </si>
  <si>
    <t>107 - 121</t>
  </si>
  <si>
    <t>debajo de 599</t>
  </si>
  <si>
    <t>tierra arenosa, Munsell 10YR 4/3</t>
  </si>
  <si>
    <t>197 - 212</t>
  </si>
  <si>
    <t>debajo de 639</t>
  </si>
  <si>
    <t>sobre de tepetate es una capa delgada de gravilla (10YR 4/2 - dark grapyish brown)</t>
  </si>
  <si>
    <t>deslave/ posible nivel de ocupación</t>
  </si>
  <si>
    <t>36-48</t>
  </si>
  <si>
    <t>M11</t>
  </si>
  <si>
    <t>tierra orgánica y arcillosa (10YR 2/2)</t>
  </si>
  <si>
    <t>47-61</t>
  </si>
  <si>
    <t>L9</t>
  </si>
  <si>
    <t>45 - 60</t>
  </si>
  <si>
    <t>61-80</t>
  </si>
  <si>
    <t>debajo de 650</t>
  </si>
  <si>
    <t>nivel de ocupación (con una parte de Piso 1 en este) debajo de deslave de tierra arcillosa</t>
  </si>
  <si>
    <t>60-75</t>
  </si>
  <si>
    <t>debajo de 651</t>
  </si>
  <si>
    <t>Elemento 35; nivel de ocupación (Piso 1 en este y sur) debajo de deslave de tierra arcillosa</t>
  </si>
  <si>
    <t>Debajo de 1</t>
  </si>
  <si>
    <t>Arena mediana, Munsell 7.5 YR 3/2</t>
  </si>
  <si>
    <t>Superficie y Deslave</t>
  </si>
  <si>
    <t>Surface and mudslide</t>
  </si>
  <si>
    <t>5 VII 14</t>
  </si>
  <si>
    <t>oeste: 48-62; este: 48-73</t>
  </si>
  <si>
    <t>debajo de 649</t>
  </si>
  <si>
    <t>nivel de ocupación al oeste; deslave o relleno al este</t>
  </si>
  <si>
    <t>7 VII 14</t>
  </si>
  <si>
    <t>121 - 132</t>
  </si>
  <si>
    <t>debajo de 647</t>
  </si>
  <si>
    <t>tierra y abundantes tiestos, Munsell 10YR 4/3</t>
  </si>
  <si>
    <t>relleno, basurero</t>
  </si>
  <si>
    <t>45-72</t>
  </si>
  <si>
    <t>M9</t>
  </si>
  <si>
    <t>tierra orgánica y arcillosa (10YR 2/2 - very dark brown)</t>
  </si>
  <si>
    <t>41-56</t>
  </si>
  <si>
    <t>M10</t>
  </si>
  <si>
    <t>72-83</t>
  </si>
  <si>
    <t>debajo de 657</t>
  </si>
  <si>
    <t>tierra arcillosa (10YR 2/2 - very dark brown) En esquina NE, arena sobre de apisonado (10YR 3/4 - dark yellowish brown)</t>
  </si>
  <si>
    <t>nivel de ocupación, apisonado</t>
  </si>
  <si>
    <t>debajo de 656</t>
  </si>
  <si>
    <t>tierra arenosa y arcillosa, Munsell 10YR 4/3</t>
  </si>
  <si>
    <t>56-64</t>
  </si>
  <si>
    <t>debajo de 658</t>
  </si>
  <si>
    <t>nivel sobre de piso</t>
  </si>
  <si>
    <t>73-116</t>
  </si>
  <si>
    <t>debajo de 655 al este de muro</t>
  </si>
  <si>
    <t>oeste parte es un piso 1 - no excavado; este parte es deslave o relleno</t>
  </si>
  <si>
    <t>116-137</t>
  </si>
  <si>
    <t>debajo de 662 al este de muro</t>
  </si>
  <si>
    <t>tierra arenosa (10YR 2/2 -very dark brown)</t>
  </si>
  <si>
    <t>al este de unidad - deslave or relleno</t>
  </si>
  <si>
    <t>163 - 180</t>
  </si>
  <si>
    <t>debajo de 660</t>
  </si>
  <si>
    <t>Debajo de 3</t>
  </si>
  <si>
    <t>80-91</t>
  </si>
  <si>
    <t>K9/L9</t>
  </si>
  <si>
    <t>debajo de 652 y 653</t>
  </si>
  <si>
    <t>tierra arcillosa (10YR 2/2 - very dark brown) (norte) y tierra arcillosa (10YR 4/4 - dark yellowish brown) (sur de L9 y norte de K9)</t>
  </si>
  <si>
    <t>nivel de ocupación con un piso (Piso 2) erosionado sobre base de tepetate</t>
  </si>
  <si>
    <t>83-90</t>
  </si>
  <si>
    <t>debajo de 659</t>
  </si>
  <si>
    <t>tierra arcillosa (10YR 2/2 - very dark brown) al sur de unidad</t>
  </si>
  <si>
    <t>base de piso 2; nivel de ocupación al sur de unidad</t>
  </si>
  <si>
    <t>90-102</t>
  </si>
  <si>
    <t>debajo de 667</t>
  </si>
  <si>
    <t>tierra arenosa moldeada (10YR 2/2 - very dark brown y 10 YR 5/2 - grayish brown)</t>
  </si>
  <si>
    <t>nivel de ocupación, nivel sobre de piso 3</t>
  </si>
  <si>
    <t>91-102</t>
  </si>
  <si>
    <t>debajo de 666</t>
  </si>
  <si>
    <t>tierra arcillosa (10YR 4/4 - dark yellowish brown)</t>
  </si>
  <si>
    <t>piso 3 y base de piso</t>
  </si>
  <si>
    <t>187 - 216</t>
  </si>
  <si>
    <t>86-116</t>
  </si>
  <si>
    <t>tierra arenosa (10YR 4/4 - dark yellowish brown)</t>
  </si>
  <si>
    <t>20 - 60</t>
  </si>
  <si>
    <t>N11</t>
  </si>
  <si>
    <t>superfice; zona de arado</t>
  </si>
  <si>
    <t>210</t>
  </si>
  <si>
    <t>debajo de 665</t>
  </si>
  <si>
    <t>216 - 232</t>
  </si>
  <si>
    <t>debajo de 67-</t>
  </si>
  <si>
    <t>tierra limosa, Munsell 10YR 4/3 barro negro, Munsell 10YR 3/2</t>
  </si>
  <si>
    <t>relleno, primera ocupacion sobre el tepetate</t>
  </si>
  <si>
    <t>40-60</t>
  </si>
  <si>
    <t>9 VII 14</t>
  </si>
  <si>
    <t>60 - 69</t>
  </si>
  <si>
    <t>debajo de 675</t>
  </si>
  <si>
    <t>nivel debajo de piso 1 y base de piso</t>
  </si>
  <si>
    <t>60 - 74</t>
  </si>
  <si>
    <t>debajo de 672</t>
  </si>
  <si>
    <t>tierra arenosa (10YR 2/2 - very dark brown)</t>
  </si>
  <si>
    <t>al oeste de unidad - base de piso 1; al este de unidad - relleno de tepetate</t>
  </si>
  <si>
    <t>228 - 232</t>
  </si>
  <si>
    <t>debajo de 673</t>
  </si>
  <si>
    <t>barro negro, Munsell 10YR 3/2</t>
  </si>
  <si>
    <t>suelo natural preteotihuacano</t>
  </si>
  <si>
    <t>50</t>
  </si>
  <si>
    <t>debajo de 664</t>
  </si>
  <si>
    <t>bloque de tierra arcillosa, Munsell 10YR 5/2</t>
  </si>
  <si>
    <t>172 - 227</t>
  </si>
  <si>
    <t>piso de tepetate molido con base de tierra arenosa, Munsell 10YR 3/2</t>
  </si>
  <si>
    <t>piso bajo estructura con hoyos para postes y relleno</t>
  </si>
  <si>
    <t>102-112</t>
  </si>
  <si>
    <t>debajo de 669</t>
  </si>
  <si>
    <t>tierra arcillosa (10YR 2/2 - very dark brown) y una parte de arena (10YR 6/3 - pale brown)</t>
  </si>
  <si>
    <t>una moldeada de tierra arcillosa; piso 3 y base de piso</t>
  </si>
  <si>
    <t>65-80</t>
  </si>
  <si>
    <t>debajo de 632</t>
  </si>
  <si>
    <t>tierra limosa (10YR 3/4 - dark yellowish brown) y arena (10YR 6/3 - pale brown)</t>
  </si>
  <si>
    <t>Piso 1 y base de piso</t>
  </si>
  <si>
    <t>75-80</t>
  </si>
  <si>
    <t>debajo de 671</t>
  </si>
  <si>
    <t>tierra limosa (10 YR 3/3 - dark brown) con arena (10YR 6/3 - pale brown)</t>
  </si>
  <si>
    <t>piso de pigmento rojo y base de piso</t>
  </si>
  <si>
    <t>10 VII 14</t>
  </si>
  <si>
    <t>80-100</t>
  </si>
  <si>
    <t>debajo de 682</t>
  </si>
  <si>
    <t>80-113</t>
  </si>
  <si>
    <t>debajo de 683</t>
  </si>
  <si>
    <t>Elemento 37; hoyo en piso</t>
  </si>
  <si>
    <t>180 - 225</t>
  </si>
  <si>
    <t>arena y tierra arcillosa, Munsell 10YR 5/2</t>
  </si>
  <si>
    <t>contexto de elemento, relleno</t>
  </si>
  <si>
    <t>227 - 257</t>
  </si>
  <si>
    <t>debajo de 80</t>
  </si>
  <si>
    <t>tierra arcillosa y entierra, Munsell 10YR 3/2</t>
  </si>
  <si>
    <t>Elemento 36, entierro animal y huesos humanos</t>
  </si>
  <si>
    <t>100-114</t>
  </si>
  <si>
    <t>debajo de 684</t>
  </si>
  <si>
    <t>257 - 275</t>
  </si>
  <si>
    <t>debajo de 687</t>
  </si>
  <si>
    <t>tierra arcillosa y tepetate</t>
  </si>
  <si>
    <t>primera ocupacion sobre el tepetate</t>
  </si>
  <si>
    <t>Op 18 vol</t>
  </si>
  <si>
    <t>SOTD vol</t>
  </si>
  <si>
    <t>missing lot 429</t>
  </si>
  <si>
    <t>2014 vol</t>
  </si>
  <si>
    <t>ID</t>
  </si>
  <si>
    <t>Area</t>
  </si>
  <si>
    <t>Unit</t>
  </si>
  <si>
    <t>Bag</t>
  </si>
  <si>
    <t>Excavator</t>
  </si>
  <si>
    <t>Date</t>
  </si>
  <si>
    <t>Class</t>
  </si>
  <si>
    <t>Genus</t>
  </si>
  <si>
    <t>Species</t>
  </si>
  <si>
    <t>Name</t>
  </si>
  <si>
    <t>Element</t>
  </si>
  <si>
    <t>Side</t>
  </si>
  <si>
    <t>Portion</t>
  </si>
  <si>
    <t>Count</t>
  </si>
  <si>
    <t>NISP</t>
  </si>
  <si>
    <t>MNE</t>
  </si>
  <si>
    <t>MNE (calc)</t>
  </si>
  <si>
    <t>Length (mm)</t>
  </si>
  <si>
    <t>Width (mm)</t>
  </si>
  <si>
    <t>Weight (g)</t>
  </si>
  <si>
    <t>Modified?</t>
  </si>
  <si>
    <t>Fused?</t>
  </si>
  <si>
    <t>Sp. ID possible?</t>
  </si>
  <si>
    <t>Photographed</t>
  </si>
  <si>
    <t>Comments</t>
  </si>
  <si>
    <t>210_1</t>
  </si>
  <si>
    <t>5_VIII_13</t>
  </si>
  <si>
    <t>Bird</t>
  </si>
  <si>
    <t>Tiny</t>
  </si>
  <si>
    <t>radius</t>
  </si>
  <si>
    <t>left</t>
  </si>
  <si>
    <t>whole</t>
  </si>
  <si>
    <t>N</t>
  </si>
  <si>
    <t>small amount of damage to distal end</t>
  </si>
  <si>
    <t>210_5</t>
  </si>
  <si>
    <t>Large</t>
  </si>
  <si>
    <t>shaft</t>
  </si>
  <si>
    <t>shaft fragment</t>
  </si>
  <si>
    <t>210_2</t>
  </si>
  <si>
    <t>Mammal</t>
  </si>
  <si>
    <t>Sylvilagus</t>
  </si>
  <si>
    <t>sp.</t>
  </si>
  <si>
    <t>Cottontail</t>
  </si>
  <si>
    <t>lumbar vertebra</t>
  </si>
  <si>
    <t>body unfused, damage to all processes</t>
  </si>
  <si>
    <t>210_3</t>
  </si>
  <si>
    <t>Medium-large</t>
  </si>
  <si>
    <t>Medium-large mammal</t>
  </si>
  <si>
    <t>long bone</t>
  </si>
  <si>
    <t>worked, charred</t>
  </si>
  <si>
    <t xml:space="preserve">Small shaped fragment, one edge of fragment worked smooth </t>
  </si>
  <si>
    <t>worked</t>
  </si>
  <si>
    <t>Y</t>
  </si>
  <si>
    <t>V-shaped cut mark and shallow transverse cut mark towards one end of shaft fragment.  At the V shaped end of the fragment, the edge was clearly cut</t>
  </si>
  <si>
    <t>210_4</t>
  </si>
  <si>
    <t>Medium</t>
  </si>
  <si>
    <t>Medium mammal</t>
  </si>
  <si>
    <t>tooth</t>
  </si>
  <si>
    <t>root fragment</t>
  </si>
  <si>
    <t>121_1</t>
  </si>
  <si>
    <t>24_VII_13</t>
  </si>
  <si>
    <t xml:space="preserve">Odocoileus </t>
  </si>
  <si>
    <t>virginianus</t>
  </si>
  <si>
    <t>White-tailed deer</t>
  </si>
  <si>
    <t>cervical vertebra</t>
  </si>
  <si>
    <t>worked?</t>
  </si>
  <si>
    <t>body unfused, transverse and spinous processes broken off, possible small drill hole</t>
  </si>
  <si>
    <t>thoracic vertebra - 11 or 12</t>
  </si>
  <si>
    <t>Fusion line visible on cranial body, fused but damaged caudally, partial epiphysis remains.</t>
  </si>
  <si>
    <t>lunate</t>
  </si>
  <si>
    <t>right</t>
  </si>
  <si>
    <t>121_2</t>
  </si>
  <si>
    <t>rib</t>
  </si>
  <si>
    <t>fragment</t>
  </si>
  <si>
    <t>thoracic vertebra</t>
  </si>
  <si>
    <t xml:space="preserve">spinous process fragment </t>
  </si>
  <si>
    <t>cancellous bone</t>
  </si>
  <si>
    <t>121_3</t>
  </si>
  <si>
    <t>Canis</t>
  </si>
  <si>
    <t>Canine</t>
  </si>
  <si>
    <t>tooth-canine</t>
  </si>
  <si>
    <t>tooth of carnivore, possibly dog</t>
  </si>
  <si>
    <t>tooth-premolar 1?</t>
  </si>
  <si>
    <t>tooth-molar?</t>
  </si>
  <si>
    <t>charred</t>
  </si>
  <si>
    <t>Possible fragment of an ilium? partially burnt on one end.</t>
  </si>
  <si>
    <t>121_4</t>
  </si>
  <si>
    <t>Small</t>
  </si>
  <si>
    <t>Small mammal</t>
  </si>
  <si>
    <t>Caudal body unfused, epiphysis missing</t>
  </si>
  <si>
    <t>121_5</t>
  </si>
  <si>
    <t>carpometacarpus</t>
  </si>
  <si>
    <t>ulna</t>
  </si>
  <si>
    <t>top of shaft and proximal articular surface missing</t>
  </si>
  <si>
    <t>121_6</t>
  </si>
  <si>
    <t>Possibly shaped - check with fresh eyes</t>
  </si>
  <si>
    <t>Possibly shaped</t>
  </si>
  <si>
    <t>rib?</t>
  </si>
  <si>
    <t>mandible</t>
  </si>
  <si>
    <t>121_9</t>
  </si>
  <si>
    <t>bone</t>
  </si>
  <si>
    <t>synsacrum?</t>
  </si>
  <si>
    <t>121_7</t>
  </si>
  <si>
    <t>Fish</t>
  </si>
  <si>
    <t>vertebra</t>
  </si>
  <si>
    <t>121_8</t>
  </si>
  <si>
    <t>needle fragment</t>
  </si>
  <si>
    <t>needle</t>
  </si>
  <si>
    <t>thin concave square of bone - does not seem to be egg shell</t>
  </si>
  <si>
    <t>166_2</t>
  </si>
  <si>
    <t>20_VII_13</t>
  </si>
  <si>
    <t>tibia</t>
  </si>
  <si>
    <t xml:space="preserve">distal </t>
  </si>
  <si>
    <t>Irregular shaped articular surface of distal tibia, small bone spur on shaft</t>
  </si>
  <si>
    <t>166_1</t>
  </si>
  <si>
    <t>innominate</t>
  </si>
  <si>
    <t>illium fragment</t>
  </si>
  <si>
    <t>axis</t>
  </si>
  <si>
    <t>cranium</t>
  </si>
  <si>
    <t>occipital fragment</t>
  </si>
  <si>
    <t>maxilla</t>
  </si>
  <si>
    <t>dental cavaties indicate possible fragment of maxilla, could be sylvilagus sp. or rodent</t>
  </si>
  <si>
    <t>intermediate phalanx</t>
  </si>
  <si>
    <t>flat bone</t>
  </si>
  <si>
    <t>fragment of thin, angular element such as pelvis or scapular</t>
  </si>
  <si>
    <t>166_11</t>
  </si>
  <si>
    <t>twig-like appearance, pathological?</t>
  </si>
  <si>
    <t>166_3</t>
  </si>
  <si>
    <t>2 fragments</t>
  </si>
  <si>
    <t xml:space="preserve">proximal epiphysis unfused but present, note length does not include epiphysis </t>
  </si>
  <si>
    <t>166_4</t>
  </si>
  <si>
    <t>probable vertebra frag</t>
  </si>
  <si>
    <t>166_14</t>
  </si>
  <si>
    <t>Small-medium</t>
  </si>
  <si>
    <t>Small-medium mammal</t>
  </si>
  <si>
    <t>femur</t>
  </si>
  <si>
    <t>greater trochanter</t>
  </si>
  <si>
    <t>disarticulated epiphysis of greater trochanter</t>
  </si>
  <si>
    <t>unknown epiphysis</t>
  </si>
  <si>
    <t>disarticulated epiphysis, double check later to identify</t>
  </si>
  <si>
    <t>166_8</t>
  </si>
  <si>
    <t>fragment of non-carnivore tooth</t>
  </si>
  <si>
    <t>166_12</t>
  </si>
  <si>
    <t>Unidentified</t>
  </si>
  <si>
    <t>claw</t>
  </si>
  <si>
    <t>could be dog or turkey?</t>
  </si>
  <si>
    <t>166_5</t>
  </si>
  <si>
    <t>Rodentia</t>
  </si>
  <si>
    <t>small-medium</t>
  </si>
  <si>
    <t>Rodent</t>
  </si>
  <si>
    <t>small rodent mandible, maybe rat. Incisor present in mandible</t>
  </si>
  <si>
    <t>medium-large</t>
  </si>
  <si>
    <t>tooth-inscisor</t>
  </si>
  <si>
    <t>large rodent incisor, almost twice as large as the incisor present in the mandible and of different shape</t>
  </si>
  <si>
    <t>166_7</t>
  </si>
  <si>
    <t>tibiotarsus</t>
  </si>
  <si>
    <t>distal</t>
  </si>
  <si>
    <t>has supratendinal bridge</t>
  </si>
  <si>
    <t>166_6</t>
  </si>
  <si>
    <t>premaxilla</t>
  </si>
  <si>
    <t>coracoid</t>
  </si>
  <si>
    <t>highly fragmented at both ends</t>
  </si>
  <si>
    <t>scapula</t>
  </si>
  <si>
    <t>proximal end and most of shaft complete</t>
  </si>
  <si>
    <t>chewed</t>
  </si>
  <si>
    <t>small animal chew marks, distal epiphysis unfused (not present), damage to both ends</t>
  </si>
  <si>
    <t>166_13</t>
  </si>
  <si>
    <t>revisit for potential id</t>
  </si>
  <si>
    <t>maxilla?</t>
  </si>
  <si>
    <t>fits together with other possible maxilla piece</t>
  </si>
  <si>
    <t>Antler</t>
  </si>
  <si>
    <t>tip</t>
  </si>
  <si>
    <t>woody appearance outside, dense bone inside</t>
  </si>
  <si>
    <t>166_9</t>
  </si>
  <si>
    <t>Reptile</t>
  </si>
  <si>
    <t>Testudine</t>
  </si>
  <si>
    <t>Tortuga</t>
  </si>
  <si>
    <t>carapace</t>
  </si>
  <si>
    <t>check id of turtle carapace</t>
  </si>
  <si>
    <t>166_10</t>
  </si>
  <si>
    <t xml:space="preserve">narrow shaft of cortical bone, shallow indent in one edge could be edge of eyelet </t>
  </si>
  <si>
    <t>range of unidentifiable fragments from ca. 20x20mm to 5x5mm</t>
  </si>
  <si>
    <t>two small unidentifiable tooth fragments</t>
  </si>
  <si>
    <t>62_1</t>
  </si>
  <si>
    <t>15_VII_13</t>
  </si>
  <si>
    <t>proximal fragment</t>
  </si>
  <si>
    <t>Fragment of proximal articular end of tibia, epiphysis unfused and missing</t>
  </si>
  <si>
    <t>62_2</t>
  </si>
  <si>
    <t>angular jaw is similar to that seen in a number of species of rats, one tooth and one shattered incisor present</t>
  </si>
  <si>
    <t>62_3</t>
  </si>
  <si>
    <t>humerus</t>
  </si>
  <si>
    <t>proximal</t>
  </si>
  <si>
    <t>yes</t>
  </si>
  <si>
    <t>damage to proximal end, humeral head intact, looks most similar to tuza</t>
  </si>
  <si>
    <t>62_4</t>
  </si>
  <si>
    <t>body</t>
  </si>
  <si>
    <t>partially</t>
  </si>
  <si>
    <t>only vertebral body present, partially fused epiphyses</t>
  </si>
  <si>
    <t>62_5</t>
  </si>
  <si>
    <t>small section cut or sawn from long bone</t>
  </si>
  <si>
    <t>62_8</t>
  </si>
  <si>
    <t>unknown</t>
  </si>
  <si>
    <t xml:space="preserve">looks somewhat similar to a fish dentary,, tooth-like boarder but unusually large fossas on one side. </t>
  </si>
  <si>
    <t>62_6</t>
  </si>
  <si>
    <t>major metatarsal</t>
  </si>
  <si>
    <t>no?</t>
  </si>
  <si>
    <t>missing minor metatarsals and articular surfaces</t>
  </si>
  <si>
    <t>62_7</t>
  </si>
  <si>
    <t>pygostyle?</t>
  </si>
  <si>
    <t>central body</t>
  </si>
  <si>
    <t>most of the more robust body portion intact</t>
  </si>
  <si>
    <t>62_9</t>
  </si>
  <si>
    <t>unidentified</t>
  </si>
  <si>
    <t>small fragments of unidentifiable bone, most likely mammal or bird</t>
  </si>
  <si>
    <t>possibly cut - straight edges</t>
  </si>
  <si>
    <t>single articular facet present</t>
  </si>
  <si>
    <t>11_3</t>
  </si>
  <si>
    <t>3_VII_13</t>
  </si>
  <si>
    <t>shaft-like portion has triangular cross-section</t>
  </si>
  <si>
    <t>11_2</t>
  </si>
  <si>
    <t>11_1</t>
  </si>
  <si>
    <t>Shell</t>
  </si>
  <si>
    <t>shell</t>
  </si>
  <si>
    <t>shell fragment; to be placed with other shells</t>
  </si>
  <si>
    <t>small portion suture edge</t>
  </si>
  <si>
    <t>possibly part of cranium</t>
  </si>
  <si>
    <t>114_1</t>
  </si>
  <si>
    <t>23_VII_13</t>
  </si>
  <si>
    <t>cranial bone?</t>
  </si>
  <si>
    <t>114_2</t>
  </si>
  <si>
    <t>114_3</t>
  </si>
  <si>
    <t>probably dog</t>
  </si>
  <si>
    <t>511_1</t>
  </si>
  <si>
    <t>16_VI_14</t>
  </si>
  <si>
    <t>familiaris</t>
  </si>
  <si>
    <t>Dog</t>
  </si>
  <si>
    <t>width=glenoid fossa, fossa edge partially fused, likely belongs to same scapula as other fragments in bag</t>
  </si>
  <si>
    <t>distal fragment</t>
  </si>
  <si>
    <t>edge of blade could be in the process of fusing, width=across blade from blade angle, fits together with supraspinous fossa fragment</t>
  </si>
  <si>
    <t>supraspinous fossa fragment</t>
  </si>
  <si>
    <t>fits together with scapula distal fragment</t>
  </si>
  <si>
    <t>metatarsal or metacarpal 4</t>
  </si>
  <si>
    <t>N?</t>
  </si>
  <si>
    <t>fragment of the dorsal articular surface, possibly from an epiphysis</t>
  </si>
  <si>
    <t>511_2</t>
  </si>
  <si>
    <t>size similar to both dog and deer, most likely dog, or a mixture of the two, given presence of other dog elements in this bag; rib=actual rib width</t>
  </si>
  <si>
    <t>fusion line still visible, 20.39 = total articular length of head</t>
  </si>
  <si>
    <t>cut; size similar to both dog and deer, most likely dog, or a mixture of the two, given presence of other dog elements in this bag; rib=actual rib width</t>
  </si>
  <si>
    <t>width incomplete; size similar to both dog and deer, most likely dog, or a mixture of the two, given presence of other dog elements in this bag</t>
  </si>
  <si>
    <t>511_3</t>
  </si>
  <si>
    <t>articular facet?</t>
  </si>
  <si>
    <t>possibly part of pelvis or scapula</t>
  </si>
  <si>
    <t>costal fragment</t>
  </si>
  <si>
    <t>511_4</t>
  </si>
  <si>
    <t>metatarsal or metacarpal</t>
  </si>
  <si>
    <t>looks like dog but small, could be small dog or juvenile?</t>
  </si>
  <si>
    <t>511_5</t>
  </si>
  <si>
    <t>511_6</t>
  </si>
  <si>
    <t>spine</t>
  </si>
  <si>
    <t>511_7</t>
  </si>
  <si>
    <t>needle fragment, no point or eye</t>
  </si>
  <si>
    <t>very thin flat bone</t>
  </si>
  <si>
    <t>511_8</t>
  </si>
  <si>
    <t>various small bone fragments</t>
  </si>
  <si>
    <t>619_1</t>
  </si>
  <si>
    <t>30_VI_14</t>
  </si>
  <si>
    <t>both sides</t>
  </si>
  <si>
    <t>frontal</t>
  </si>
  <si>
    <t>fused sagital line, unfused from rest of cranium, fits together with parietal and squamosal fragments; reconstructed skull - point of frontal constriction to the parietal-occipital suture = 34.16mm width of frontal constriction = 13.78mm</t>
  </si>
  <si>
    <t>parietal</t>
  </si>
  <si>
    <t>reconstructed skull - point of frontal constriction to the parietal-occipital suture = 34.16mm width of frontal constriction = 13.78mm</t>
  </si>
  <si>
    <t>squamosal</t>
  </si>
  <si>
    <t>619_2</t>
  </si>
  <si>
    <t>possibly cut</t>
  </si>
  <si>
    <t>619_3</t>
  </si>
  <si>
    <t>ends cut</t>
  </si>
  <si>
    <t>619_4</t>
  </si>
  <si>
    <t>size is quite small and does not have robust projections on the proximal end typical of coyote</t>
  </si>
  <si>
    <t>619_5</t>
  </si>
  <si>
    <t>y</t>
  </si>
  <si>
    <t>width across distal articular end</t>
  </si>
  <si>
    <t>619_6</t>
  </si>
  <si>
    <t>possibly from tibiotarsus</t>
  </si>
  <si>
    <t>619_7</t>
  </si>
  <si>
    <t>595_3</t>
  </si>
  <si>
    <t>27_VI_14</t>
  </si>
  <si>
    <t>could be deer or dog</t>
  </si>
  <si>
    <t>595_1</t>
  </si>
  <si>
    <t>blade and spine fragment, small size, likely juvenile, fits with other scapular fragment</t>
  </si>
  <si>
    <t>n?</t>
  </si>
  <si>
    <t>blade fragment, edges appear unfused, fits with other scapular fragment</t>
  </si>
  <si>
    <t>blade and spine fragment, fits with other scapular fragment</t>
  </si>
  <si>
    <t>fragment of ilium and acetabulum</t>
  </si>
  <si>
    <t>ishium and pubis, fits with other deer innominate fragment, partially fused at ischium</t>
  </si>
  <si>
    <t>595_2</t>
  </si>
  <si>
    <t>sacrum</t>
  </si>
  <si>
    <t>length and width are of left proximal articular surface</t>
  </si>
  <si>
    <t>tip of ischium, fusion line visible - partially fused</t>
  </si>
  <si>
    <t>595_9</t>
  </si>
  <si>
    <t>Meleagris</t>
  </si>
  <si>
    <t>gallopavo</t>
  </si>
  <si>
    <t>Turkey</t>
  </si>
  <si>
    <t>595_10</t>
  </si>
  <si>
    <t>tarsometatarsus</t>
  </si>
  <si>
    <t>595_11</t>
  </si>
  <si>
    <t>595_5</t>
  </si>
  <si>
    <t>similar size for cottontail longbones</t>
  </si>
  <si>
    <t>595_4</t>
  </si>
  <si>
    <t>595_6</t>
  </si>
  <si>
    <t>Sciuridae</t>
  </si>
  <si>
    <t>Squirrel</t>
  </si>
  <si>
    <t>not pocket gopher, nor rabbit, morphology matches squirrel</t>
  </si>
  <si>
    <t>caudal point fragment; likely from same scapular as other fragments</t>
  </si>
  <si>
    <t>likely from same scapular as other fragments</t>
  </si>
  <si>
    <t>595_7</t>
  </si>
  <si>
    <t>similar shape, size and robustness to Cottontail mandible but jaw is much shorter (e.g. space between incisors and tooth row) is much shorter overall, maybe squirrel?</t>
  </si>
  <si>
    <t>unfused caudally, similar in shape to rabbit, but larger and differently shaped lateral processes. hare?</t>
  </si>
  <si>
    <t>595_12</t>
  </si>
  <si>
    <t>595_8</t>
  </si>
  <si>
    <t>epiphysis</t>
  </si>
  <si>
    <t>unfused epiphysis of vertebral body</t>
  </si>
  <si>
    <t>unfused epiphysis of vertebral body; could belong to cervical vertebra in same bag</t>
  </si>
  <si>
    <t>595_13</t>
  </si>
  <si>
    <t>476_1</t>
  </si>
  <si>
    <t>12_VI_14</t>
  </si>
  <si>
    <t>missing tibial tuberosity</t>
  </si>
  <si>
    <t>476_2</t>
  </si>
  <si>
    <t>shaft possibly cut</t>
  </si>
  <si>
    <t>476_7</t>
  </si>
  <si>
    <t>supratendinal bridge</t>
  </si>
  <si>
    <t>476_6</t>
  </si>
  <si>
    <t>furcula</t>
  </si>
  <si>
    <t>length and width incomplete bone</t>
  </si>
  <si>
    <t>476_4</t>
  </si>
  <si>
    <t>sternum</t>
  </si>
  <si>
    <t>width=distal articular surface</t>
  </si>
  <si>
    <t>476_5</t>
  </si>
  <si>
    <t>hand or foot bone</t>
  </si>
  <si>
    <t>476_3</t>
  </si>
  <si>
    <t>basal wing phalanx</t>
  </si>
  <si>
    <t>476_10</t>
  </si>
  <si>
    <t>476_8</t>
  </si>
  <si>
    <t>needle eyelet</t>
  </si>
  <si>
    <t>needle fragment with eyelet</t>
  </si>
  <si>
    <t>476_9</t>
  </si>
  <si>
    <t>556_1</t>
  </si>
  <si>
    <t>21_VI_14</t>
  </si>
  <si>
    <t>Geomyidae</t>
  </si>
  <si>
    <t>Pocket gopher (tuza)</t>
  </si>
  <si>
    <t>556_2</t>
  </si>
  <si>
    <t>articular fragment</t>
  </si>
  <si>
    <t>length=total extent of articular facets on head, width=maximum width of rib shaft</t>
  </si>
  <si>
    <t>556_3</t>
  </si>
  <si>
    <t xml:space="preserve">possibly cut; juvenile, head and greater trochanter unfused. </t>
  </si>
  <si>
    <t>556_4</t>
  </si>
  <si>
    <t>Lepus</t>
  </si>
  <si>
    <t xml:space="preserve">sp. </t>
  </si>
  <si>
    <t>Hare</t>
  </si>
  <si>
    <t>length=head-caudal point; width=width of head; substantially larger than comparative rabbit (european or syl.) so likely hare.</t>
  </si>
  <si>
    <t>no obvious cut marks on bones</t>
  </si>
  <si>
    <t xml:space="preserve">length of vertebral body, width incomplete. </t>
  </si>
  <si>
    <t>556_5</t>
  </si>
  <si>
    <t>length includes root, tooth cracked longitudinally</t>
  </si>
  <si>
    <t>dorsal fragment</t>
  </si>
  <si>
    <t>length is between cranial and caudal articular processes, with is between caudal articular processes</t>
  </si>
  <si>
    <t>556_6</t>
  </si>
  <si>
    <t>likely from same scapular within bag</t>
  </si>
  <si>
    <t>556_7</t>
  </si>
  <si>
    <t>length incomplete, width of shaft as widest point</t>
  </si>
  <si>
    <t>556_8</t>
  </si>
  <si>
    <t>571_1</t>
  </si>
  <si>
    <t>24_VI_14</t>
  </si>
  <si>
    <t>no visible cut marks</t>
  </si>
  <si>
    <t>distal epiphysis partially fused</t>
  </si>
  <si>
    <t>tooth- mandibular molar</t>
  </si>
  <si>
    <t>571_3</t>
  </si>
  <si>
    <t>both width about 4.7-4.8</t>
  </si>
  <si>
    <t>571_4</t>
  </si>
  <si>
    <t>571_2</t>
  </si>
  <si>
    <t>scapula?</t>
  </si>
  <si>
    <t>could be fragment of glenoid fossa</t>
  </si>
  <si>
    <t>body fragment</t>
  </si>
  <si>
    <t>complete length of body, width incomplete</t>
  </si>
  <si>
    <t>length incomplete, width at widest point</t>
  </si>
  <si>
    <t>width complete</t>
  </si>
  <si>
    <t>567_1</t>
  </si>
  <si>
    <t>23_VI_14</t>
  </si>
  <si>
    <t xml:space="preserve">width=complete width of proximal end; refits with other fragments in bag, head fused, greater trochanter unfused. </t>
  </si>
  <si>
    <t xml:space="preserve"> refits with other fragments in bag</t>
  </si>
  <si>
    <t>3 fragments</t>
  </si>
  <si>
    <t>one fragment shows epiphyseal surface that would fuse with greater trochanter</t>
  </si>
  <si>
    <t>567_2</t>
  </si>
  <si>
    <t>lumbar or caudal vertebra</t>
  </si>
  <si>
    <t>width incomplete; could lumbar of a small sized medium mammal or the caudal vertebra of a medium-large mammal</t>
  </si>
  <si>
    <t>small fragment of process</t>
  </si>
  <si>
    <t>567_3</t>
  </si>
  <si>
    <t>width is complete</t>
  </si>
  <si>
    <t>567_4</t>
  </si>
  <si>
    <t>whole?</t>
  </si>
  <si>
    <t>measurements include bone; greatest claw dimensions present 12.42 x 7.28; could be small dog claw or possibly from a turkey</t>
  </si>
  <si>
    <t>578_1</t>
  </si>
  <si>
    <t>25_VI_14</t>
  </si>
  <si>
    <t>Mephitis</t>
  </si>
  <si>
    <t>macroura</t>
  </si>
  <si>
    <t>Hooded skunk</t>
  </si>
  <si>
    <t>missing ramus and incisors, all other teeth present. length of dentition (excluding incisors) 26.11</t>
  </si>
  <si>
    <t>578_2</t>
  </si>
  <si>
    <t>substantially smaller than reference collection specimen (male), yet looks identical so this is likely a female of the species; width at narrowest shaft</t>
  </si>
  <si>
    <t>substantially smaller than reference collection specimen (male), yet looks identical so this is likely a female of the species; length is about 95% of complete height, width across procoracoid facet</t>
  </si>
  <si>
    <t xml:space="preserve">substantially smaller than reference collection specimen (male), yet looks identical so this is likely a female of the species; length incomplete, width across at acromion </t>
  </si>
  <si>
    <t>notarium</t>
  </si>
  <si>
    <t>length and width incomplete bone; substantially smaller than reference collection specimen (male), yet looks identical so this is likely a female of the species</t>
  </si>
  <si>
    <t>578_3</t>
  </si>
  <si>
    <t>length and width incomplete</t>
  </si>
  <si>
    <t>width across distal end</t>
  </si>
  <si>
    <t>578_4</t>
  </si>
  <si>
    <t>y?</t>
  </si>
  <si>
    <t>578_5</t>
  </si>
  <si>
    <t>distal tibia articulation fragment; same portion as fragment in 576_1 (except different sided bone), but no visible cut marks</t>
  </si>
  <si>
    <t>578_7</t>
  </si>
  <si>
    <t>concreted</t>
  </si>
  <si>
    <t>length and width of body  only</t>
  </si>
  <si>
    <t>length and width of body  only; both ends unfused; distal epiphysis height=12.07; likely deer considering deer sacrum present, and epiphyses are similar in size and shape</t>
  </si>
  <si>
    <t xml:space="preserve">proximal epiphysis fragment height=10.52; </t>
  </si>
  <si>
    <t>cranial and caudal epiphyses of lumbar vertebra in this bag</t>
  </si>
  <si>
    <t>ventral half of illium present</t>
  </si>
  <si>
    <t>naviculo-cubiod</t>
  </si>
  <si>
    <t>olecranon process and proximal trochlear notch, fits together with other proximal fragment; smaller than reference material; top of olecranon appears unfused</t>
  </si>
  <si>
    <t>width of articular facets; fits together with other proximal fragment; smaller than reference material; bottom ot ulna notch</t>
  </si>
  <si>
    <t>578_6</t>
  </si>
  <si>
    <t>distal carpal</t>
  </si>
  <si>
    <t>squarish cross section</t>
  </si>
  <si>
    <t>epiphysis fragment</t>
  </si>
  <si>
    <t>1 concreted</t>
  </si>
  <si>
    <t>578_8</t>
  </si>
  <si>
    <t>578_9</t>
  </si>
  <si>
    <t>2.58 at thickest point</t>
  </si>
  <si>
    <t>583_1</t>
  </si>
  <si>
    <t>3 mid cervical vertebrae</t>
  </si>
  <si>
    <t>length complete, width at head</t>
  </si>
  <si>
    <t>length complete, width at distal, missing proximal</t>
  </si>
  <si>
    <t>583_2</t>
  </si>
  <si>
    <t>width greatest across proximal, however missing epiphysis; shaft fragment longer caudally than cranially</t>
  </si>
  <si>
    <t>cranial body, width 23.96, height 14.64, depth 30.64</t>
  </si>
  <si>
    <t>width greatest across distal, matches epiphysis in bag; carnivore chew marks at distal while articulated with epiphyses</t>
  </si>
  <si>
    <t>distal epiphysis</t>
  </si>
  <si>
    <t>width complete; total articulated length 102.86; epiphyses of right femur; extensive carnivore chew marks</t>
  </si>
  <si>
    <t>width at proximal ulna notch</t>
  </si>
  <si>
    <t>width at proximal ulna notch, olecranon top unfused; small chew marks at proximal end</t>
  </si>
  <si>
    <t>blade fragment of caudal angle</t>
  </si>
  <si>
    <t>patella</t>
  </si>
  <si>
    <t>wear marks on cranial surface, side unknown but opposite to other patella</t>
  </si>
  <si>
    <t xml:space="preserve">small, not yet fully developed; opposite side to other patella in bag. </t>
  </si>
  <si>
    <t>583_3</t>
  </si>
  <si>
    <t>length incomplete, width at widest point; top of olecranon unfused</t>
  </si>
  <si>
    <t>probably metacarpal based on length</t>
  </si>
  <si>
    <t>length and width do not include bone</t>
  </si>
  <si>
    <t>length incomplete</t>
  </si>
  <si>
    <t>fibula</t>
  </si>
  <si>
    <t>cut marks and distal portion cut</t>
  </si>
  <si>
    <t>583_11</t>
  </si>
  <si>
    <t>small carnivore tooth, two roots, three linear cusps, likely molar or premolar</t>
  </si>
  <si>
    <t>583_13</t>
  </si>
  <si>
    <t>mammal and bird</t>
  </si>
  <si>
    <t>583_14</t>
  </si>
  <si>
    <t>strange bone? with unique shape, looks a bit like a quadrate</t>
  </si>
  <si>
    <t>583_12</t>
  </si>
  <si>
    <t>shaped</t>
  </si>
  <si>
    <t>shaped and cut marks</t>
  </si>
  <si>
    <t>no eye present</t>
  </si>
  <si>
    <t>583_4</t>
  </si>
  <si>
    <t>ends appear to have been sawn, probably humerus or tibiotarsus fragment</t>
  </si>
  <si>
    <t>583_5</t>
  </si>
  <si>
    <t>costal plate</t>
  </si>
  <si>
    <t>length about 28mm not including rib, thickness about 2.3mm</t>
  </si>
  <si>
    <t>neural plate</t>
  </si>
  <si>
    <t>thickness4.41</t>
  </si>
  <si>
    <t>distal phalanx</t>
  </si>
  <si>
    <t>calcined</t>
  </si>
  <si>
    <t>MNE=2</t>
  </si>
  <si>
    <t>MNE=1</t>
  </si>
  <si>
    <t>583_6</t>
  </si>
  <si>
    <t>Colinus</t>
  </si>
  <si>
    <t>Bobwhite quail</t>
  </si>
  <si>
    <t>appear to be same species, about 30.4 length and 6.09 distal width</t>
  </si>
  <si>
    <t>width across proximal end</t>
  </si>
  <si>
    <t>phalanx</t>
  </si>
  <si>
    <t>long and skinny</t>
  </si>
  <si>
    <t>dentary</t>
  </si>
  <si>
    <t xml:space="preserve">small slender beak, pointed </t>
  </si>
  <si>
    <t>583_8</t>
  </si>
  <si>
    <t>cranium?</t>
  </si>
  <si>
    <t>zygomatic fragment?</t>
  </si>
  <si>
    <t>orange color</t>
  </si>
  <si>
    <t>583_7</t>
  </si>
  <si>
    <t>Anatidae</t>
  </si>
  <si>
    <t>Waterfowl</t>
  </si>
  <si>
    <t>articular</t>
  </si>
  <si>
    <t>refits with dentary, refit length (90% complete) =91.24</t>
  </si>
  <si>
    <t xml:space="preserve">Y </t>
  </si>
  <si>
    <t>refits with articular, refit length (90% complete) =91.24</t>
  </si>
  <si>
    <t>583_9</t>
  </si>
  <si>
    <t>healed fracture?</t>
  </si>
  <si>
    <t>Y?</t>
  </si>
  <si>
    <t>shaft irregular shape, possibly pathology or healed fracture; width across distal</t>
  </si>
  <si>
    <t>different species from right coracoid in same bag</t>
  </si>
  <si>
    <t>Small?</t>
  </si>
  <si>
    <t>width across proximal end; different species of left coracoid in same bag</t>
  </si>
  <si>
    <t>width across distal end; differentt species to left raise in same bag</t>
  </si>
  <si>
    <t>583_10</t>
  </si>
  <si>
    <t>mandible?</t>
  </si>
  <si>
    <t>ramus?</t>
  </si>
  <si>
    <t>curved and angular</t>
  </si>
  <si>
    <t>559_1</t>
  </si>
  <si>
    <t>95.69mm body to tip of refitted sacrum</t>
  </si>
  <si>
    <t>559_2</t>
  </si>
  <si>
    <t>body length missing cranial epiphysis, width complete</t>
  </si>
  <si>
    <t>width at distal ulna notch; possible small cut marks at distal end</t>
  </si>
  <si>
    <t>worked?, gnawed?</t>
  </si>
  <si>
    <t xml:space="preserve">width across distal end; length incomplete proximal possibly cut and or gnawed </t>
  </si>
  <si>
    <t>559_3</t>
  </si>
  <si>
    <t>559_4</t>
  </si>
  <si>
    <t>one squarish in cross-section, one oval</t>
  </si>
  <si>
    <t>559_5</t>
  </si>
  <si>
    <t>559_6</t>
  </si>
  <si>
    <t>559_7</t>
  </si>
  <si>
    <t xml:space="preserve">metatarsal or metacarpal </t>
  </si>
  <si>
    <t>559_8</t>
  </si>
  <si>
    <t>422_5</t>
  </si>
  <si>
    <t>422-EL.22</t>
  </si>
  <si>
    <t>3_VI_14</t>
  </si>
  <si>
    <t>rib or spine?</t>
  </si>
  <si>
    <t>422_6</t>
  </si>
  <si>
    <t>422_1</t>
  </si>
  <si>
    <t>unfused cranially</t>
  </si>
  <si>
    <t>422_2</t>
  </si>
  <si>
    <t>width incomplete, does not match rabbit vertebrae</t>
  </si>
  <si>
    <t>both ends unfused, can tell position</t>
  </si>
  <si>
    <t>slightly smaller but same shape as reference rabbit, could be cottontail or other small mammal, had double linears  on ventral</t>
  </si>
  <si>
    <t>likely scapula fragment</t>
  </si>
  <si>
    <t>distinctive proximal end</t>
  </si>
  <si>
    <t>422_3</t>
  </si>
  <si>
    <t>short and squat</t>
  </si>
  <si>
    <t>422_4</t>
  </si>
  <si>
    <t>heavily charred fragment of small sacrum, shaped like deer but quite small. possibly young deer</t>
  </si>
  <si>
    <t>spinous process</t>
  </si>
  <si>
    <t>central body and groove</t>
  </si>
  <si>
    <t>short rib</t>
  </si>
  <si>
    <t>572_1</t>
  </si>
  <si>
    <t>width complete, missing tubercle</t>
  </si>
  <si>
    <t>greatest width at distal end does not include epiphysis (missing)</t>
  </si>
  <si>
    <t>distal radius is fused but ulna is unfused to radius</t>
  </si>
  <si>
    <t>width at proximal ulna notch, olecranon process missing, notch fused</t>
  </si>
  <si>
    <t>Unknown</t>
  </si>
  <si>
    <t>when articulated, the distal width is 24.72; both epiphyses are from a single distal metatarsal or metacarpal</t>
  </si>
  <si>
    <t>572_2</t>
  </si>
  <si>
    <t>length and width complete, height of vertebrae including spinous process 98.42mm</t>
  </si>
  <si>
    <t>small size, likely dog. both unfused caudally, one also cranially</t>
  </si>
  <si>
    <t>possibly tarsal or carpal bone</t>
  </si>
  <si>
    <t>ovoid in cross-section</t>
  </si>
  <si>
    <t>572_3</t>
  </si>
  <si>
    <t>cranial border of keel</t>
  </si>
  <si>
    <t>572_4</t>
  </si>
  <si>
    <t>572_5</t>
  </si>
  <si>
    <t xml:space="preserve">ulna notch fused, top of olecranon and distal shaft missing; small ulna, fits most closely to squirrel, not rabbit, marmot, rat or gopher </t>
  </si>
  <si>
    <t>572_6</t>
  </si>
  <si>
    <t>572_7</t>
  </si>
  <si>
    <t>572_8</t>
  </si>
  <si>
    <t>536_1</t>
  </si>
  <si>
    <t>18_VI_14</t>
  </si>
  <si>
    <t>atlas</t>
  </si>
  <si>
    <t>measurements include root</t>
  </si>
  <si>
    <t>536_2</t>
  </si>
  <si>
    <t xml:space="preserve">proximal </t>
  </si>
  <si>
    <t>first sacral vertebra, completely unfused</t>
  </si>
  <si>
    <t>536_3</t>
  </si>
  <si>
    <t>possibly part of occipital?</t>
  </si>
  <si>
    <t>536_4</t>
  </si>
  <si>
    <t>both ends unfused</t>
  </si>
  <si>
    <t>juvenile</t>
  </si>
  <si>
    <t>536_5</t>
  </si>
  <si>
    <t>Large fish</t>
  </si>
  <si>
    <t>precaudal vertebra</t>
  </si>
  <si>
    <t>large round vertebrae, only one angled spine, length 31.82mm</t>
  </si>
  <si>
    <t>large round vertebrae, single vertical spine, length 23.45 (spine only)</t>
  </si>
  <si>
    <t>quadrate?</t>
  </si>
  <si>
    <t>strange but familiar shape, looks similar to quadrate but odd articulation.</t>
  </si>
  <si>
    <t>536_6</t>
  </si>
  <si>
    <t>could be small turkey but to fragmented to say for sure</t>
  </si>
  <si>
    <t>536_7</t>
  </si>
  <si>
    <t>536_8</t>
  </si>
  <si>
    <t>536_9</t>
  </si>
  <si>
    <t xml:space="preserve">small thin fragment of bone, shaped to round one end, groove on one side may be natural or worked, and small linear transverse marks cover both sides, there are also some longitudinal marks.  </t>
  </si>
  <si>
    <t>thin bone fragment, appears to have been shaped to a thin round end, no evidence of other marks however.</t>
  </si>
  <si>
    <t>536_10</t>
  </si>
  <si>
    <t>(thick like the other neural plate)</t>
  </si>
  <si>
    <t>526_1</t>
  </si>
  <si>
    <t>526_2</t>
  </si>
  <si>
    <t>526_3</t>
  </si>
  <si>
    <t>475_1</t>
  </si>
  <si>
    <t>dark brown all over - cooked in a different way?; fusion line still visible</t>
  </si>
  <si>
    <t>475_2</t>
  </si>
  <si>
    <t>possible groove cut into both sides</t>
  </si>
  <si>
    <t>475_3</t>
  </si>
  <si>
    <t>narrow; 2.3 thickness</t>
  </si>
  <si>
    <t>475_4</t>
  </si>
  <si>
    <t>508_1</t>
  </si>
  <si>
    <t>chew marks in center of shaft. looks very similar to, but smaller than guajolote reference material. Could be female or similar sized bird like a goose</t>
  </si>
  <si>
    <t>looks very similar to, but smaller than guajolote reference material. Could be female or similar sized bird like a goose</t>
  </si>
  <si>
    <t>small chew marks on shaft. looks very similar to, but smaller than guajolote reference material. Could be female or similar sized bird like a goose</t>
  </si>
  <si>
    <t>highly charred; looks very similar to, but smaller than guajolote reference material. Could be female or similar sized bird like a goose</t>
  </si>
  <si>
    <t xml:space="preserve">distal tarsal phalanx </t>
  </si>
  <si>
    <t>distal shaft</t>
  </si>
  <si>
    <t>chew marks on shaft. smaller than other tibiotarsus specimen in bag,  different species</t>
  </si>
  <si>
    <t>508_2</t>
  </si>
  <si>
    <t>ovoid in cross-section, one heavily chewed</t>
  </si>
  <si>
    <t>508_3</t>
  </si>
  <si>
    <t>heavily charred</t>
  </si>
  <si>
    <t>189_2</t>
  </si>
  <si>
    <t>1_VIII_13</t>
  </si>
  <si>
    <t>carpometacarpus?</t>
  </si>
  <si>
    <t>?</t>
  </si>
  <si>
    <t>appears to be a fragment of large unusually shaped carpometacarpus, larger than the turkey specimen and of a different species. Alternative it may be pathological example of a different element; does not match photographs of eagle, hawk, owls, harrier, water fowl, falcon or ibis.</t>
  </si>
  <si>
    <t>189_1</t>
  </si>
  <si>
    <t>cut marks and proximal edge cut</t>
  </si>
  <si>
    <t>189_3</t>
  </si>
  <si>
    <t xml:space="preserve">tarsal phalanx </t>
  </si>
  <si>
    <t>189_6</t>
  </si>
  <si>
    <t>189_4</t>
  </si>
  <si>
    <t>unfused ishium and ilium edges; two refitting fragments of innominate, length refitted complete; similar in shape to rabbit, similar also in size and shape to squirrel; definitely not tuza</t>
  </si>
  <si>
    <t>rodent shaped distal humerus, but not similar to any in France (2009) or Olsen 1982; large anterior tuberosity and a supratrochlear foramina</t>
  </si>
  <si>
    <t>189_5</t>
  </si>
  <si>
    <t>width incomplete, caudal body unfused</t>
  </si>
  <si>
    <t>caudal body unfused</t>
  </si>
  <si>
    <t>383_1</t>
  </si>
  <si>
    <t>383_E.19</t>
  </si>
  <si>
    <t>29_V_14</t>
  </si>
  <si>
    <t xml:space="preserve">two pieces make up whole tibia, one small shaft fragment missing, length is refitted. </t>
  </si>
  <si>
    <t>383_2</t>
  </si>
  <si>
    <t>383_3</t>
  </si>
  <si>
    <t>6.3 thickness</t>
  </si>
  <si>
    <t>383_4</t>
  </si>
  <si>
    <t>proximal epiphyseal fragment</t>
  </si>
  <si>
    <t>unfused epiphysis of one side of proximal radius</t>
  </si>
  <si>
    <t>383_5</t>
  </si>
  <si>
    <t>frontal/parietal</t>
  </si>
  <si>
    <t>cottontail sized cranium, two refitting fragments</t>
  </si>
  <si>
    <t>possibly orbital fragment</t>
  </si>
  <si>
    <t>383_6</t>
  </si>
  <si>
    <t>proximal shaft fragment</t>
  </si>
  <si>
    <t>width=major metacarpal width</t>
  </si>
  <si>
    <t>383_7</t>
  </si>
  <si>
    <t>383_8</t>
  </si>
  <si>
    <t>539_1</t>
  </si>
  <si>
    <t>I22-J22</t>
  </si>
  <si>
    <t>539_EL.27</t>
  </si>
  <si>
    <t>19_VI_14</t>
  </si>
  <si>
    <t>570_1</t>
  </si>
  <si>
    <t>small cut mark mid shaft, same species as other tarsometatarsus in bag</t>
  </si>
  <si>
    <t>proximal end has extra bone development on the proximal end, appears to be a healed fracture</t>
  </si>
  <si>
    <t>570_2</t>
  </si>
  <si>
    <t>n</t>
  </si>
  <si>
    <t xml:space="preserve">missing proximal epiphysis </t>
  </si>
  <si>
    <t>570_3</t>
  </si>
  <si>
    <t>small</t>
  </si>
  <si>
    <t>longer, thinner and more curved than rabbit reference</t>
  </si>
  <si>
    <t>570_4</t>
  </si>
  <si>
    <t>animal marks?</t>
  </si>
  <si>
    <t>chewed and digested?</t>
  </si>
  <si>
    <t>570_5</t>
  </si>
  <si>
    <t>one charred</t>
  </si>
  <si>
    <t>digested?</t>
  </si>
  <si>
    <t>127_1</t>
  </si>
  <si>
    <t>similar to ringneck duck, Aythya collaris</t>
  </si>
  <si>
    <t>distinct from other femur in bag, two separate species</t>
  </si>
  <si>
    <t>127_2</t>
  </si>
  <si>
    <t>olecranon unfused</t>
  </si>
  <si>
    <t>127_4</t>
  </si>
  <si>
    <t>127_3</t>
  </si>
  <si>
    <t>oval cross-section</t>
  </si>
  <si>
    <t>tip?</t>
  </si>
  <si>
    <t>round cross-section, tip has been lightly shaved down on one, creating a slightly finer tip/blunt bevel</t>
  </si>
  <si>
    <t>127_5</t>
  </si>
  <si>
    <t>maxilla and premaxilla</t>
  </si>
  <si>
    <t>maxilla fused to premaxilla but fusion line visible, fragment split along the longitudinal suture between  left and right maxilla. sockets present for I1-3, C, PM1-2. Space between sockets for PM1-2=15.21mm</t>
  </si>
  <si>
    <t>24A_1</t>
  </si>
  <si>
    <t>24A</t>
  </si>
  <si>
    <t>6_VII_13</t>
  </si>
  <si>
    <t>162_1</t>
  </si>
  <si>
    <t>29_VII_13</t>
  </si>
  <si>
    <t>83_1</t>
  </si>
  <si>
    <t>18_VII_13</t>
  </si>
  <si>
    <t>37_1</t>
  </si>
  <si>
    <t>9_VII_13</t>
  </si>
  <si>
    <t>48_1</t>
  </si>
  <si>
    <t>11_VII_13</t>
  </si>
  <si>
    <t>77_1</t>
  </si>
  <si>
    <t xml:space="preserve">thin bone fragment, shaped to a small bevel at one end, longitudinal and diagonal striations on shaft, not complete, section of tip missing. </t>
  </si>
  <si>
    <t>77_2</t>
  </si>
  <si>
    <t>bone?</t>
  </si>
  <si>
    <t>polished</t>
  </si>
  <si>
    <t xml:space="preserve">small cylindrical fragment of polished material, black with lighter brown striations. Could be burnt bone, or dark polished stone. </t>
  </si>
  <si>
    <t>97_1</t>
  </si>
  <si>
    <t>186_1</t>
  </si>
  <si>
    <t>one half of distal metatarsal or metacarpal, cut or sawn longitudinally, shaft polished smooth but only slightly shiny, distal fragment sawn from main shaft, although small cut marks are visible at this egde, distal articular surface has been ground smooth and is slightly convex in shape, striations on articular surface are orientated anterior-posteriorly</t>
  </si>
  <si>
    <t>203_1</t>
  </si>
  <si>
    <t>2_VIII_13</t>
  </si>
  <si>
    <t>fragment of mandible including incisor socket and first premolar socket. Similar size to Cottontail but space betten incisor and anterior edge of first premolar is much shorter (14.93 greatest length)</t>
  </si>
  <si>
    <t>203_2</t>
  </si>
  <si>
    <t>687_1</t>
  </si>
  <si>
    <t>687_EL36</t>
  </si>
  <si>
    <t>10_VII_14</t>
  </si>
  <si>
    <t>width across proximal end, length incomplete, damage to proximal</t>
  </si>
  <si>
    <t>687_2</t>
  </si>
  <si>
    <t>687_4</t>
  </si>
  <si>
    <t>width across proximal end, fusion lines still visible at proximal, blunt percussion marks on posterior shaft, was in process of fusing to the ulna in this bag</t>
  </si>
  <si>
    <t>olecranon unfused, in process of fusing to whole radius in same bag, many boney growths around proximal articular facet. possibly partially healed fracture of ulna notch</t>
  </si>
  <si>
    <t>possible degeneration on the medial epicondyle, posterior shaft and part of distal end missing.</t>
  </si>
  <si>
    <t>epiphysis unfused and missing, boney growth on upper supracondyloid fossa?</t>
  </si>
  <si>
    <t>deciduous</t>
  </si>
  <si>
    <t>PM1-3, P has 3 cusps, M1 and 2 erupted, M3 not yet erupted, younger than 1.5years of age=fawn. Length and width incomplete</t>
  </si>
  <si>
    <t>length and width incomplete bone, M3 and M2 present, older than 1.5 years, likely adult</t>
  </si>
  <si>
    <t>687_3</t>
  </si>
  <si>
    <t>4 fragments</t>
  </si>
  <si>
    <t>length from anterior of premaxilla to posterior of frontal bones, width across maxilla at widest point directly anterior of zygomatic at M2). M3 on both sides and M2 on left are complete, M2 on right and M1 on both sides are partially represented. Post orbital constriction:34.93mm.  4 fragments, 1= L + R Maxilla, frontal and palatine; 2=left premaxilla and 3=right premaxilla, 4=right zygomatic.</t>
  </si>
  <si>
    <t xml:space="preserve">length is taken along the would be longitudinal axis of the longbone. anterior articular surface missing </t>
  </si>
  <si>
    <t>cervical vertebra-7th</t>
  </si>
  <si>
    <t xml:space="preserve">Identified as deer for the large size and bulbous cranial body  </t>
  </si>
  <si>
    <t>687_5</t>
  </si>
  <si>
    <t>large size, most likely deer</t>
  </si>
  <si>
    <t>irregular shaped bone, could be an epiphysis?</t>
  </si>
  <si>
    <t>687_6</t>
  </si>
  <si>
    <t>ischium</t>
  </si>
  <si>
    <t>likely squirrel but cannot be sure from picture, similar size to the same part on the rabbit, but different shape</t>
  </si>
  <si>
    <t>tiny ulna, not rat or squirrel</t>
  </si>
  <si>
    <t xml:space="preserve">most likely squirrel, but missing curled spur of distal articular surface. </t>
  </si>
  <si>
    <t>687_7</t>
  </si>
  <si>
    <t xml:space="preserve">width incomplete, could be atlas, or other cervical vertebra, slightly larger in overall size to rabbit atlas, but articular surface is very long. certainly not rabbit. </t>
  </si>
  <si>
    <t>687_8</t>
  </si>
  <si>
    <t xml:space="preserve">large needle with ovoid-rectangular cross-section, semi charred and polished, hole drilled from both sides, shallow groove below hole on one side. Point missing. </t>
  </si>
  <si>
    <t>awl</t>
  </si>
  <si>
    <t xml:space="preserve">fragment of one half of the unfused distal end of a metatarsal or metal carpal, shaft shaped into a point proximally and polished. Scratches and striations visible across both sides of bone shaft. </t>
  </si>
  <si>
    <t>552_1</t>
  </si>
  <si>
    <t>cervical vertebra - 6</t>
  </si>
  <si>
    <t>width incomplete</t>
  </si>
  <si>
    <t>552_2</t>
  </si>
  <si>
    <t>fusion lines clearly visible- not fully fused; most likely dog</t>
  </si>
  <si>
    <t>width across at articular facets</t>
  </si>
  <si>
    <t>chew marks on shaft</t>
  </si>
  <si>
    <t>552_3</t>
  </si>
  <si>
    <t>552_4</t>
  </si>
  <si>
    <t>494_1</t>
  </si>
  <si>
    <t>13_VI_14</t>
  </si>
  <si>
    <t>young deer femur, epiphysis missing, small cut marks near femoral head</t>
  </si>
  <si>
    <t>494_2</t>
  </si>
  <si>
    <t xml:space="preserve">width at illium </t>
  </si>
  <si>
    <t>494_3</t>
  </si>
  <si>
    <t>triangular in cross section, pieces refit, both charred and possibly polished, width of shaft given</t>
  </si>
  <si>
    <t>494_4</t>
  </si>
  <si>
    <t>494_5</t>
  </si>
  <si>
    <t>494_6</t>
  </si>
  <si>
    <t>tool</t>
  </si>
  <si>
    <t>fragment of worked bone with bevel, both width and length incomplete, bevel on both sides of bone, approximately 7mm long. Original bevel width unknown</t>
  </si>
  <si>
    <t>118_1</t>
  </si>
  <si>
    <t>AGMR/KGH</t>
  </si>
  <si>
    <t>proximal unfused, similar size to turkey but bone appearance seems more mammal</t>
  </si>
  <si>
    <t>118_2</t>
  </si>
  <si>
    <t>possibly distal radius?</t>
  </si>
  <si>
    <t>118_4</t>
  </si>
  <si>
    <t>semi-circular cross section, 3.73 width</t>
  </si>
  <si>
    <t>118_3</t>
  </si>
  <si>
    <t>linear attachement site along shaft, width complete</t>
  </si>
  <si>
    <t>582_1</t>
  </si>
  <si>
    <t xml:space="preserve">missing distal epiphysis, epiphyseal surface, not well defined - v. young. </t>
  </si>
  <si>
    <t>582_2</t>
  </si>
  <si>
    <t>small transverse cut marks across shaft</t>
  </si>
  <si>
    <t>582_3</t>
  </si>
  <si>
    <t>proximal epiphysis missing</t>
  </si>
  <si>
    <t>582_4</t>
  </si>
  <si>
    <t>very similar in shape to a goose but smaller in size</t>
  </si>
  <si>
    <t>582_5</t>
  </si>
  <si>
    <t>width at distal, missing top portion of proximal</t>
  </si>
  <si>
    <t>582_6</t>
  </si>
  <si>
    <t>78_1</t>
  </si>
  <si>
    <t>19_VII_13</t>
  </si>
  <si>
    <t>PM1-3, M1-3 present, length of dentition=16.91mm</t>
  </si>
  <si>
    <t>blade fragment - caudal angle</t>
  </si>
  <si>
    <t>same distinctive shape of Cottontail yet significantly smaller and thinner, distal boarder appears unfused, likely juvenile.Same fragment on reference specimen measures about 36mm in length.</t>
  </si>
  <si>
    <t>78_2</t>
  </si>
  <si>
    <t>blade fragment - with spine</t>
  </si>
  <si>
    <t xml:space="preserve">length and width incomplete, not rabbit because the spine extends onto neck of scapula. </t>
  </si>
  <si>
    <t>similar in shape to rat</t>
  </si>
  <si>
    <t>looks like a fragment of cranium containing the external auditory meatus, weathered appearance, possibly digested?</t>
  </si>
  <si>
    <t>weathered appearance, possibly digested?</t>
  </si>
  <si>
    <t>78_3</t>
  </si>
  <si>
    <t>78_4</t>
  </si>
  <si>
    <t xml:space="preserve">distal fragment, 2 out of three articulations present </t>
  </si>
  <si>
    <t>78_5</t>
  </si>
  <si>
    <t>Alula or distal wing phalanx</t>
  </si>
  <si>
    <t>smaller and distinct from gallopavo</t>
  </si>
  <si>
    <t>basal wing phalanx?</t>
  </si>
  <si>
    <t xml:space="preserve">if basal wing phalanx, distinct from turkey but similar size. </t>
  </si>
  <si>
    <t>78_6</t>
  </si>
  <si>
    <t>short or long bone</t>
  </si>
  <si>
    <t xml:space="preserve">could be proximal radius of rabbit sized mammal, or proximal phalanx or larger mammal. </t>
  </si>
  <si>
    <t>78_7</t>
  </si>
  <si>
    <t>flat oval cross-section</t>
  </si>
  <si>
    <t>78_8</t>
  </si>
  <si>
    <t>possible distal phalanx of bird or claw type bone, potentially identifiable</t>
  </si>
  <si>
    <t>78_9</t>
  </si>
  <si>
    <t>M1 and fragment of jaw present, length and width incomplete, M1=16.57, 22.9 height (incomplete), 8.78 thickness; probably dog</t>
  </si>
  <si>
    <t>585_1</t>
  </si>
  <si>
    <t>26_VI_14</t>
  </si>
  <si>
    <t>calcaneous</t>
  </si>
  <si>
    <t>chewed?</t>
  </si>
  <si>
    <t>fragment 1= partial pubis, ischium and roughly half of the acetabulm (diameter 26.01), possibly chewed by animals. fragment 2=remainder of acetabulum and a small portion of illium’s articular surface</t>
  </si>
  <si>
    <t>585_2</t>
  </si>
  <si>
    <t xml:space="preserve">width incomplete, 65.90=length of dentition excludeng incisors, most of ramus present and holes for dentition PM1-4, M1-3. PM3 present in half tooth broken off in bone. </t>
  </si>
  <si>
    <t>occipital and parietal fragment</t>
  </si>
  <si>
    <t xml:space="preserve">fragment of occipital and parietal, right parietal unfused (missing) and fragment contains the saggital crest were it meets the occipital. </t>
  </si>
  <si>
    <t>tooth-premolar lower</t>
  </si>
  <si>
    <t>size is larger of the two</t>
  </si>
  <si>
    <t>tooth-inscisor?</t>
  </si>
  <si>
    <t>585_3</t>
  </si>
  <si>
    <t xml:space="preserve">fused fibula bone broken off, missing proximal end, Looks very similar to rat, but difficult to be sure from images. </t>
  </si>
  <si>
    <t xml:space="preserve">missing distal epiphysis, smaller and of a different shape to the rabbit reference. </t>
  </si>
  <si>
    <t>fragment of partial acetabulum, ischium and pubis. Pubis bone is narrow and contains a small foramen, acetabulum also contains a narrow curved fossa similar to that of rabbit.acetabulum = 5.26 diameter</t>
  </si>
  <si>
    <t>585_4</t>
  </si>
  <si>
    <t>most likely fragment of dog ulna, thin linea meets a larger ridge along the boarder of the shaft, shaft oval in cross-section and slightly curved, 7.03 thick</t>
  </si>
  <si>
    <t>both sides unfused, fragment 2 is unfused cranial epiphysis</t>
  </si>
  <si>
    <t xml:space="preserve">length incomplete, width between cranial facets. only cranial body represented- fused, width 13.16, identified as deer by the bulbous head of the cranial body and size. </t>
  </si>
  <si>
    <t xml:space="preserve">fragment 1 = body and transverse process, fragment 2=spineous process; cranial fused, caudal unfused. </t>
  </si>
  <si>
    <t>triangular in cross section; width across articular facets</t>
  </si>
  <si>
    <t>lumbar vertebra - 5 or 6</t>
  </si>
  <si>
    <t xml:space="preserve">width incomplete, both sides unfused. caudal body width=20.66. fragment 2 and 3 are the unfused epiphyses. </t>
  </si>
  <si>
    <t>two long thin and relatively smooth interlocking suture fragments with a long third suture along the longest straight boarder of the two fragments. 1.75 thick</t>
  </si>
  <si>
    <t>585_7</t>
  </si>
  <si>
    <t>width at proximal, different individual from other mandible in bag</t>
  </si>
  <si>
    <t>585_8</t>
  </si>
  <si>
    <t>585_6</t>
  </si>
  <si>
    <t>shaft width=1.34; end sharp and pointed as if it were a needle, however this seems unlikely as it would have been fragile and their is no striation of use or damage to the tip</t>
  </si>
  <si>
    <t>585_11</t>
  </si>
  <si>
    <t>oval cross-section, small drilled eyelet and pointed head, polished, light striations across both sides, heavy diagonal striations on one side, point broken off</t>
  </si>
  <si>
    <t>needle point</t>
  </si>
  <si>
    <t>rounded squarsh cross-section, tapered to a long sharp point, head of needle broken off, does not appear to fit to the same needle as the eyelet fragment in this bag.</t>
  </si>
  <si>
    <t>585_9</t>
  </si>
  <si>
    <t>585_5</t>
  </si>
  <si>
    <t>anterior fragment</t>
  </si>
  <si>
    <t xml:space="preserve">identified as Cottontail based on size of Incisor 1 which is present, and presence of space for a smaller second incisor only present in rabbits and hares. </t>
  </si>
  <si>
    <t>585_10</t>
  </si>
  <si>
    <t>small irregular shaped rib, round head and short flat body with an irregularly shaped curve</t>
  </si>
  <si>
    <t>short bone?</t>
  </si>
  <si>
    <t>610_1</t>
  </si>
  <si>
    <t>5 fragments</t>
  </si>
  <si>
    <t xml:space="preserve">one large fragment of proximal end terminating just below the distal ulna notch and 4 small refitting shaft fragments. </t>
  </si>
  <si>
    <t>610_2</t>
  </si>
  <si>
    <t>610_3</t>
  </si>
  <si>
    <t>width incomplete; likely small turkey</t>
  </si>
  <si>
    <t>small fragment containing coracoidal groove</t>
  </si>
  <si>
    <t>610_4</t>
  </si>
  <si>
    <t>610_5</t>
  </si>
  <si>
    <t>possibly vertebra or cranium</t>
  </si>
  <si>
    <t>occipital condyle</t>
  </si>
  <si>
    <t>probably deer, but need pictures to compare</t>
  </si>
  <si>
    <t>18_1</t>
  </si>
  <si>
    <t>4_VII_13</t>
  </si>
  <si>
    <t>length and width incomplete, all dentition present, length of dentition=12.20 (sockets in bone not occlusal surface), has rounded mandible with downward protrusion from jawline inline with first premolar</t>
  </si>
  <si>
    <t>length and width incomplete, only incisor present, socket of M3 damaged, estimated length of dentition=10.25 (sockets in bone not occlusal surface), has rounded mandible with downward protrusion from jawline inline with first premolar. smaller than other gopher mandible but shape is the same. Loose incisor counted as 2nd fragment</t>
  </si>
  <si>
    <t>18_2</t>
  </si>
  <si>
    <t>epiphysis missing, cottontail?</t>
  </si>
  <si>
    <t xml:space="preserve">length and width incomplete, not squirrel, rat, or tuza, looks similar to small cottontail but slight differences in shaft torsion, has supratrochlear foramen, proximal and distal ends broken near metaphysis. </t>
  </si>
  <si>
    <t>18_3</t>
  </si>
  <si>
    <t>caudal vertebra</t>
  </si>
  <si>
    <t>width incomplete. most likely dog</t>
  </si>
  <si>
    <t>large fragments, likely scapula or innominate</t>
  </si>
  <si>
    <t>18_4</t>
  </si>
  <si>
    <t>18_5</t>
  </si>
  <si>
    <t>18_8</t>
  </si>
  <si>
    <t>bead</t>
  </si>
  <si>
    <t>small flat oval with central perforation. Highly degraded and calcined, powdery texture. pink tinge on one side, and small fossas on surface.; to be placed with other shells</t>
  </si>
  <si>
    <t>18_6</t>
  </si>
  <si>
    <t>ventral</t>
  </si>
  <si>
    <t>could be turkey or dog?</t>
  </si>
  <si>
    <t>18_7</t>
  </si>
  <si>
    <t>tooth?</t>
  </si>
  <si>
    <t>18_9</t>
  </si>
  <si>
    <t>needle head?</t>
  </si>
  <si>
    <t>needle?</t>
  </si>
  <si>
    <t>polished round needle? broken off one end, other contains a blunt, rounded end, no eyelet or major striations on shaft.</t>
  </si>
  <si>
    <t>332_1</t>
  </si>
  <si>
    <t>23_V_14</t>
  </si>
  <si>
    <t>acetabulum fragment</t>
  </si>
  <si>
    <t xml:space="preserve">fragment of the right side of the acetabulum. </t>
  </si>
  <si>
    <t>406_1</t>
  </si>
  <si>
    <t>2_VI_14</t>
  </si>
  <si>
    <t>80% fragment of one half of distal epiphysis of metatarsal or metacarpal</t>
  </si>
  <si>
    <t>406_2</t>
  </si>
  <si>
    <t>326_1</t>
  </si>
  <si>
    <t>22_V_14</t>
  </si>
  <si>
    <t>talus</t>
  </si>
  <si>
    <t>326_2</t>
  </si>
  <si>
    <t>ulna notch fused but olecranon process unfused</t>
  </si>
  <si>
    <t>326_3</t>
  </si>
  <si>
    <t>487_1</t>
  </si>
  <si>
    <t>487_2</t>
  </si>
  <si>
    <t>tooth - molar or premolar</t>
  </si>
  <si>
    <t>two cusps</t>
  </si>
  <si>
    <t>487_3</t>
  </si>
  <si>
    <t>487_4</t>
  </si>
  <si>
    <t>214_1</t>
  </si>
  <si>
    <t>3_VIII_13</t>
  </si>
  <si>
    <t>two refitting fragments of irregular shaped bone, could be a fragment of mandible, scapular or pelvis</t>
  </si>
  <si>
    <t>214_2</t>
  </si>
  <si>
    <t>Large mammal</t>
  </si>
  <si>
    <t>214_3</t>
  </si>
  <si>
    <t>juvenile, similar size but much thicker than rabbit rib.</t>
  </si>
  <si>
    <t>214_4</t>
  </si>
  <si>
    <t>shaft width</t>
  </si>
  <si>
    <t>214_5</t>
  </si>
  <si>
    <t>similar size and shape as a large piece of eggshell but this bone has flakey layers in the bone and directional striations in the bone matrix matching on both sides and what ould be a faint cranial suture line. very thin and fragile. 1.15mm</t>
  </si>
  <si>
    <t>181_1</t>
  </si>
  <si>
    <t>181_EL.12</t>
  </si>
  <si>
    <t>77_3</t>
  </si>
  <si>
    <t xml:space="preserve">unusually shaped cranial fragment, likely part of occipital, have found a number of similar looking pieces but I cannot figure out which part of the cranium or which species it may be. doesn't seem to be turkey or rabbit. Not likely thick enough for a larger mammal. </t>
  </si>
  <si>
    <t>77_4</t>
  </si>
  <si>
    <t>acetabulum with fragments of ischium and illium, appears to be chewed by an animal, one large round puncture hole in bone behind acetabulum. Acetabulum diameter 29.66 (greatest breadth), puncture hole 9.93 in diameter</t>
  </si>
  <si>
    <t>77_5</t>
  </si>
  <si>
    <t>small fragment of acetabulum represented.</t>
  </si>
  <si>
    <t>fragment of acetabulum and the large triangula fossa on the ilium shaft</t>
  </si>
  <si>
    <t>well defined and curved deltoid tuberosity, could be small tuza, not rat, rabbit or squirrel.</t>
  </si>
  <si>
    <t>small fragment of acetabulum represented, same part of innominate represented as other two charged fragments in this bag. Much smaller than rabbit, but similar shape.</t>
  </si>
  <si>
    <t>caudal?</t>
  </si>
  <si>
    <t>77_6</t>
  </si>
  <si>
    <t>thick cortical bone, triangularish cross-section; 7.04 crosss section</t>
  </si>
  <si>
    <t xml:space="preserve">most likely cottontail, similar size and shape. </t>
  </si>
  <si>
    <t>77_7</t>
  </si>
  <si>
    <t>square</t>
  </si>
  <si>
    <t>77_8</t>
  </si>
  <si>
    <t>length of articular head</t>
  </si>
  <si>
    <t>77_9</t>
  </si>
  <si>
    <t>77_10</t>
  </si>
  <si>
    <t>oval cross-section, small fragment of polished bone broken at both ends, covered in numerous tranverse and slightly diagonal striations on the shaft as it it were caused by a twisting motion. Could be a needle?</t>
  </si>
  <si>
    <t>77_11</t>
  </si>
  <si>
    <t>456_1</t>
  </si>
  <si>
    <t>10_VI_14</t>
  </si>
  <si>
    <t>Bovid</t>
  </si>
  <si>
    <t>middle phalanx</t>
  </si>
  <si>
    <t>34.47 thickness, most likely bos or bison, photograph to make an identification</t>
  </si>
  <si>
    <t>456_2</t>
  </si>
  <si>
    <t>considering bovid intrusion, could be sheep or goat phalanx?</t>
  </si>
  <si>
    <t>456_3</t>
  </si>
  <si>
    <t>two thin oval shaped (Crosssection) shafts of bone with cut marks. could be long bone or ribs</t>
  </si>
  <si>
    <t>456_4</t>
  </si>
  <si>
    <t>179_1</t>
  </si>
  <si>
    <t>31_VII_13</t>
  </si>
  <si>
    <t>carpal or tarsal</t>
  </si>
  <si>
    <t>unusually shaped carpal or tarsal bone, does not match human, deer or canine. photo for ID</t>
  </si>
  <si>
    <t xml:space="preserve">appears to be the head of a non-human mammal rib, or the ascending ramus of a jaw bone. Done not clearly fit deer, human or canine. </t>
  </si>
  <si>
    <t>179_2</t>
  </si>
  <si>
    <t>M2and M3 present, and a small piece of the mandible containing these two teeth, length = total length of M2 and M3</t>
  </si>
  <si>
    <t>179_12</t>
  </si>
  <si>
    <t xml:space="preserve">two refitting pieces of claw, 17.23mm length of white and brown colored claw, remainder is a thin boney (or keratin) sheath, claw is gently curved and rounded tip, likely dog or turkey. </t>
  </si>
  <si>
    <t>179_3</t>
  </si>
  <si>
    <t>includes sockets for all dentition, ramus missing, length of dentition sockets (not including incisors)=17.63</t>
  </si>
  <si>
    <t xml:space="preserve">width=glenoid fossa and coracoid process.Head, neck and some of bade present. Much smaller than reference rabbit. </t>
  </si>
  <si>
    <t>179_4</t>
  </si>
  <si>
    <t xml:space="preserve">width=glenoid fossa; head neck and some blade including post scapula fossa. </t>
  </si>
  <si>
    <t>width=glenoid fossa; head neck and some blade present</t>
  </si>
  <si>
    <t>179_13</t>
  </si>
  <si>
    <t>179_5</t>
  </si>
  <si>
    <t>likely from occipital.</t>
  </si>
  <si>
    <t xml:space="preserve">width=distal, distal clearly fused, proximal damaged, possibly unfused. </t>
  </si>
  <si>
    <t>179_8</t>
  </si>
  <si>
    <t>width at proximal</t>
  </si>
  <si>
    <t>width at distal, long and narrow tibiotarsus, fibula crest complete, only missing proximal articulation</t>
  </si>
  <si>
    <t>179_9</t>
  </si>
  <si>
    <t>179_10</t>
  </si>
  <si>
    <t>179_7</t>
  </si>
  <si>
    <t xml:space="preserve">width at distal, spurs on distal articulation; similar to Charadrius sociferus (Olsen 1979-birds 152) but a little smaller. </t>
  </si>
  <si>
    <t>missing distal epiphysis, not rabbit</t>
  </si>
  <si>
    <t>179_6</t>
  </si>
  <si>
    <t>179_11</t>
  </si>
  <si>
    <t>&lt;0.5</t>
  </si>
  <si>
    <t>small notch cut in side, small, v. thin (2.15) bone with a flat rounded head on one end. Could be part of rib?</t>
  </si>
  <si>
    <t>673_1</t>
  </si>
  <si>
    <t>8_VII_14</t>
  </si>
  <si>
    <t xml:space="preserve">greatest width at proximal </t>
  </si>
  <si>
    <t>673_2</t>
  </si>
  <si>
    <t>tooth - M1</t>
  </si>
  <si>
    <t>large, could possibly be wolf</t>
  </si>
  <si>
    <t>no epiphysis</t>
  </si>
  <si>
    <t>673_3</t>
  </si>
  <si>
    <t>length is as if it were attached to shaft. could be cottontail</t>
  </si>
  <si>
    <t>673_6</t>
  </si>
  <si>
    <t>highly fragile translucent bone, could be part of cranium or vertebra of small creature?</t>
  </si>
  <si>
    <t>673_5</t>
  </si>
  <si>
    <t xml:space="preserve">small spurs on distal and proximal, same species as small bird humeruss with spurs in 179_7; width at distal, spurs on distal articulation; similar to Charadrius sociferus (Olsen 1979-birds 152) but a little smaller. </t>
  </si>
  <si>
    <t>673_4</t>
  </si>
  <si>
    <t>689_1</t>
  </si>
  <si>
    <t>I22-23</t>
  </si>
  <si>
    <t>11_VII_14</t>
  </si>
  <si>
    <t>complete humerus represented by three fragments: distal, proximal and proximal epiphysis. Proximal epiphysis may have just begun fusing based on appearance at epiphyseal surface. percussion and a number of small cut marks on caudal proximal shaft</t>
  </si>
  <si>
    <t>689_2</t>
  </si>
  <si>
    <t>jugal charred</t>
  </si>
  <si>
    <t>partially fused fragments of maxilla and palentine, and complete jugal bone. jugal unfused and separate. PM3, M1-3 present but loose and counted here as separate “fragments” of cranium. length of dentition present 38.02mm</t>
  </si>
  <si>
    <t>metatarsal</t>
  </si>
  <si>
    <t>48-51</t>
  </si>
  <si>
    <t>left metatarsal 2 and 3, fit together. distal unfused in both, both charred</t>
  </si>
  <si>
    <t>lumbar vertebrae 1 and 2, both unfused on both ends, width incomplete</t>
  </si>
  <si>
    <t>689_3</t>
  </si>
  <si>
    <t>width complete, fragment of spinous process missing; fusion lines visible</t>
  </si>
  <si>
    <t>689_4</t>
  </si>
  <si>
    <t>&lt;5</t>
  </si>
  <si>
    <t>689_7</t>
  </si>
  <si>
    <t>highly concreted flat fragment of bone? or turtle shell? or other non faunal thing. rounded along one edge</t>
  </si>
  <si>
    <t>689_6</t>
  </si>
  <si>
    <t>missing the trochlear for metatarsal 4</t>
  </si>
  <si>
    <t>strange yellow glossy surface, longitudinal striations and small groove in shaft, piece possibly sawn, not sure which part of bone this is from, looks superficially like part of the distal articular end of a femur or humerus, but I couldn't find a match using pictures.</t>
  </si>
  <si>
    <t>689_5</t>
  </si>
  <si>
    <t>689_8</t>
  </si>
  <si>
    <t>593_1</t>
  </si>
  <si>
    <t>Trachemys</t>
  </si>
  <si>
    <t>Slider turtle</t>
  </si>
  <si>
    <t>Plastron</t>
  </si>
  <si>
    <t>10 fragments</t>
  </si>
  <si>
    <t>painted?</t>
  </si>
  <si>
    <t>most likely Trachemys scripta as this is the most common turtle identified at Teotihuacan (Sugiyama 2014 appendix) and the plastron matches the size and shape of the species. Ventral side of plastron shows some wear, but no clear evidence of percussion, likely natural taphonomic processes. Light evidence for red coloration on ventral surface, possibly pigment? or from soils?</t>
  </si>
  <si>
    <t>575_1</t>
  </si>
  <si>
    <t>575_EL.32</t>
  </si>
  <si>
    <t>9 fragments</t>
  </si>
  <si>
    <t xml:space="preserve">length incomplete, looks more like Trachemys terrepen carapace in pg 52 CITES ID guide, distinct from scripta carapace. Not sure if this sp. is present in Mexico. Photo/draw for ID. Segments present:Nuchal, neural 1, 2 and 3, left and right peripheral 1, 2 and 3, left and right costal 1 and 2 and right costal 3. also two small carapace fragments. No clear evidence of modification or cuts, however 5 small possible percussion marks on right costal segments. </t>
  </si>
  <si>
    <t>517_1</t>
  </si>
  <si>
    <t>17_VI_14</t>
  </si>
  <si>
    <t>central fragment of mandible that refits with fragment of mandibular condyle. M1-3 present, and a fragment of PM2 socket. portion of ramus also present. M3 loose.</t>
  </si>
  <si>
    <t>517_2</t>
  </si>
  <si>
    <t>15 fragments</t>
  </si>
  <si>
    <t>Carapace looks most similar to tortoise species due to indented shape of carapace at the proximal end however the small vertebra 1 didn't match species within the CITES ID guide. Segments present are nuchal, L Costal 1-3, L Peripheral1-5, R peripheral 1. Also 4 carapace fragments I couldn't place. length and width incomplete, width difficult to measure due to curvature of refitting segments; or could be a cooter/slider turtle Pseudemys floridana</t>
  </si>
  <si>
    <t>517_3</t>
  </si>
  <si>
    <t>551_1</t>
  </si>
  <si>
    <t>551_EL29</t>
  </si>
  <si>
    <t>rasp</t>
  </si>
  <si>
    <t xml:space="preserve">with at proximal, distal=29.54; distal ulna fused to radius and broken off on the mid-distal shaft. Cranial shaft has numerous lines cut transversly across the shaft to create a rasp, most densely concentrated mid shaft, but also found towards the proximal end. Many light cuts around and in-between the deep ones. Deeper cuts are not evenly spaced. light cuts also concentrated on proximal lateral boarder. </t>
  </si>
  <si>
    <t>551_2</t>
  </si>
  <si>
    <t>551_3</t>
  </si>
  <si>
    <t xml:space="preserve">thin round needle fragment with broken eyelet in one end. </t>
  </si>
  <si>
    <t>366_1</t>
  </si>
  <si>
    <t xml:space="preserve">young sternum piece, probably the second. </t>
  </si>
  <si>
    <t>366_5</t>
  </si>
  <si>
    <t xml:space="preserve">length = length of articular head. Unfused likely juvenile. </t>
  </si>
  <si>
    <t>366_2</t>
  </si>
  <si>
    <t>366_3</t>
  </si>
  <si>
    <t>366_4</t>
  </si>
  <si>
    <t>71_1</t>
  </si>
  <si>
    <t>71_EL3</t>
  </si>
  <si>
    <t>678_1</t>
  </si>
  <si>
    <t>678_EL36</t>
  </si>
  <si>
    <t>9_VII_14</t>
  </si>
  <si>
    <t xml:space="preserve">width= greatest across proximal. no cut marks, highly preserved; width at distal=33.34, proximal=40.07 </t>
  </si>
  <si>
    <t>width at proximal, distal ulna fused to distal end</t>
  </si>
  <si>
    <t>678_2</t>
  </si>
  <si>
    <t>most likely squirrel</t>
  </si>
  <si>
    <t>678_3</t>
  </si>
  <si>
    <t>highly porous, digested? could be long bone of a small mammal, or a rib or spinous process of a larger animal.</t>
  </si>
  <si>
    <t>678_4</t>
  </si>
  <si>
    <t>squarish cross section at head, flat at end, highly likely to be deer given size and other deer elements present.</t>
  </si>
  <si>
    <t>oval cross-section, highly likely to be deer given size and other deer elements present.</t>
  </si>
  <si>
    <t>squarish cross section, highly likely to be deer given size and other deer elements present.</t>
  </si>
  <si>
    <t>665_1</t>
  </si>
  <si>
    <t>665_2</t>
  </si>
  <si>
    <t>width at fibula crest</t>
  </si>
  <si>
    <t>665_3</t>
  </si>
  <si>
    <t>665_4</t>
  </si>
  <si>
    <t>width of ischium</t>
  </si>
  <si>
    <t>665_5</t>
  </si>
  <si>
    <t xml:space="preserve">one angular shaft fragment look similar to proximal tibia or metacarpal shaft of a deer, other fragment rounded. </t>
  </si>
  <si>
    <t xml:space="preserve">angular shaft fragment, could be shaft fragment of tibia or metacarpal of a deer. two notches carved into transversely into surface resembling rasp notches with additional small transverse scratches in between as seen on other rasps in this assemblage. </t>
  </si>
  <si>
    <t>665_6</t>
  </si>
  <si>
    <t>small round worked bone fragment, could be part of large needle?  broken both ends, numerous longitudinal striations on shaft</t>
  </si>
  <si>
    <t>680_1</t>
  </si>
  <si>
    <t>proximal epiphysis</t>
  </si>
  <si>
    <t xml:space="preserve">anterior-posterior width=35.19, missing unfused unfused proximal tibial tuberosity </t>
  </si>
  <si>
    <t>680_2</t>
  </si>
  <si>
    <t>distal unfused</t>
  </si>
  <si>
    <t>680_3</t>
  </si>
  <si>
    <t>unfused distal and olecranon process</t>
  </si>
  <si>
    <t>680_4</t>
  </si>
  <si>
    <t>width at distal</t>
  </si>
  <si>
    <t>680_5</t>
  </si>
  <si>
    <t>width distal, distinct groove created by procoracoid process on the on dorsal surface</t>
  </si>
  <si>
    <t xml:space="preserve">length and width incomplete, different species from other coracoid in small bird bag. </t>
  </si>
  <si>
    <t>680_6</t>
  </si>
  <si>
    <t>width across glenoid fossa and coracoid process</t>
  </si>
  <si>
    <t>680_7</t>
  </si>
  <si>
    <t xml:space="preserve">small transverse scratch/cut marks on shaft, difficult to see with naked eye. </t>
  </si>
  <si>
    <t>680_8</t>
  </si>
  <si>
    <t>tuberosity</t>
  </si>
  <si>
    <t>684_1</t>
  </si>
  <si>
    <t>lumbar vertebra 1 or 2</t>
  </si>
  <si>
    <t>684_2</t>
  </si>
  <si>
    <t>two right juvenile proximal femurs- same width</t>
  </si>
  <si>
    <t>sacrum mostly fused except for S4, partially fused and broken off (but present as 2nd fragment)</t>
  </si>
  <si>
    <t>684_3</t>
  </si>
  <si>
    <t>684_4</t>
  </si>
  <si>
    <t>1 charred</t>
  </si>
  <si>
    <t>75_1</t>
  </si>
  <si>
    <t>16_VII_13</t>
  </si>
  <si>
    <t>worked, chewed</t>
  </si>
  <si>
    <t>chew marks on anterior surface, proximal has been sawn from main shaft</t>
  </si>
  <si>
    <t>75_2</t>
  </si>
  <si>
    <t>rabbit sized</t>
  </si>
  <si>
    <t>rabbit sized; whole</t>
  </si>
  <si>
    <t xml:space="preserve">rabbit sized; partial </t>
  </si>
  <si>
    <t>dens</t>
  </si>
  <si>
    <t>75_3</t>
  </si>
  <si>
    <t>trauma?</t>
  </si>
  <si>
    <t>unrecognizable bone, may have broken and partially healed?</t>
  </si>
  <si>
    <t>75_4</t>
  </si>
  <si>
    <t>75_5</t>
  </si>
  <si>
    <t>75_6</t>
  </si>
  <si>
    <t>Dasypus</t>
  </si>
  <si>
    <t>novemcinctus</t>
  </si>
  <si>
    <t>Nine banded armadillo</t>
  </si>
  <si>
    <t>scute</t>
  </si>
  <si>
    <t>75_7</t>
  </si>
  <si>
    <t>75_8</t>
  </si>
  <si>
    <t>75_9</t>
  </si>
  <si>
    <t>sharpened and polished to a bevel along one edge</t>
  </si>
  <si>
    <t>75_10</t>
  </si>
  <si>
    <t>503_1</t>
  </si>
  <si>
    <t>662_1</t>
  </si>
  <si>
    <t>as large as the reference- could be male?</t>
  </si>
  <si>
    <t>662_2</t>
  </si>
  <si>
    <t>concreted; pathology</t>
  </si>
  <si>
    <t>portion of mandible containing PM2-3 and M1. Socket for PM1 present, M2 was removed and boney growth is visible in the socket remnants. M3 likely was also removed or did not exist as the boney growth is wide and above the line of the rest of the bone.length of M1=21.48, length of M1-PM2=53.17</t>
  </si>
  <si>
    <t>662_3</t>
  </si>
  <si>
    <t>proximal phalanx</t>
  </si>
  <si>
    <t>right side of either left or right, manual or pedal. Large size likely pedal? small cut marks on near the distal head on the ventral surface</t>
  </si>
  <si>
    <t>662_4</t>
  </si>
  <si>
    <t>fusion lines still visible on head</t>
  </si>
  <si>
    <t>662_5</t>
  </si>
  <si>
    <t>662_6</t>
  </si>
  <si>
    <t>peripheral scute</t>
  </si>
  <si>
    <t>peripheral fragment</t>
  </si>
  <si>
    <t>662_7</t>
  </si>
  <si>
    <t xml:space="preserve">humeral head and small shaft fragment. Length and width are the dimensions of humeral head, of which about 80% is present. </t>
  </si>
  <si>
    <t>662_8</t>
  </si>
  <si>
    <t>108_1</t>
  </si>
  <si>
    <t xml:space="preserve">M2-3 present, socket for M1. Almost certainly some species of mouse. </t>
  </si>
  <si>
    <t>Most likely mouse</t>
  </si>
  <si>
    <t>108_2</t>
  </si>
  <si>
    <t>102_1</t>
  </si>
  <si>
    <t>22_VII_13</t>
  </si>
  <si>
    <t>Puma?</t>
  </si>
  <si>
    <t>Concolor?</t>
  </si>
  <si>
    <t xml:space="preserve">Mandibular width at canine-15.41. Anterior mandible fragment of large feline, most likely mountain lion/puma concolor which has a similar size and matching foramen on the lateral surface of mandible between canine and M1. This specimen has sockets for I1-3, C and PM1, I1-3 are present although I1 is free of its socket (2nd fragment), C1 is present but broken off about at the line of the bone. This specimen is also worked, with a saw mark below the foramina, and another inbetween C1 and PM1. Neither have cut right through the bone. </t>
  </si>
  <si>
    <t>102_2</t>
  </si>
  <si>
    <t>condyloid process</t>
  </si>
  <si>
    <t xml:space="preserve">left and right mandibularr condyloid process, measurements are of condyle itself, on fragment also contain a small frament of the mandible (29.67 by 27.10). Difficult to identify to species from images. Could be mountain lion? as part of that mandible was found in the same context. </t>
  </si>
  <si>
    <t>102_3</t>
  </si>
  <si>
    <t>two fragments each with a curved articular facet, typicall of deer.</t>
  </si>
  <si>
    <t>small mammal chew marks</t>
  </si>
  <si>
    <t>probably at least 2 MNE</t>
  </si>
  <si>
    <t>102_4</t>
  </si>
  <si>
    <t xml:space="preserve">small worked piece of shaft. probably was once rectangular? one end sawn, other edges ground smooth and one broken off. Two small grooves could be remnants of sawing process. </t>
  </si>
  <si>
    <t>102_5</t>
  </si>
  <si>
    <t>length is minimum, two fragments are proximal and distal of same element but are missing a small shaft fragment in the middle</t>
  </si>
  <si>
    <t>102_6</t>
  </si>
  <si>
    <t>102_7</t>
  </si>
  <si>
    <t>102_8</t>
  </si>
  <si>
    <t>92_1</t>
  </si>
  <si>
    <t>92_2</t>
  </si>
  <si>
    <t>92_3</t>
  </si>
  <si>
    <t>92_4</t>
  </si>
  <si>
    <t>138_1</t>
  </si>
  <si>
    <t>26_VII_13</t>
  </si>
  <si>
    <t>138_2</t>
  </si>
  <si>
    <t>138_3</t>
  </si>
  <si>
    <t>short bone</t>
  </si>
  <si>
    <t>680_9</t>
  </si>
  <si>
    <t>charred; concreted</t>
  </si>
  <si>
    <t>completely black</t>
  </si>
  <si>
    <t>680_10</t>
  </si>
  <si>
    <t>large mammal</t>
  </si>
  <si>
    <t>image</t>
  </si>
  <si>
    <t xml:space="preserve">small fragment of a longer band, carved image resembles an animal. Photo and drawing taken. rectangular fragment of long bone shaft polished smooth. </t>
  </si>
  <si>
    <t>178_1</t>
  </si>
  <si>
    <t>I_VII_13</t>
  </si>
  <si>
    <t>length complete, width at ascending ramus; all dentition except for I1 and PM1 and M3 present and more or less complete. M1 is broken across three fragments. M3 socket is present but as a shallow concreted depression. Difficult to tell in current state but socket may have been closing at death. I3-M2 length=81.36</t>
  </si>
  <si>
    <t>tooth - PM1 or 2</t>
  </si>
  <si>
    <t>178_2</t>
  </si>
  <si>
    <t>orbit fragment</t>
  </si>
  <si>
    <t>most likely dog cranium fragments.</t>
  </si>
  <si>
    <t>178_3</t>
  </si>
  <si>
    <t>larger head and wider shaft than coopers hawk</t>
  </si>
  <si>
    <t>synsacrum</t>
  </si>
  <si>
    <t>thoracic-lumbar vertebral bodies</t>
  </si>
  <si>
    <t>178_4</t>
  </si>
  <si>
    <t xml:space="preserve">shaft fragment at the fusion of tibia and fibula. </t>
  </si>
  <si>
    <t xml:space="preserve">socket of incisor to half of socket for PM1 present. fragment of incisor present in socket. </t>
  </si>
  <si>
    <t>178_5</t>
  </si>
  <si>
    <t>178_6</t>
  </si>
  <si>
    <t>178_7</t>
  </si>
  <si>
    <t>646_1</t>
  </si>
  <si>
    <t>3_VII_14</t>
  </si>
  <si>
    <t xml:space="preserve">heavily chewed at articulation </t>
  </si>
  <si>
    <t>646_2</t>
  </si>
  <si>
    <t>bean shape.</t>
  </si>
  <si>
    <t>646_3</t>
  </si>
  <si>
    <t>fragment?</t>
  </si>
  <si>
    <t>pathology?</t>
  </si>
  <si>
    <t xml:space="preserve">unknown, unusual porous looking bone, coulde be a fragment of a longbone, small bone vertebral spine or rib. Has the appearance of new bone growth - possibly very small animal or infection. </t>
  </si>
  <si>
    <t xml:space="preserve">looks possibly like a synasacrum but porous like other element in this bag. </t>
  </si>
  <si>
    <t>646_4</t>
  </si>
  <si>
    <t>Accipiter</t>
  </si>
  <si>
    <t>cooperii</t>
  </si>
  <si>
    <t>Cooper’s Hawk</t>
  </si>
  <si>
    <r>
      <rPr>
        <sz val="10"/>
        <color indexed="8"/>
        <rFont val="Helvetica"/>
      </rPr>
      <t>This hawk is a resident in some parts of mexico, and a migratory bird in the highlands and as far south as guatemala (</t>
    </r>
    <r>
      <rPr>
        <u/>
        <sz val="10"/>
        <color indexed="8"/>
        <rFont val="Helvetica"/>
      </rPr>
      <t>avesmx.conabio.gob.mx</t>
    </r>
    <r>
      <rPr>
        <sz val="10"/>
        <color indexed="8"/>
        <rFont val="Helvetica"/>
      </rPr>
      <t xml:space="preserve">). This specimen matched the avian osteology database for coopers hawk - shape matches exactly and the size of each element is within the range of a large female. </t>
    </r>
  </si>
  <si>
    <r>
      <rPr>
        <sz val="10"/>
        <color indexed="8"/>
        <rFont val="Helvetica"/>
      </rPr>
      <t>This hawk is a resident in some parts of mexico, and a migratory bird in the highlands and as far south as guatemala (</t>
    </r>
    <r>
      <rPr>
        <u/>
        <sz val="10"/>
        <color indexed="8"/>
        <rFont val="Helvetica"/>
      </rPr>
      <t>avesmx.conabio.gob.mx</t>
    </r>
    <r>
      <rPr>
        <sz val="10"/>
        <color indexed="8"/>
        <rFont val="Helvetica"/>
      </rPr>
      <t>). This specimen matched the avian osteology database for coopers hawk - shape matches exactly and the size of each element is within the range of a large female. distal width=6.54</t>
    </r>
  </si>
  <si>
    <r>
      <rPr>
        <sz val="10"/>
        <color indexed="8"/>
        <rFont val="Helvetica"/>
      </rPr>
      <t>This hawk is a resident in some parts of mexico, and a migratory bird in the highlands and as far south as guatemala (</t>
    </r>
    <r>
      <rPr>
        <u/>
        <sz val="10"/>
        <color indexed="8"/>
        <rFont val="Helvetica"/>
      </rPr>
      <t>avesmx.conabio.gob.mx</t>
    </r>
    <r>
      <rPr>
        <sz val="10"/>
        <color indexed="8"/>
        <rFont val="Helvetica"/>
      </rPr>
      <t>). This specimen matched the avian osteology database for coopers hawk - shape matches exactly and the size of each element is within the range of a large female. distal width=6.23</t>
    </r>
  </si>
  <si>
    <r>
      <rPr>
        <sz val="10"/>
        <color indexed="8"/>
        <rFont val="Helvetica"/>
      </rPr>
      <t>This hawk is a resident in some parts of mexico, and a migratory bird in the highlands and as far south as guatemala (</t>
    </r>
    <r>
      <rPr>
        <u/>
        <sz val="10"/>
        <color indexed="8"/>
        <rFont val="Helvetica"/>
      </rPr>
      <t>avesmx.conabio.gob.mx</t>
    </r>
    <r>
      <rPr>
        <sz val="10"/>
        <color indexed="8"/>
        <rFont val="Helvetica"/>
      </rPr>
      <t>). This specimen matched the avian osteology database for coopers hawk - shape matches exactly and the size of each element is within the range of a large female. distal width=7.4</t>
    </r>
  </si>
  <si>
    <t>646_5</t>
  </si>
  <si>
    <t>646_6</t>
  </si>
  <si>
    <t>Muridae</t>
  </si>
  <si>
    <t>Mouse</t>
  </si>
  <si>
    <t xml:space="preserve">present is frontal bones and all those anterior to frontal bones. small mouse, right M2 present, Left M1-2 and I1 present </t>
  </si>
  <si>
    <t>646_7</t>
  </si>
  <si>
    <t>646_8</t>
  </si>
  <si>
    <t>width is acetabulum diameter</t>
  </si>
  <si>
    <t>646_9</t>
  </si>
  <si>
    <t>121*_1</t>
  </si>
  <si>
    <t>121?</t>
  </si>
  <si>
    <t>AGMR/DHS</t>
  </si>
  <si>
    <t xml:space="preserve">both look to be parietal fragments, one concave and the other slightly flatter. NOTE: two different bags have the label 121. This bag or the other is likely wrong. </t>
  </si>
  <si>
    <t xml:space="preserve">basiooccipital, foramen magnum, condyles and fragment of occipital directly above foramen magnum. width across condyles=31.25, foramenn width=17.17 NOTE: two different bags have the label 121. This bag or the other is likely wrong. </t>
  </si>
  <si>
    <t>121*_2</t>
  </si>
  <si>
    <t xml:space="preserve">distal unfused and missing; NOTE: two different bags have the label 121. This bag or the other is likely wrong. </t>
  </si>
  <si>
    <t>121*_3</t>
  </si>
  <si>
    <t xml:space="preserve">NOTE: two different bags have the label 121. This bag or the other is likely wrong. </t>
  </si>
  <si>
    <t>121*_4</t>
  </si>
  <si>
    <t>121*_5</t>
  </si>
  <si>
    <t xml:space="preserve">length and width incomplete NOTE: two different bags have the label 121. This bag or the other is likely wrong. </t>
  </si>
  <si>
    <t>121*_6</t>
  </si>
  <si>
    <t xml:space="preserve">five of the little transverse spines present on each side. NOTE: two different bags have the label 121. This bag or the other is likely wrong. </t>
  </si>
  <si>
    <t>121*_7</t>
  </si>
  <si>
    <t xml:space="preserve">small cuts and gnaw marks on shafts. NOTE: two different bags have the label 121. This bag or the other is likely wrong. </t>
  </si>
  <si>
    <t>121*_8</t>
  </si>
  <si>
    <t xml:space="preserve">could be cranial fragment? or seed husk. Small bulbous piece. NOTE: two different bags have the label 121. This bag or the other is likely wrong. </t>
  </si>
  <si>
    <t>180_1</t>
  </si>
  <si>
    <t>bulla</t>
  </si>
  <si>
    <t>length and width of bulbous part of bulla</t>
  </si>
  <si>
    <t>180_2</t>
  </si>
  <si>
    <t>180_3</t>
  </si>
  <si>
    <t>180_4</t>
  </si>
  <si>
    <t xml:space="preserve">length and width of the dentition, complete left side and fragment broken at socket on right side. PM3, M1-2 present on left. </t>
  </si>
  <si>
    <t>180_5</t>
  </si>
  <si>
    <t xml:space="preserve">width is cranial body width. </t>
  </si>
  <si>
    <t>180_6</t>
  </si>
  <si>
    <t>probably tuna, all five teeth present, length and width of dentition</t>
  </si>
  <si>
    <t>180_7</t>
  </si>
  <si>
    <t>180_8</t>
  </si>
  <si>
    <t>180_9</t>
  </si>
  <si>
    <t>phalanx-pedal</t>
  </si>
  <si>
    <t>tooth - premolar</t>
  </si>
  <si>
    <t>180_10</t>
  </si>
  <si>
    <t>small fragment of worked bone, worked into a blunt point, broken</t>
  </si>
  <si>
    <t>180_11</t>
  </si>
  <si>
    <t>10'EL10</t>
  </si>
  <si>
    <t>EL12?entirro 8</t>
  </si>
  <si>
    <t>EL30</t>
  </si>
  <si>
    <t>646*</t>
  </si>
  <si>
    <t>17b</t>
  </si>
  <si>
    <t>*50?</t>
  </si>
  <si>
    <t>Green analysed</t>
  </si>
  <si>
    <t>Yellow, good contexts</t>
  </si>
  <si>
    <t>x</t>
  </si>
  <si>
    <t>Operacion</t>
  </si>
  <si>
    <t>Investigator</t>
  </si>
  <si>
    <t>Taphonomy</t>
  </si>
  <si>
    <t>Odocoileus</t>
  </si>
  <si>
    <t>L</t>
  </si>
  <si>
    <t>Distal</t>
  </si>
  <si>
    <t>Fused</t>
  </si>
  <si>
    <t>R</t>
  </si>
  <si>
    <t>possibly</t>
  </si>
  <si>
    <t xml:space="preserve">familiaris </t>
  </si>
  <si>
    <t>rib (12)</t>
  </si>
  <si>
    <t>Completeness (0=frag, 1=complete)</t>
  </si>
  <si>
    <t>Juvinile, small and yet to complete form</t>
  </si>
  <si>
    <t>basiopheniod</t>
  </si>
  <si>
    <t>two large fossa intact</t>
  </si>
  <si>
    <t>cranial wall</t>
  </si>
  <si>
    <t>floridanus</t>
  </si>
  <si>
    <t>mandible + dentition</t>
  </si>
  <si>
    <t>anterior</t>
  </si>
  <si>
    <t>anterior fragment with only incisor socket and incisor present</t>
  </si>
  <si>
    <t>17_VII_13</t>
  </si>
  <si>
    <t>11_III_13</t>
  </si>
  <si>
    <t>of a size with Kinosternon sp.</t>
  </si>
  <si>
    <t>plastron scute</t>
  </si>
  <si>
    <t>Tooth root</t>
  </si>
  <si>
    <t>Basal</t>
  </si>
  <si>
    <t>viginianus</t>
  </si>
  <si>
    <t>Multiple cutmarks (same direction but non parallel on the right caudal articulation</t>
  </si>
  <si>
    <t>cutmarks</t>
  </si>
  <si>
    <t>fused</t>
  </si>
  <si>
    <t>Metatarsal (4)</t>
  </si>
  <si>
    <t>costal</t>
  </si>
  <si>
    <t>rib (1st?)</t>
  </si>
  <si>
    <t>Most likely of rib</t>
  </si>
  <si>
    <t>fragments</t>
  </si>
  <si>
    <t>proximal phalanx (hindlimb)</t>
  </si>
  <si>
    <t>form is straight fo likely #2 or 3</t>
  </si>
  <si>
    <t>Sockets for P3,4, M1,2 and M1 and inscisor in place, different individual from L mandible in this lote; of a size with floridanus</t>
  </si>
  <si>
    <t>ragment includes partial socket for P3. Different individual from R mandible in this lote, of a size with floridanus</t>
  </si>
  <si>
    <t>illium</t>
  </si>
  <si>
    <t>complete juvenile illium</t>
  </si>
  <si>
    <t>Leporidae</t>
  </si>
  <si>
    <t>probaby sylv.</t>
  </si>
  <si>
    <t>Costal facets</t>
  </si>
  <si>
    <t>CHECK</t>
  </si>
  <si>
    <t>Artiodactyl</t>
  </si>
  <si>
    <t>Tibia</t>
  </si>
  <si>
    <t>No epiphysis</t>
  </si>
  <si>
    <t>Proximal, medial condyle</t>
  </si>
  <si>
    <t>mammal</t>
  </si>
  <si>
    <t>Charred</t>
  </si>
  <si>
    <t>Possibly flat fish</t>
  </si>
  <si>
    <t xml:space="preserve">smaller than examples of papogeomys and thomomys in lab; p4 and m1 present, partial inscisor present, M2 loose </t>
  </si>
  <si>
    <t>patial inscisor and p3 and 4 loose.</t>
  </si>
  <si>
    <t>pelvis</t>
  </si>
  <si>
    <t>Cratogeomys</t>
  </si>
  <si>
    <t>fumosus thylorhinus</t>
  </si>
  <si>
    <t>J7</t>
  </si>
  <si>
    <t>pm2 (inferior)</t>
  </si>
  <si>
    <t>pm4 (inferior)</t>
  </si>
  <si>
    <t>posterior half, 1/2 principal cusp and caudal cusp and root</t>
  </si>
  <si>
    <t>Anterior half, 1/2 principal cusp + root</t>
  </si>
  <si>
    <t>M3? (inferior)</t>
  </si>
  <si>
    <t>Note sure # or if fore or hind limb</t>
  </si>
  <si>
    <t>sesamoid</t>
  </si>
  <si>
    <t>Maybe human?</t>
  </si>
  <si>
    <t xml:space="preserve">Smaller than dog, larger than rabbit, more robust also. </t>
  </si>
  <si>
    <t>M1 (inferior)</t>
  </si>
  <si>
    <t>of a size with 1, likely from same invididual</t>
  </si>
  <si>
    <t>olecranon</t>
  </si>
  <si>
    <t>post orbital process</t>
  </si>
  <si>
    <t>very young, not fused. Similar to side of cerevical in a small dog but angle is different</t>
  </si>
  <si>
    <t xml:space="preserve">all sockets present, with PM3 and 4, M1 and 2 present. </t>
  </si>
  <si>
    <t>rib (9)</t>
  </si>
  <si>
    <t>dorsal</t>
  </si>
  <si>
    <t>medium</t>
  </si>
  <si>
    <t>most closely resembles the costal portions of lower ribs of a young dog.</t>
  </si>
  <si>
    <t xml:space="preserve">needle </t>
  </si>
  <si>
    <t>K9/J9</t>
  </si>
  <si>
    <t>both condyles complete</t>
  </si>
  <si>
    <t>Elemento 1. nd in context with human</t>
  </si>
  <si>
    <t>proximal phalanx (inferior)</t>
  </si>
  <si>
    <t>Elemento 30</t>
  </si>
  <si>
    <t>El 12, found with Entierra 8; dimensions fit mallard.</t>
  </si>
  <si>
    <t xml:space="preserve">transverse process and left articular surfaces. </t>
  </si>
  <si>
    <t>Is articulated, 0-3 months</t>
  </si>
  <si>
    <t xml:space="preserve">transverse process and right articular surfaces. </t>
  </si>
  <si>
    <t>internal auditory meatus</t>
  </si>
  <si>
    <t>occipitcondyle</t>
  </si>
  <si>
    <t>condyle</t>
  </si>
  <si>
    <t>occipital</t>
  </si>
  <si>
    <t>maxilla +dentition</t>
  </si>
  <si>
    <t>sockets and dentition of dm 1, 2 and 3</t>
  </si>
  <si>
    <t>young, 0-3 months</t>
  </si>
  <si>
    <t>sockets and dentition of dm 2 and 3 and half of dm1</t>
  </si>
  <si>
    <t>young</t>
  </si>
  <si>
    <t>socket of M2</t>
  </si>
  <si>
    <t>Possibly adult, of a different size class to the juvenile in this bag.</t>
  </si>
  <si>
    <t>Partially closed sockets of di1and2</t>
  </si>
  <si>
    <t>see note</t>
  </si>
  <si>
    <t>anterior, sockets of I1-3</t>
  </si>
  <si>
    <t>medium mammal</t>
  </si>
  <si>
    <t>most likely from young dog in same bag.</t>
  </si>
  <si>
    <t>two cervical, one lumbar</t>
  </si>
  <si>
    <t>molar</t>
  </si>
  <si>
    <t xml:space="preserve">is the cap of a molar in formation from a young dog. </t>
  </si>
  <si>
    <t>fused, likely adult</t>
  </si>
  <si>
    <t>Yes</t>
  </si>
  <si>
    <t>external audoritory meatus</t>
  </si>
  <si>
    <t>meatus and medio-anterior projection</t>
  </si>
  <si>
    <t>large</t>
  </si>
  <si>
    <t>temporal</t>
  </si>
  <si>
    <t>arch</t>
  </si>
  <si>
    <t>small mammal</t>
  </si>
  <si>
    <t>smaller than rabbit, about tuza size</t>
  </si>
  <si>
    <t>Buteo</t>
  </si>
  <si>
    <t>Hawk</t>
  </si>
  <si>
    <t>distsal</t>
  </si>
  <si>
    <t>within range for jamaicensis</t>
  </si>
  <si>
    <t>large bird</t>
  </si>
  <si>
    <t>acetabulum</t>
  </si>
  <si>
    <t xml:space="preserve">looks most similar in size and shape to tyto alba but not exact. Not buteo, anas, pidgeon or quail. </t>
  </si>
  <si>
    <t>bird</t>
  </si>
  <si>
    <t xml:space="preserve">possibly two species, at least one is likely marine shell, looks like cockle. </t>
  </si>
  <si>
    <t>metatarsal (5)</t>
  </si>
  <si>
    <t>missing distal epiphysis</t>
  </si>
  <si>
    <t>could be hare</t>
  </si>
  <si>
    <t>probably mallard, same size, most of head intact</t>
  </si>
  <si>
    <t xml:space="preserve">could be same individual as other anatidae in bag. </t>
  </si>
  <si>
    <t>concolor</t>
  </si>
  <si>
    <t>proximal phalanx (inferior) 4</t>
  </si>
  <si>
    <t xml:space="preserve">Lutjanus </t>
  </si>
  <si>
    <t>dorsal spine</t>
  </si>
  <si>
    <t>"Bone pulled from Pizarra" Dorsal spine of large marine fish Huachinango. Burnt. Looks like spine of slate pencil urchin.</t>
  </si>
  <si>
    <t>callotis</t>
  </si>
  <si>
    <t>all dentition present except inscisor, shape of pm3 indicates callotis over californicus</t>
  </si>
  <si>
    <t>mandibular condyle</t>
  </si>
  <si>
    <t>probably from same individual as callotis in bag</t>
  </si>
  <si>
    <t>sockets for pm2and3</t>
  </si>
  <si>
    <t>ramus and condyle</t>
  </si>
  <si>
    <t>dens and cranial articular surfaces</t>
  </si>
  <si>
    <t>similar size to hare</t>
  </si>
  <si>
    <t xml:space="preserve">probably tarsal and #5 as it fits nicely with other phalanx in bag. </t>
  </si>
  <si>
    <t>scaphoid</t>
  </si>
  <si>
    <t>Short or long bone</t>
  </si>
  <si>
    <t xml:space="preserve">worked section of bone, either side of shaft appears to have been scored or partially sawn and then broken along the sawn line. </t>
  </si>
  <si>
    <t>process</t>
  </si>
  <si>
    <t xml:space="preserve">Fragement of a dorsal or tranverse process. </t>
  </si>
  <si>
    <t>medium bird</t>
  </si>
  <si>
    <t xml:space="preserve">shaft, partial distal, no condyles or bridge. </t>
  </si>
  <si>
    <t>similar size to pidgeon or bobwhite</t>
  </si>
  <si>
    <t>Phalanx 1, digit 2 (carpal)</t>
  </si>
  <si>
    <t>Guajolote</t>
  </si>
  <si>
    <t>distal, no condyles</t>
  </si>
  <si>
    <t>coranoid facet and manubrium</t>
  </si>
  <si>
    <t>similar in shape to bobwhite, but not quite. Distinct features, dual crest of manubrium I have only seen in phasinidae.</t>
  </si>
  <si>
    <t>keel is broken off, however fragment reveals the long narrow body seen in bobwhite</t>
  </si>
  <si>
    <t>2 charred</t>
  </si>
  <si>
    <t>proximal phalanx (Right of the two)</t>
  </si>
  <si>
    <t>shaft fragemnt</t>
  </si>
  <si>
    <t>worked bone</t>
  </si>
  <si>
    <t>two shafts of longbone polished and shaped into a point, one is more fragmented than the other. Like awls if the point was worn down some.</t>
  </si>
  <si>
    <t xml:space="preserve">Proximal </t>
  </si>
  <si>
    <t>to photo</t>
  </si>
  <si>
    <t>Possibly worked bone with striations that look superficially similar to the snapper dorsal spine, microscopic inspection reveals irregular striations evidence of working. PHOTO?</t>
  </si>
  <si>
    <t>charred, possibly worked</t>
  </si>
  <si>
    <t>audobonii</t>
  </si>
  <si>
    <t>size match</t>
  </si>
  <si>
    <t>Premaxilla</t>
  </si>
  <si>
    <t>Superior ridge and tooth socket</t>
  </si>
  <si>
    <t>anterior, sockets of pm3,4 and M1. M1 present and fragment of inscisor</t>
  </si>
  <si>
    <t>Premaxilla or nasal bone, has indented shaped of inscisor</t>
  </si>
  <si>
    <t>size match of inscisor</t>
  </si>
  <si>
    <t>Didelphis</t>
  </si>
  <si>
    <t>Maxilla</t>
  </si>
  <si>
    <t>posterior, sockets of M4,3,2</t>
  </si>
  <si>
    <t>right transverse spine</t>
  </si>
  <si>
    <t>could be dpm2</t>
  </si>
  <si>
    <t>body and transverse spine</t>
  </si>
  <si>
    <t xml:space="preserve">shaped at one end into a curved bevel point thing. </t>
  </si>
  <si>
    <t>25_VII_13</t>
  </si>
  <si>
    <t>Sus</t>
  </si>
  <si>
    <t>Domestic pig</t>
  </si>
  <si>
    <t>jugal</t>
  </si>
  <si>
    <t>partial orbit and arch</t>
  </si>
  <si>
    <t>possibly a premolar of the maxilla, or a deciduous tooth</t>
  </si>
  <si>
    <t>abraded fragments, appears unnatural becuase I it only on specific s of the bones. One appears in the process of being shaped into a point or bevel</t>
  </si>
  <si>
    <t/>
  </si>
  <si>
    <t>abrasion</t>
  </si>
  <si>
    <t xml:space="preserve">acetabulum and ischium </t>
  </si>
  <si>
    <t>calcaneus</t>
  </si>
  <si>
    <t>only cranial fused</t>
  </si>
  <si>
    <t>see notes</t>
  </si>
  <si>
    <t>Could be one of the larger wild speecies</t>
  </si>
  <si>
    <t>Kinosternon</t>
  </si>
  <si>
    <t>Width of scute suggests a subadult</t>
  </si>
  <si>
    <t>appears to have been sawn along one edge</t>
  </si>
  <si>
    <t>possibly artiodactyl</t>
  </si>
  <si>
    <t>scrofa</t>
  </si>
  <si>
    <t>it seems most similar to the zygomatic of a pig, but CHECK. Checked with bernando. Confirmed</t>
  </si>
  <si>
    <t>missing olecranon</t>
  </si>
  <si>
    <t>possibly not</t>
  </si>
  <si>
    <t>half of posterior body (L side) and partial transverse process</t>
  </si>
  <si>
    <t>head</t>
  </si>
  <si>
    <t>anterior, sockets of I3 and 4, socket and partial canine, sockets of PM1-4, and half socket of M1</t>
  </si>
  <si>
    <t>likely from hind limb</t>
  </si>
  <si>
    <t>phalanx 1, digit 2, carpal</t>
  </si>
  <si>
    <t>BG</t>
  </si>
  <si>
    <t xml:space="preserve">All human, one non diagnostic fragment that may or maynot be human. </t>
  </si>
  <si>
    <t>probably lepus due to size</t>
  </si>
  <si>
    <t>appears to be the shaft of a metatarsal or metacarpal of an animal such as Lepus sp. heavlly gnawed by small rodent on both ends</t>
  </si>
  <si>
    <t>Rodent gnaw</t>
  </si>
  <si>
    <t>cranial fused, caudal no</t>
  </si>
  <si>
    <t xml:space="preserve">premolar 3 of mandible </t>
  </si>
  <si>
    <t xml:space="preserve">used thesis to distinguish species. </t>
  </si>
  <si>
    <t>occlusal</t>
  </si>
  <si>
    <t xml:space="preserve">premolar 4 of mandible </t>
  </si>
  <si>
    <t xml:space="preserve">caudal </t>
  </si>
  <si>
    <t>smaller than lepus</t>
  </si>
  <si>
    <t>partial head and shaft</t>
  </si>
  <si>
    <t>Cranial epiphysis</t>
  </si>
  <si>
    <t>partially charred</t>
  </si>
  <si>
    <t>nasal</t>
  </si>
  <si>
    <t>charred just at tip</t>
  </si>
  <si>
    <t xml:space="preserve">worked into point, possibly top of an awl? Slight polish on tip. </t>
  </si>
  <si>
    <t>antler</t>
  </si>
  <si>
    <t xml:space="preserve">appears to be a fragment of deer anter. one end was broken or flaked before smoothing the surface, the other appears to be broken after working. </t>
  </si>
  <si>
    <t>worked antler</t>
  </si>
  <si>
    <t>distal anterior</t>
  </si>
  <si>
    <t>missing distal posterior</t>
  </si>
  <si>
    <t>MNE=1 broken into two recently</t>
  </si>
  <si>
    <t xml:space="preserve">J20 </t>
  </si>
  <si>
    <t>metatarsal (3)</t>
  </si>
  <si>
    <t>Cranial</t>
  </si>
  <si>
    <t>probably lumbar</t>
  </si>
  <si>
    <t>Sp.</t>
  </si>
  <si>
    <t xml:space="preserve">for size, only anatidae in Gilbert that fits in size is wood duck Aix sponsa. Could not verify with photos </t>
  </si>
  <si>
    <t xml:space="preserve">for size, along with other species, this specimen fits in size with Aix sponsa, and being from the same size, these two are likely from the same individual.  </t>
  </si>
  <si>
    <t>charred and perforated</t>
  </si>
  <si>
    <t>shaft fragment of a needle</t>
  </si>
  <si>
    <t>PHOTO</t>
  </si>
  <si>
    <t>6_VIII_13</t>
  </si>
  <si>
    <t>shaft fragment of needle, point not visible but other end is broken at the eye of the needle. Well polished</t>
  </si>
  <si>
    <t>medium-large bird</t>
  </si>
  <si>
    <t>unidentifiable</t>
  </si>
  <si>
    <t>margin and partial blade</t>
  </si>
  <si>
    <t>possibly charred or coloured by some growth</t>
  </si>
  <si>
    <t xml:space="preserve">1 carnivore chewed, 1 with dark concretions superficially making it look burnt. </t>
  </si>
  <si>
    <t xml:space="preserve">looks superficially a weird lumpy fsh spine, not mammal. </t>
  </si>
  <si>
    <t>28_V_14</t>
  </si>
  <si>
    <t>27_V_14</t>
  </si>
  <si>
    <t>socket for M3 and part of M2</t>
  </si>
  <si>
    <t>EL20</t>
  </si>
  <si>
    <t>body and dorsal</t>
  </si>
  <si>
    <t>EL17</t>
  </si>
  <si>
    <t>EL18</t>
  </si>
  <si>
    <t>Columbidae</t>
  </si>
  <si>
    <t>EL15</t>
  </si>
  <si>
    <t>24_V_14</t>
  </si>
  <si>
    <t>partial ischium and acetabulum</t>
  </si>
  <si>
    <t>fragment of crest just above supraorbital fossa</t>
  </si>
  <si>
    <t>missing distal condyles</t>
  </si>
  <si>
    <t>Snapper</t>
  </si>
  <si>
    <t>opercular</t>
  </si>
  <si>
    <t xml:space="preserve">Articulation </t>
  </si>
  <si>
    <t>EL25</t>
  </si>
  <si>
    <t>EL25, young</t>
  </si>
  <si>
    <t xml:space="preserve">EL25, two pieces fit together, recent fracture. While it superficially appears to have a modified shape, it could also be abrasion of an ancient break. </t>
  </si>
  <si>
    <t>Carangidae</t>
  </si>
  <si>
    <t>Indentified by bernando, marine fish</t>
  </si>
  <si>
    <t xml:space="preserve">cf. Caranx sp. </t>
  </si>
  <si>
    <t>EL 17; del mar, likely Caranx sp. which is found at Teo.</t>
  </si>
  <si>
    <t>urostyle</t>
  </si>
  <si>
    <t>fin part</t>
  </si>
  <si>
    <t>Part of urostyle of a fish that is larger than one that would be found in fresh water, EL15</t>
  </si>
  <si>
    <t>EL25, Fauna with Ent #3</t>
  </si>
  <si>
    <t>6_VI_14</t>
  </si>
  <si>
    <t>MNE=1, three refitting pieces, freshly broken</t>
  </si>
  <si>
    <t>Appears to be from bridge or adominal plastron</t>
  </si>
  <si>
    <t>plastron?</t>
  </si>
  <si>
    <t>missing proximal epiphyses</t>
  </si>
  <si>
    <t>metatarsal (2)</t>
  </si>
  <si>
    <t>fairly large chunks, most +2cm</t>
  </si>
  <si>
    <t xml:space="preserve">one likely intentionally cut/broken </t>
  </si>
  <si>
    <t>Heated + worked</t>
  </si>
  <si>
    <t>both fragment appear to have been burnt/scored and then broken along the line. One has a visible burning/score line unbroken</t>
  </si>
  <si>
    <t>1 partially calcined</t>
  </si>
  <si>
    <t>internal condoyle</t>
  </si>
  <si>
    <t>"y"</t>
  </si>
  <si>
    <t>fully grown, regular size, completely charred</t>
  </si>
  <si>
    <t>posterior shaft</t>
  </si>
  <si>
    <t xml:space="preserve">three fragments of the posterior shaft of a small sized femur, two fit togther, the other contains the posterior nutrient foramina. Robustness of linea suggest adult or near adult. Some parts overlap with internal condyle and must be at least two individuals. </t>
  </si>
  <si>
    <t>dark brown suggests heating of bone (exposure to fire), one has a small patch of cutmarks</t>
  </si>
  <si>
    <t>heated + one cut</t>
  </si>
  <si>
    <t>adult size</t>
  </si>
  <si>
    <t>very small, smaller than guajolote chick of about 2 months old</t>
  </si>
  <si>
    <t>very small, shape matched guajolote, appearance of a very young bird, smaller than specimen of about 2 months</t>
  </si>
  <si>
    <t>7_VI_14</t>
  </si>
  <si>
    <t xml:space="preserve">sawn edge and horitonal butchery/scrape marks marks on anterior proximal shaft. </t>
  </si>
  <si>
    <t>plastron</t>
  </si>
  <si>
    <t>hyoplastron</t>
  </si>
  <si>
    <t>two adjoining fragments</t>
  </si>
  <si>
    <t>Medial shaft and partial proximal articulation</t>
  </si>
  <si>
    <t>sockets for P4, M1 and half of M2</t>
  </si>
  <si>
    <t>Sockets for adult dentition</t>
  </si>
  <si>
    <t>crowns in formation for I3 and I2, 3-4 months old</t>
  </si>
  <si>
    <t>M</t>
  </si>
  <si>
    <t>many moderately weathered fragments</t>
  </si>
  <si>
    <t>See notes</t>
  </si>
  <si>
    <t>four large fragments human only</t>
  </si>
  <si>
    <t>14_VI_14</t>
  </si>
  <si>
    <t>M1 (superior)</t>
  </si>
  <si>
    <t>not very worn</t>
  </si>
  <si>
    <t>cf. Dendrortyx macroura</t>
  </si>
  <si>
    <t>very similar to colinus virginus but substantially larger. Incomplete length 59.9 cf bobwhite length ca. 21mm. Probably dendrortyx macroura, largest quail in americas.</t>
  </si>
  <si>
    <t>proximal tarsal phalanx (1)</t>
  </si>
  <si>
    <t>cut marks</t>
  </si>
  <si>
    <t>horizontal cutmarks across anterior surface</t>
  </si>
  <si>
    <t>one part of longbone partially exposed to heat</t>
  </si>
  <si>
    <t>EL 17</t>
  </si>
  <si>
    <t>EL 17, MNE=1</t>
  </si>
  <si>
    <t>EL 17, MNE=1, two refitting parts</t>
  </si>
  <si>
    <t>EL 17, not leporidae</t>
  </si>
  <si>
    <t>9_VI_14</t>
  </si>
  <si>
    <t>2 pieces may be antler but cant be sure</t>
  </si>
  <si>
    <t>shaft and distal fibula crest</t>
  </si>
  <si>
    <t>ossified tendon</t>
  </si>
  <si>
    <t>thinner portion</t>
  </si>
  <si>
    <t>likely guajolote due to size</t>
  </si>
  <si>
    <t>Possibly heat exposed</t>
  </si>
  <si>
    <t>fit together</t>
  </si>
  <si>
    <t>medium-large mammal</t>
  </si>
  <si>
    <t>unidentifiable flat bone</t>
  </si>
  <si>
    <t>looks most similar to a part of pelvis of perro but not quite right.</t>
  </si>
  <si>
    <t>shaft of needle, no point or eye present, one end round, the other is flattened</t>
  </si>
  <si>
    <t>appears to be two fragments of human neonate</t>
  </si>
  <si>
    <t>possibly exposed to heat</t>
  </si>
  <si>
    <t>heat exposure?</t>
  </si>
  <si>
    <t>tip of illium</t>
  </si>
  <si>
    <t>joven</t>
  </si>
  <si>
    <t>2 heat exposre</t>
  </si>
  <si>
    <t>proximal and a fragment of dorsal border</t>
  </si>
  <si>
    <t>two non refitting fragments of hare scapula</t>
  </si>
  <si>
    <t>one of the last ribs</t>
  </si>
  <si>
    <t>ossified costal cartilage</t>
  </si>
  <si>
    <t>very straight and not too porous so probably venado, check to see at what age this occurs</t>
  </si>
  <si>
    <t>ischcium</t>
  </si>
  <si>
    <t>whole ischium</t>
  </si>
  <si>
    <t>Podiceps</t>
  </si>
  <si>
    <t>nigricollis</t>
  </si>
  <si>
    <t>proximal head</t>
  </si>
  <si>
    <t>fragment too small to identify</t>
  </si>
  <si>
    <t>Shaft is flat, short bridge, slightly displaced, slightly flaring proximally as shaft flattens. Identified as podiceps through similarites to other podiceps, and also that it appears to articulate with the podiceps tarsometatarsus.</t>
  </si>
  <si>
    <t>Photo</t>
  </si>
  <si>
    <t>broken into three peices</t>
  </si>
  <si>
    <t>looks very similar to colinus virginianus, probably is this species</t>
  </si>
  <si>
    <t>Rallidae</t>
  </si>
  <si>
    <t>missing hypotarsal ridge</t>
  </si>
  <si>
    <t>straight cut or sawn edge, with multiple hortizontal cut marks on the posterior of the bone, very large specimen</t>
  </si>
  <si>
    <t>medial portion</t>
  </si>
  <si>
    <t>size and shape of guajolote</t>
  </si>
  <si>
    <t>check age of this</t>
  </si>
  <si>
    <t>proximal tarsal phalanx</t>
  </si>
  <si>
    <t>three whole phalanges, possibly from same foot/speciment. Similar long thin shape as in anatidae.</t>
  </si>
  <si>
    <t>medial or distal tarsal phalanx</t>
  </si>
  <si>
    <t xml:space="preserve">probably from same individual as her phalanges, most likely medial. </t>
  </si>
  <si>
    <t>one heat exposed</t>
  </si>
  <si>
    <t>?humerus</t>
  </si>
  <si>
    <t>deltoid crest?</t>
  </si>
  <si>
    <t>most closely resembles a large deltoid crest of guajolote</t>
  </si>
  <si>
    <t>two fragments of body or crest</t>
  </si>
  <si>
    <t>Mazama</t>
  </si>
  <si>
    <t xml:space="preserve">25*18mm distal articular surfce, very much a deer shape but small and fully fused. </t>
  </si>
  <si>
    <t xml:space="preserve">M2 (sup) </t>
  </si>
  <si>
    <t>very worn, occlusal surface 9.89 * 11.21(buccal to lingual)</t>
  </si>
  <si>
    <t>distal shaft and most of medial epicondyle</t>
  </si>
  <si>
    <t>white, possibly calcines but also appears weathered</t>
  </si>
  <si>
    <t>cf. Mazama sp.</t>
  </si>
  <si>
    <t>caudal border</t>
  </si>
  <si>
    <t>heat exposure</t>
  </si>
  <si>
    <t>distal shaft at olecranon fossa</t>
  </si>
  <si>
    <t>two small cut marks on the lateral aspect just superior of the lateral condyle. Also appears fairly weathered</t>
  </si>
  <si>
    <t>cut marks, weathering?</t>
  </si>
  <si>
    <t>canine (sup)</t>
  </si>
  <si>
    <t>missing tip</t>
  </si>
  <si>
    <t>part of mandibular fossa and start of jugal</t>
  </si>
  <si>
    <t>one fragment has partial head</t>
  </si>
  <si>
    <t>L+R</t>
  </si>
  <si>
    <t>Fossil</t>
  </si>
  <si>
    <t>Shark</t>
  </si>
  <si>
    <t>Fossil shark from cretaceous</t>
  </si>
  <si>
    <t>shark tooth, fossil is black, appears to be from Cretaceous period, perforated in the root area as if for a pendant.</t>
  </si>
  <si>
    <t xml:space="preserve">Caudal and medial with partial molar sockets </t>
  </si>
  <si>
    <t>two conjoining halfs</t>
  </si>
  <si>
    <t>possibly small thoraci</t>
  </si>
  <si>
    <t>small bone fragement worked into a flat and rounded end, like a spatula. For multiple functions. Polish visible</t>
  </si>
  <si>
    <t>spatula, worked and polish</t>
  </si>
  <si>
    <t>worked end</t>
  </si>
  <si>
    <t>extra large</t>
  </si>
  <si>
    <t>similar to guajolote but cant be sure.</t>
  </si>
  <si>
    <t>Upper dorsal spine</t>
  </si>
  <si>
    <t>Lowerdorsal spine</t>
  </si>
  <si>
    <t>Articulation</t>
  </si>
  <si>
    <t>fits with upper dorsal spine</t>
  </si>
  <si>
    <t>fits with lower dorsal spine, base width 7.95, length 37.22</t>
  </si>
  <si>
    <t>weathering and abrasion in many</t>
  </si>
  <si>
    <t>Bone fragment with partial spatula type modification at one end. Small amount of polish.</t>
  </si>
  <si>
    <t>worked and polish</t>
  </si>
  <si>
    <t>occipital condyle and paraoccipital process</t>
  </si>
  <si>
    <t>Sciurus</t>
  </si>
  <si>
    <t>aureogaster</t>
  </si>
  <si>
    <t>two refitting parts, missing small piece of shaft.</t>
  </si>
  <si>
    <t>metatarsal (4)</t>
  </si>
  <si>
    <t>two refitting parts</t>
  </si>
  <si>
    <t>head and neck</t>
  </si>
  <si>
    <t>small bird</t>
  </si>
  <si>
    <t xml:space="preserve">larger and different shape to passerine, smaller than quail, pigeon and sparrow hawk. </t>
  </si>
  <si>
    <t>missing medial process</t>
  </si>
  <si>
    <t>some dentition remaining. Length appears mostly intact:30.55mm from base (not tooth) of medial premaxilla to the end of the secondary process at the medial end 12.82mm</t>
  </si>
  <si>
    <t>fish</t>
  </si>
  <si>
    <t xml:space="preserve">two cranial fragments of flat bone, one appears heat exposed. </t>
  </si>
  <si>
    <t>one heat exposed, 6 possibly heat exposed</t>
  </si>
  <si>
    <t>fused posteriorly but possibly not anteriorly</t>
  </si>
  <si>
    <t>two refitting pieces of complete dorsal spineous process</t>
  </si>
  <si>
    <t xml:space="preserve">Exterior surface highly polished, fragment of larger polished object. </t>
  </si>
  <si>
    <t>polish</t>
  </si>
  <si>
    <t>needle, heat exposed, highly polished</t>
  </si>
  <si>
    <t>two refitting parts of needle, exposed to heat, missing tapered point and one end begins to taper flat. Highly polished</t>
  </si>
  <si>
    <t>cranial fused, caudal unfused</t>
  </si>
  <si>
    <t>1 heat exposed</t>
  </si>
  <si>
    <t>EL.</t>
  </si>
  <si>
    <t>EL.28</t>
  </si>
  <si>
    <t>this bag only contained a single human tooth</t>
  </si>
  <si>
    <t>medial face</t>
  </si>
  <si>
    <t>heat exposure, young. If mazama, likely at least 2 specimens. Certainly smaller and slightly different shape to odocoileous. Pretty sure it is Mazama</t>
  </si>
  <si>
    <t>EL.31</t>
  </si>
  <si>
    <t xml:space="preserve">Fauna found with Entierro </t>
  </si>
  <si>
    <t>complete head, neck and acromian process, complete caudal border, and .8 of cranial border as well as base of spine. .7 of distal border missing as well as most of supraspinous fossa.</t>
  </si>
  <si>
    <t xml:space="preserve">Fauna found with Entierro, small fragment of antler, identified by the microscopic structure of the compact bone.  </t>
  </si>
  <si>
    <t>Fauna found with Entierro, size is small</t>
  </si>
  <si>
    <t>partial neck of illium, complete acetabulum and ischium, and neck of pubis where it attaches to acetabulum</t>
  </si>
  <si>
    <t>Dorsal</t>
  </si>
  <si>
    <t>shaft and needle point</t>
  </si>
  <si>
    <t>58.5mm long</t>
  </si>
  <si>
    <t>clavical</t>
  </si>
  <si>
    <t>not squirrel, couldnt compare with rabbit</t>
  </si>
  <si>
    <t>thick bone shaft worked into a dull point at one end (wide, unlike a needle) and partially burnt at the other end</t>
  </si>
  <si>
    <t>worked and burnt</t>
  </si>
  <si>
    <t>eye and shaft</t>
  </si>
  <si>
    <t>two fragments of a long needle, appears to be almost complete, polished. Slight curve towards end where point would be. Very narrow and delicate. Joined length 85.9mm</t>
  </si>
  <si>
    <t>needle, polished</t>
  </si>
  <si>
    <t>shaft fragment of narrow needle.</t>
  </si>
  <si>
    <t xml:space="preserve">Two distinct rib heads and shafts, one shaft that fits with the smaller rib. Both appear to juvenile, one may have been heat exposed. </t>
  </si>
  <si>
    <t>one heat exposed?</t>
  </si>
  <si>
    <t>sacral epiphysis</t>
  </si>
  <si>
    <t>small and young</t>
  </si>
  <si>
    <t>flake</t>
  </si>
  <si>
    <t>flake of a large longbone</t>
  </si>
  <si>
    <t>proximal unfused, caudal fused</t>
  </si>
  <si>
    <t>fragment with partial crown and root</t>
  </si>
  <si>
    <t>sp</t>
  </si>
  <si>
    <t>transverse process</t>
  </si>
  <si>
    <t>sawn and broken</t>
  </si>
  <si>
    <t>process removed from vertebrae by partial sawing and breaking off the bone</t>
  </si>
  <si>
    <t>cf. Sylvilagus cuniculaus</t>
  </si>
  <si>
    <t>missing both ends, very young, unlikely to find other ends?</t>
  </si>
  <si>
    <t>Premaxilla+dentition</t>
  </si>
  <si>
    <t>Anterior, I1 present I2 missing</t>
  </si>
  <si>
    <t>posterior, mandibula fossa</t>
  </si>
  <si>
    <t>M2 (inferior)</t>
  </si>
  <si>
    <t>spatula</t>
  </si>
  <si>
    <t>shaft and spatular bevel</t>
  </si>
  <si>
    <t>narrow spatular, light polish</t>
  </si>
  <si>
    <t>spatular and polish</t>
  </si>
  <si>
    <t>Charadriidae</t>
  </si>
  <si>
    <t>probably a type of plover</t>
  </si>
  <si>
    <t>missing distal articulations</t>
  </si>
  <si>
    <t>small duck matches the unknown small duck in the comparative collection</t>
  </si>
  <si>
    <t>tarsal phalanx</t>
  </si>
  <si>
    <t>possibly belongs to the charadriidae specimen.</t>
  </si>
  <si>
    <t>possibly part of pelvis?</t>
  </si>
  <si>
    <t>Large guajolote</t>
  </si>
  <si>
    <t>anterior, inscisor present, socket for pm3, pm4 present</t>
  </si>
  <si>
    <t>one heat exposure</t>
  </si>
  <si>
    <t>Rib</t>
  </si>
  <si>
    <t>vault fragment</t>
  </si>
  <si>
    <t>two show possible indications of digestion</t>
  </si>
  <si>
    <t>all teeth included</t>
  </si>
  <si>
    <t>all teeth present</t>
  </si>
  <si>
    <t>very thick and straight. Could be premaxilla of artiodactyl or something similar</t>
  </si>
  <si>
    <t>canine?</t>
  </si>
  <si>
    <t>very long and curved tooth such as a canine</t>
  </si>
  <si>
    <t>spatula, polished annd heat exposed</t>
  </si>
  <si>
    <t>heavily rodent gnawwed, best matches this metatarsal</t>
  </si>
  <si>
    <t>rodent gnawed</t>
  </si>
  <si>
    <t>Bird to confirm ID</t>
  </si>
  <si>
    <t>Human</t>
  </si>
  <si>
    <t>shaft of thick longbone, could be human, shaped at one end into a type of chisel. Heat exposed and polished</t>
  </si>
  <si>
    <t>cf. Accipiter</t>
  </si>
  <si>
    <t>could be cervical vertebra or humerus?</t>
  </si>
  <si>
    <t>point and shaft</t>
  </si>
  <si>
    <t>Needle fragment including point, length 40mm</t>
  </si>
  <si>
    <t>Needle fragment including point, slighty curved, length 57.12</t>
  </si>
  <si>
    <t>needle and polish</t>
  </si>
  <si>
    <t>cf. Anatidae</t>
  </si>
  <si>
    <t>distal, missing condyles</t>
  </si>
  <si>
    <t>curve is similar to anatidae, but could be others</t>
  </si>
  <si>
    <t>debitage</t>
  </si>
  <si>
    <t>debitage of shell working, shell is irredescent. Irredescent shells found at Templo Mayor Include Pinctada mazatlanica (mother of pearl) 10-30mm thick, Isognomon bicolor 1-5mm (unlikely) Striostrea prismatica 0.1-5mm thick (could be larger in wild?), Nephroniaia aztecorum (14mm width). This example measures 21.46 x 5.88 x 4.45. The deep grooves and lines of the shell follow the longest axis and appear more natural to me than human made grooves however the shape of the piece and abrasion at one end indicate that this is the result of shellworking. Seems more likely this is part of a large bivalve</t>
  </si>
  <si>
    <t>Fulica</t>
  </si>
  <si>
    <t>americana</t>
  </si>
  <si>
    <t>American Coot</t>
  </si>
  <si>
    <t>Nasal cavity</t>
  </si>
  <si>
    <t>Almost complete left upper beak of fulica. Length 29.3 mm matches fulica americana over gallinula</t>
  </si>
  <si>
    <t>All fulica in same taphonomic process, yellow bones bovered in dark concretions</t>
  </si>
  <si>
    <t>length 60.1mm</t>
  </si>
  <si>
    <t>length 56mm</t>
  </si>
  <si>
    <t>38.7mm</t>
  </si>
  <si>
    <t>Ulna</t>
  </si>
  <si>
    <t>shaft and partial tendinal groove</t>
  </si>
  <si>
    <t>identified by the presence of a fragmented bridge over peroneous profundus</t>
  </si>
  <si>
    <t>tarsal digit II phalanx 1</t>
  </si>
  <si>
    <t>tarsal digit II phalanx 2</t>
  </si>
  <si>
    <t>tarsal digit III phalanx 1</t>
  </si>
  <si>
    <t>tarsal digit I phalanx 1</t>
  </si>
  <si>
    <t>tarsal digit III phalanx 3</t>
  </si>
  <si>
    <t>tarsal digit III phalanx 2</t>
  </si>
  <si>
    <t>tarsal digit IV phalanx 1</t>
  </si>
  <si>
    <t>tarsal digit IV phalanx 2</t>
  </si>
  <si>
    <t xml:space="preserve">much larger than other L coracoid in bag. </t>
  </si>
  <si>
    <t>Same size as duck specimen in lab, same size as R coracoid in this context</t>
  </si>
  <si>
    <t>heat exposed</t>
  </si>
  <si>
    <t>Same size as duck specimen in lab, same size as smaller L coracoid in this context</t>
  </si>
  <si>
    <t>About the same size as duck specimen in lab</t>
  </si>
  <si>
    <t>About 1cm smaller than duck specimen in lab</t>
  </si>
  <si>
    <t>size and shape similar to anatidae, and due to the large number of anatidae in this sample it is likely</t>
  </si>
  <si>
    <t>galeata</t>
  </si>
  <si>
    <t>Gallinule</t>
  </si>
  <si>
    <t>Gallinula</t>
  </si>
  <si>
    <t>missing fragments of ischium</t>
  </si>
  <si>
    <t xml:space="preserve">Two refitting fragments. looks very similar to fulica americana in shape but is substantially smaller. Matches the size and shape of european gallinula, which was only recently distinguished as a seperate species to the American gallinula. Other bones of fulica however are clearly distinguishable as fulica and not gallinula based on their sie. </t>
  </si>
  <si>
    <t>rib or part of pelvis</t>
  </si>
  <si>
    <t xml:space="preserve">size of cunicularis, but less robust. Could also be a small lepus. </t>
  </si>
  <si>
    <t>Pelvis</t>
  </si>
  <si>
    <t xml:space="preserve">acetabulum </t>
  </si>
  <si>
    <t>size of cunicularis</t>
  </si>
  <si>
    <t>proximal and most of blade</t>
  </si>
  <si>
    <t>two refitting fragments</t>
  </si>
  <si>
    <t>possibly heat exposed on blade</t>
  </si>
  <si>
    <t>missing crest</t>
  </si>
  <si>
    <t>squished at proximal</t>
  </si>
  <si>
    <t>Head in process of fusing but rest unfused</t>
  </si>
  <si>
    <t xml:space="preserve">appears unfused. looks like large leporidae, but missing ventral holes, likely sed. </t>
  </si>
  <si>
    <t>missing fibula</t>
  </si>
  <si>
    <t>charred on the distal exterior</t>
  </si>
  <si>
    <t>concave</t>
  </si>
  <si>
    <t>one long and thin, one short and wide. - from different parts of the ribcage</t>
  </si>
  <si>
    <t>Nasua</t>
  </si>
  <si>
    <t>narica</t>
  </si>
  <si>
    <t>Coati</t>
  </si>
  <si>
    <t>missing coranoid process and all dentition except pm2,3</t>
  </si>
  <si>
    <t>possible heat exposure</t>
  </si>
  <si>
    <t>30mm</t>
  </si>
  <si>
    <t>point</t>
  </si>
  <si>
    <t>Corvus</t>
  </si>
  <si>
    <t>corax</t>
  </si>
  <si>
    <t>proximal, missing very proximal tuberosity</t>
  </si>
  <si>
    <t>Brocket deer</t>
  </si>
  <si>
    <t>proximal shaft (no head)</t>
  </si>
  <si>
    <t>Cervidae</t>
  </si>
  <si>
    <t>missing all of spinous process</t>
  </si>
  <si>
    <t>missing top of spinous process</t>
  </si>
  <si>
    <t>N (both ends)</t>
  </si>
  <si>
    <t>four refitting fragments, small - body length 23.6mm yet fully fused, could be Mazama</t>
  </si>
  <si>
    <t xml:space="preserve">looks more like white-tail, slightly larger than the other vert. And unfused. </t>
  </si>
  <si>
    <t>human?</t>
  </si>
  <si>
    <t>Shaft</t>
  </si>
  <si>
    <t>shaft fragment of very thick lone bone, could be human as it is quite straight. Fragement has two spiral fractures at either end and one straight side. One clear sawn notch of rasp remaining, as well as half (longitudianly) a notch where the bone has broken away from the notch, bone has a slight polish and a greyish mottle which may indicate heat exposure?</t>
  </si>
  <si>
    <t>one calcined, three possibly heat exposed</t>
  </si>
  <si>
    <t>Suprapygal</t>
  </si>
  <si>
    <t>marginal scute</t>
  </si>
  <si>
    <t>deltiod tuberosity and nutrient foramina match size and shape of canis.</t>
  </si>
  <si>
    <t>2_VII_14</t>
  </si>
  <si>
    <t>N (proximal)</t>
  </si>
  <si>
    <t>shaft with lateral portion of supracondyler fossa</t>
  </si>
  <si>
    <t>7_VII_14</t>
  </si>
  <si>
    <t>cf. Odo. Virginianus</t>
  </si>
  <si>
    <t>missing proximal spinous process</t>
  </si>
  <si>
    <t>most likely juvenile deer, although size is quite small</t>
  </si>
  <si>
    <t xml:space="preserve"> Needle and polish</t>
  </si>
  <si>
    <t>polished needle fragment</t>
  </si>
  <si>
    <t>fragment of worked bone. Broken at both ends. One end is broken across a drilled hole. Oblique scratches on exterior and sides (remnants of trabecula visible on other side). Looks like something tat was broken in the process of manufacture.</t>
  </si>
  <si>
    <t>worked fragment</t>
  </si>
  <si>
    <t>acetabulum, small part of illium and fragements of pubis and ilio-ischio fenestra, also a seperate fragment from tip of illium</t>
  </si>
  <si>
    <t>two seperate fragments</t>
  </si>
  <si>
    <t>acetabulum, publis, small part of illium and ischium. two other seperate fragments include the superior border of illium and caudal section of illium.</t>
  </si>
  <si>
    <t>three seperate fragments (non refitting) from same bone</t>
  </si>
  <si>
    <t>keel and some lateral portions missing, including fused caudal vertebrae</t>
  </si>
  <si>
    <t xml:space="preserve">4 refitting fragements, I broke one in half. </t>
  </si>
  <si>
    <t>vertebra that articulates with cranial of synsacrum, fused to synsacrum in lab example</t>
  </si>
  <si>
    <t>three refitting fragments</t>
  </si>
  <si>
    <t>Caudal aspect of distal epiphysis</t>
  </si>
  <si>
    <t>two refitting fragments, charred possibly begining to calcine, but could be water</t>
  </si>
  <si>
    <t>small guajolote,2 small cut marks on glenoid facet and a number of small cut marks just superior to this facet, distal appears to have some heat exposure</t>
  </si>
  <si>
    <t>cut marks and possible heat exposure</t>
  </si>
  <si>
    <t xml:space="preserve">Pecari </t>
  </si>
  <si>
    <t>tajacu</t>
  </si>
  <si>
    <t>Peccari</t>
  </si>
  <si>
    <t>Sacrum</t>
  </si>
  <si>
    <t>last or second to last sacral vertebra</t>
  </si>
  <si>
    <t>narrow and flat, too small to be big, best fits peccari but I have no examples to compare to.</t>
  </si>
  <si>
    <t>Shaft at angle</t>
  </si>
  <si>
    <t>two elements</t>
  </si>
  <si>
    <t>fragement of worked bone, sawn at one end</t>
  </si>
  <si>
    <t>sawn</t>
  </si>
  <si>
    <t>four calcined (black outside)</t>
  </si>
  <si>
    <t>costal shaft</t>
  </si>
  <si>
    <t>cf. Belonidae</t>
  </si>
  <si>
    <t>cf. Needle fish</t>
  </si>
  <si>
    <t xml:space="preserve">distal shaft </t>
  </si>
  <si>
    <t>shaft fragment with partial deltoid tuberosity</t>
  </si>
  <si>
    <t>5_VII_14</t>
  </si>
  <si>
    <t>Posterior and anterior portions as well as lateral half of dentition. Pm4 present</t>
  </si>
  <si>
    <t>three refitting</t>
  </si>
  <si>
    <t>missing head</t>
  </si>
  <si>
    <t xml:space="preserve">pelvis </t>
  </si>
  <si>
    <t>Medial fragement of aceetabulum</t>
  </si>
  <si>
    <t>two refitting</t>
  </si>
  <si>
    <t>condyle and most of coranoid process</t>
  </si>
  <si>
    <t>Anterior and most of tooth sockets, partial PM4</t>
  </si>
  <si>
    <t>fragments of molar</t>
  </si>
  <si>
    <t>one of the last thoracics</t>
  </si>
  <si>
    <t>Not too worn</t>
  </si>
  <si>
    <t>head, lateral border and partial spine</t>
  </si>
  <si>
    <t>Cervid</t>
  </si>
  <si>
    <t>very small distal epiphysis, could be mazama or a very young odocoileous, minute differences make it seem more like odo than mazama. width 25.6 x 17.8 depth</t>
  </si>
  <si>
    <t>two refitting vault fragments, quite flat</t>
  </si>
  <si>
    <t>cuneiform</t>
  </si>
  <si>
    <t xml:space="preserve">Very young, 16.3x13 . </t>
  </si>
  <si>
    <t xml:space="preserve">spatula or chisel type tool made out of a very robust bone. A number of horizontal striations are concentrated on both sides of the bevel as well as possible bone flake scars along bevel edge. Polished on both sides. 83.4x16.3x10.6 at thickest. </t>
  </si>
  <si>
    <t>29.8mm</t>
  </si>
  <si>
    <t>neck and partial spine</t>
  </si>
  <si>
    <t xml:space="preserve">Distal, very tip of point broken. </t>
  </si>
  <si>
    <t>Heat exposed proximally</t>
  </si>
  <si>
    <t>36.46mm</t>
  </si>
  <si>
    <t>Large piece of thick long bone shaft, possibly human. Fragment of bevel at one end, a number of horizontal and parallel scratch marks on exterior, as well as song longitudinal. 102.3mm</t>
  </si>
  <si>
    <t>needle, heatexposed?</t>
  </si>
  <si>
    <t>broken at the eye, possibly heat exposed towards distal end. 52.55mm</t>
  </si>
  <si>
    <t>needle, partially charred</t>
  </si>
  <si>
    <t>Probably only missing a small amount of proximal end as needle begins to flatten out, charred at proximal break. 68.12</t>
  </si>
  <si>
    <t>marine fish</t>
  </si>
  <si>
    <t>heat exposed?</t>
  </si>
  <si>
    <t xml:space="preserve">35.19, heat exposed? Larger than fresh water fish. Does not appear to be lutjanas. </t>
  </si>
  <si>
    <t>20.77mm</t>
  </si>
  <si>
    <t>distal, medial condyle</t>
  </si>
  <si>
    <t>tooth sockets P4, M1-2 present</t>
  </si>
  <si>
    <t>distal, missing medial and lateral condyles</t>
  </si>
  <si>
    <t>Costal</t>
  </si>
  <si>
    <t>heat exposed and worked</t>
  </si>
  <si>
    <t>EL.35</t>
  </si>
  <si>
    <t>the costal portion of a rib. Very robust, likely a cervidae. Some small scratches or cuts on a small patch of bone, polished</t>
  </si>
  <si>
    <t>50.6, does not refit with other needles in bag, or those in 686</t>
  </si>
  <si>
    <t>47.24, eye intact, does not refit with other needles in bag, or those in 686</t>
  </si>
  <si>
    <t>42.26, broken at eye, does not refit with other needles in bag, or those in 686</t>
  </si>
  <si>
    <t>1_VII_14</t>
  </si>
  <si>
    <t xml:space="preserve">small fragment of worked bone, squarish in cross-section and shaped into a rough point. </t>
  </si>
  <si>
    <t>four refitting fragments of an entire tibia, missing part of fibula</t>
  </si>
  <si>
    <t>anterior, all dentition present</t>
  </si>
  <si>
    <t>rodent gnaw</t>
  </si>
  <si>
    <t>only one piece of human in this bag</t>
  </si>
  <si>
    <t>EL.36</t>
  </si>
  <si>
    <t>two refitting fragments of needle, one end is broken at the eye of the needle</t>
  </si>
  <si>
    <t>two refitting fragments of tibia, juvenile</t>
  </si>
  <si>
    <t>30_VII_13</t>
  </si>
  <si>
    <t>Tarsometatarsus</t>
  </si>
  <si>
    <t xml:space="preserve">damage to both ends. </t>
  </si>
  <si>
    <t>missing condyles</t>
  </si>
  <si>
    <t>American coot</t>
  </si>
  <si>
    <t>Jugal</t>
  </si>
  <si>
    <t>all sockets present and most of inscisor (posterior)</t>
  </si>
  <si>
    <t>animal chew?</t>
  </si>
  <si>
    <t>illium tip</t>
  </si>
  <si>
    <t>posterior body</t>
  </si>
  <si>
    <t>canine (inf)</t>
  </si>
  <si>
    <t xml:space="preserve">crown, missing root, </t>
  </si>
  <si>
    <t>Height 18.56, width 10.13, depth 6.6: young but large, could be hybrid dog and wolf, or maybe coyote</t>
  </si>
  <si>
    <t>young becuase no bone inside, hollow, but very large.</t>
  </si>
  <si>
    <t>possible tuza but no comparison could be made, 10.8 (width) x 10.5 (height) x 7.29 (length at artculation)</t>
  </si>
  <si>
    <t>Y'</t>
  </si>
  <si>
    <t>medial phalanx</t>
  </si>
  <si>
    <t>L (side of hoof not animal)</t>
  </si>
  <si>
    <t>Artiodactyla</t>
  </si>
  <si>
    <t>body and seperate proximal epiphysis, together 25.24 length, 13.25x10.5 at distal. Looks more like cervid</t>
  </si>
  <si>
    <t>inferior border</t>
  </si>
  <si>
    <t>looks like might have tooth socket, mandible or cranial</t>
  </si>
  <si>
    <t>three fragments of rootless (continuous growning) tooth such as in capra or antilocapra</t>
  </si>
  <si>
    <t>small of antler. Most likely virginianus, but would be worked mazama</t>
  </si>
  <si>
    <t>weird, looks like wood, could be pathology?</t>
  </si>
  <si>
    <t>medial</t>
  </si>
  <si>
    <t>needle, heat exposed, polish</t>
  </si>
  <si>
    <t>weird, possibly two types of cranium, could not indentify any of the fragments to species or element</t>
  </si>
  <si>
    <t>EL.29</t>
  </si>
  <si>
    <t>rasp, a number of main cuts on exterior, smaller cuts inbetween, a few unrelated cuts on proximal neck. Small flakes of obsidian in at least two of the cuts</t>
  </si>
  <si>
    <t>broken across eye</t>
  </si>
  <si>
    <t>64.8mm</t>
  </si>
  <si>
    <t>76.25mm</t>
  </si>
  <si>
    <t>looks very similar, buut not enough present to confirm</t>
  </si>
  <si>
    <t>Charadriiformes</t>
  </si>
  <si>
    <t>cf. Charadriidae</t>
  </si>
  <si>
    <t>one eat exposed</t>
  </si>
  <si>
    <t>crown</t>
  </si>
  <si>
    <t xml:space="preserve">split in two halves. </t>
  </si>
  <si>
    <t>no bone inside (young?)</t>
  </si>
  <si>
    <t>anterior, all tooth sockets</t>
  </si>
  <si>
    <t>Romerolagus</t>
  </si>
  <si>
    <t>diazi</t>
  </si>
  <si>
    <t>one of the final ones</t>
  </si>
  <si>
    <t xml:space="preserve">possibly dog fibula, cut, and possibly shaped at one end. </t>
  </si>
  <si>
    <t>Molar 2 and 3, bone around these teeth</t>
  </si>
  <si>
    <t>Grown</t>
  </si>
  <si>
    <t>small, could be fresh water</t>
  </si>
  <si>
    <t>Missing distal epiphysis</t>
  </si>
  <si>
    <t>122 (121*)</t>
  </si>
  <si>
    <t>Anseriformes</t>
  </si>
  <si>
    <t>missing both articulation</t>
  </si>
  <si>
    <t>shaft (missing both ends)</t>
  </si>
  <si>
    <t>cf. Mazama</t>
  </si>
  <si>
    <t>mostly</t>
  </si>
  <si>
    <t>base of spineous process</t>
  </si>
  <si>
    <t>Robust line of illium</t>
  </si>
  <si>
    <t>inferior border (at angle)</t>
  </si>
  <si>
    <t>orbit foramina</t>
  </si>
  <si>
    <t>N (caudal unfused)</t>
  </si>
  <si>
    <t>broken at both ends but a partial bevel if smooth bone remains. Could have been a spatula or chisel or something similar</t>
  </si>
  <si>
    <t>two refitting peices of needle</t>
  </si>
  <si>
    <t>Canine (sup)</t>
  </si>
  <si>
    <t>missing parts of crown</t>
  </si>
  <si>
    <t>posterior</t>
  </si>
  <si>
    <t>very thin and fine, slightly larger than the fresh water fish I saw, but cant rule it out</t>
  </si>
  <si>
    <t>similar size to lab example but different species</t>
  </si>
  <si>
    <t>from a smaller bird than the carpometacarpus in bag</t>
  </si>
  <si>
    <t>fragment of worked bone, may possibly have been an awl or something similar, point is broken, as is other end</t>
  </si>
  <si>
    <t>abrasion, possible awl</t>
  </si>
  <si>
    <t>right half of distal metatarsal or metacarpal, cut or sawn longitudinally, shaft abraded smooth, distal fragment sawn from main shaft, although small cut marks are visible at this egde, distal articular surface has been ground smooth and is slightly convex in shape, striations on articular surface are orientated anterior-posteriorly</t>
  </si>
  <si>
    <t>right distal epiphysis</t>
  </si>
  <si>
    <t>EL.12</t>
  </si>
  <si>
    <t>28.4x25.5mm at epiphysis. Much closer to Mazama than odoco</t>
  </si>
  <si>
    <t>inferior</t>
  </si>
  <si>
    <t>Anterior articulations</t>
  </si>
  <si>
    <t>does not appear to be lagomorph</t>
  </si>
  <si>
    <t>small; 28.83 width, 18.1 depth. chew marks on anterior surface, proximal has been sawn from main shaft</t>
  </si>
  <si>
    <t>9 banded armadillo</t>
  </si>
  <si>
    <t>cf. Fulica americana</t>
  </si>
  <si>
    <t>distal width:9.95mm, either gallinule or fulica, most likely fulica</t>
  </si>
  <si>
    <t>small fragment of bevel, polish</t>
  </si>
  <si>
    <t>bevel</t>
  </si>
  <si>
    <t>one calcined</t>
  </si>
  <si>
    <t>complete unfused epiphysis Right side of foot</t>
  </si>
  <si>
    <t>shaft of metacarpal II and proximal shaft of III</t>
  </si>
  <si>
    <t xml:space="preserve">shaft </t>
  </si>
  <si>
    <t>Passerine</t>
  </si>
  <si>
    <t>thick so trachemys. 6.4mm thick</t>
  </si>
  <si>
    <t>missing spine, and small central portion of blade.</t>
  </si>
  <si>
    <t>Metacarpal (4)</t>
  </si>
  <si>
    <t>Metacarpal or tarsal</t>
  </si>
  <si>
    <t>Very small</t>
  </si>
  <si>
    <t>various</t>
  </si>
  <si>
    <t>two near complete ribs with head and neck, two angle fragments and one piece pf shaft</t>
  </si>
  <si>
    <t>distal condyles</t>
  </si>
  <si>
    <t>Odontophoridae</t>
  </si>
  <si>
    <t>Quail</t>
  </si>
  <si>
    <t>small cutmarks on neck below head on anterior</t>
  </si>
  <si>
    <t>chisel?</t>
  </si>
  <si>
    <t>fragment of a bevel, such as from a chisel</t>
  </si>
  <si>
    <t>cf. Gallus gallus</t>
  </si>
  <si>
    <t>chicken?</t>
  </si>
  <si>
    <t>Complete plastron. size and colouration - could be from same animal as slider turtle carapace in 575</t>
  </si>
  <si>
    <t>EL.32</t>
  </si>
  <si>
    <t>red pigment on exterior</t>
  </si>
  <si>
    <t>EL.22</t>
  </si>
  <si>
    <t>EL.33</t>
  </si>
  <si>
    <t>Tlachichi</t>
  </si>
  <si>
    <t>proximal L</t>
  </si>
  <si>
    <t xml:space="preserve">Fragment of proximal sacrum with articulation. </t>
  </si>
  <si>
    <t>distal border</t>
  </si>
  <si>
    <t xml:space="preserve">looks kind of like tuza, but two strange ridges on the ventral surface. </t>
  </si>
  <si>
    <t>smaller than leporidae</t>
  </si>
  <si>
    <t>very young, could be a puppy</t>
  </si>
  <si>
    <t>quail</t>
  </si>
  <si>
    <t xml:space="preserve">coracoid facet and central fragment </t>
  </si>
  <si>
    <t>two sternum fragments overlap, therefore 2 individuals</t>
  </si>
  <si>
    <t>keel and central fragment</t>
  </si>
  <si>
    <t>two near complete adjacent scutes of a "small" kinosternon smaller than example in lab</t>
  </si>
  <si>
    <t>heat exposed, a little charred on condyles</t>
  </si>
  <si>
    <t>condyles width: 45.87, medial condyle depth 59.8</t>
  </si>
  <si>
    <t xml:space="preserve">Shaft </t>
  </si>
  <si>
    <t>rib 13</t>
  </si>
  <si>
    <t>lightly heat exposed?</t>
  </si>
  <si>
    <t>articular fragment and shaft</t>
  </si>
  <si>
    <t>possibly radius or metatarsal or carpal proximal ends, sawn longitudinally</t>
  </si>
  <si>
    <t>four non-refitting shaft fragments of longbone. Could be up to 4 elements represented. Certainly at least 2</t>
  </si>
  <si>
    <t>two heat exposed</t>
  </si>
  <si>
    <t xml:space="preserve">N </t>
  </si>
  <si>
    <t>isolated epiphysis, width 48.3</t>
  </si>
  <si>
    <t>left side of foot</t>
  </si>
  <si>
    <t>28.6x17x13.5</t>
  </si>
  <si>
    <t>30x17.5x9.9</t>
  </si>
  <si>
    <t>108.7x13.4 (proximal width), 17.2 (unfused distal width)</t>
  </si>
  <si>
    <t>N (distal unfused)</t>
  </si>
  <si>
    <t>could be lepus</t>
  </si>
  <si>
    <t>not gallinule nor anatidae</t>
  </si>
  <si>
    <t>gallinule based on size. Small gallinule</t>
  </si>
  <si>
    <t>missing very proximal</t>
  </si>
  <si>
    <t>gallinule based on size.</t>
  </si>
  <si>
    <t>two refittin fragments</t>
  </si>
  <si>
    <t>proximal charred</t>
  </si>
  <si>
    <t>Digit II, phalax 1</t>
  </si>
  <si>
    <t>Last year</t>
  </si>
  <si>
    <t>carnivore chew</t>
  </si>
  <si>
    <t>Distal heavily chewed</t>
  </si>
  <si>
    <t>Peromyscus</t>
  </si>
  <si>
    <t>maniculatus</t>
  </si>
  <si>
    <t>Deer mouse</t>
  </si>
  <si>
    <t>Missing L incisor, LM1, LM3, RM3</t>
  </si>
  <si>
    <t>small-med</t>
  </si>
  <si>
    <t>small-med bird</t>
  </si>
  <si>
    <t>accetabulum</t>
  </si>
  <si>
    <t>Distal width, 13.86</t>
  </si>
  <si>
    <t>length 78.97, prox 9.2m distal, 6.5</t>
  </si>
  <si>
    <t>length 72.86, prox 4.9, distal 6.03</t>
  </si>
  <si>
    <t>length 44.9, proximal 10.8, distal 7.1</t>
  </si>
  <si>
    <t>Identified based on articulation with carpometacarpus</t>
  </si>
  <si>
    <t>about 50% of each; M1,2 and PM4,3</t>
  </si>
  <si>
    <t>possibly heat exposed</t>
  </si>
  <si>
    <t>charred, patchy</t>
  </si>
  <si>
    <t>missing epiphyses</t>
  </si>
  <si>
    <t xml:space="preserve">not part of other rib in bag. </t>
  </si>
  <si>
    <t>N (proximal unfused)</t>
  </si>
  <si>
    <t>heat exposed, butchery marks</t>
  </si>
  <si>
    <t>three refitting pieces of whole humerus, main shaft split in the middle (transverse) and one is proximal epiphysis. Proximal and distal portions are different colours, spiral and step fractures appears to be fresh. Distal end is partially heat exposed, expecially caudal aspect. Articular condyles appear to be free from heat exposure and were likely still articuted during heat exposure. On the caudal aspect of the proximal shaft, a number of almost transverse cuts/scrapes and chops, likely from disarticulating the element with a rough chopping tool. Length 200mm, Proximal:44.65 (w) x 48.6 (d). Distal 37.1x31.1</t>
  </si>
  <si>
    <t>lateral condyle and shaft</t>
  </si>
  <si>
    <t>highly polished with longitudinal light grooves in shaft. Piece is also sawn longitudially from rest of shaft, fractured distally</t>
  </si>
  <si>
    <t>missing proximal spine</t>
  </si>
  <si>
    <t>cf Testudines</t>
  </si>
  <si>
    <t>cf turtle</t>
  </si>
  <si>
    <t>cf. Plastron</t>
  </si>
  <si>
    <t xml:space="preserve">highly charred and deteriorated piece of bone. Seems most likely to be a fragment of plastron. </t>
  </si>
  <si>
    <t>charred, deteriorated</t>
  </si>
  <si>
    <t>missing medial and lateral condyles</t>
  </si>
  <si>
    <t>large anatidae, length 75.7</t>
  </si>
  <si>
    <t>Marine fish</t>
  </si>
  <si>
    <t>articulation</t>
  </si>
  <si>
    <t>two individual ribs, thick from a marine fish.</t>
  </si>
  <si>
    <t>Probably marine</t>
  </si>
  <si>
    <t>short</t>
  </si>
  <si>
    <t>precaudal or caudal. Smooth surface that looks distinct from carangidae</t>
  </si>
  <si>
    <t>M1, PM2-4, socket for PM1</t>
  </si>
  <si>
    <t xml:space="preserve">large and thick, could be hybrid of dog and wolf: M1:21.8x9.45mm, height at least13.1. Jaw thickness below M1:12.37, depth25.02mm. Loberro. Last two Molars were likely impacted. Teeth are adult but not well worn. </t>
  </si>
  <si>
    <t>impacted teeth</t>
  </si>
  <si>
    <t>lupus familiaris</t>
  </si>
  <si>
    <t>Loberro</t>
  </si>
  <si>
    <t>(right side)</t>
  </si>
  <si>
    <t>A patch of transverse cut/chop marks on plantar just below proximal condyles. 46.11 length, 19.78x14.27 at proximal</t>
  </si>
  <si>
    <t>Butchery marks, heat exposed except articular surfaces</t>
  </si>
  <si>
    <t>small venado</t>
  </si>
  <si>
    <t>transverse proces</t>
  </si>
  <si>
    <t>Two refitting and one seperate but from same area of the lower right hinge section. Two refit with the plastron fragment</t>
  </si>
  <si>
    <t xml:space="preserve">Piece of plastron from lower rght hinge section that joins carapace from this bag. </t>
  </si>
  <si>
    <t>possible scrape marks on lateral aspect on deltoid crest, these are parallel and ]light, and could be caused through trampling or abrasion.</t>
  </si>
  <si>
    <t>scrape/abrasion</t>
  </si>
  <si>
    <t>first rib, not leporidae but similar in size</t>
  </si>
  <si>
    <t>two fragments, two ribs</t>
  </si>
  <si>
    <t>missing proxima epiphysis</t>
  </si>
  <si>
    <t>Thomomys</t>
  </si>
  <si>
    <t>umbrinus</t>
  </si>
  <si>
    <t>frament</t>
  </si>
  <si>
    <t>two calcined</t>
  </si>
  <si>
    <t xml:space="preserve">Young looking bone, very strange form, flattened back flaring inferiorly, as seen in pelicaniformes. Of the specimens at UNAM's collection, only the garza looked similar, but it was not this species. Also looks to have been chewed by a small carnivore. </t>
  </si>
  <si>
    <t>Last year I think</t>
  </si>
  <si>
    <t>pathology at proximal articulation, looks like lateral articular facet was fractures and a lot of porous bone growth is found around and anterior and sides of proximal end</t>
  </si>
  <si>
    <t>pathology</t>
  </si>
  <si>
    <t>unknown bone</t>
  </si>
  <si>
    <t>small round shaft, could be shortbone filled with concretions but no tubular hole clearly visible. Charred and partially calcined</t>
  </si>
  <si>
    <t>partially calcined</t>
  </si>
  <si>
    <t>cant say which species this is from, but size and shape is similar to that of caranx so probably of a similar size.</t>
  </si>
  <si>
    <t>worked shaft fragment</t>
  </si>
  <si>
    <t xml:space="preserve">Small fragment with a carved image of an animal. </t>
  </si>
  <si>
    <t>worked image</t>
  </si>
  <si>
    <t xml:space="preserve">last year. </t>
  </si>
  <si>
    <t>cunicularius</t>
  </si>
  <si>
    <t xml:space="preserve">two refitting fragments of worked bone shaft, abraded sides and slight two sided bevel at one end. May have once been part of a larger thick spatular or chisel type object. </t>
  </si>
  <si>
    <t>Testudines</t>
  </si>
  <si>
    <t>EL 1</t>
  </si>
  <si>
    <t>One charred one heat exposed</t>
  </si>
  <si>
    <t>Flaky and not porous. Could be small frag of fish?</t>
  </si>
  <si>
    <t>EL 30</t>
  </si>
  <si>
    <t>EL 12</t>
  </si>
  <si>
    <t>6 heat exposed</t>
  </si>
  <si>
    <t>N (both)</t>
  </si>
  <si>
    <t>fragment of longbone shaft with a sawn groove on on edge.</t>
  </si>
  <si>
    <t xml:space="preserve">two refitting fragment of shaft abraded into a wide blunt point at one side. </t>
  </si>
  <si>
    <t>right side</t>
  </si>
  <si>
    <t xml:space="preserve">looks like cervical of dog but doesnt uite fit. </t>
  </si>
  <si>
    <t>possibly distal shaft of dog radius but a little more round that the examples in the lab.</t>
  </si>
  <si>
    <t xml:space="preserve">five distinct fragments of worked bone, one possible awl fragment (blunt), other four have abrasion or grooves but no diagnostic portions. </t>
  </si>
  <si>
    <t>calcined and charred</t>
  </si>
  <si>
    <t>3 heat exposed, one calcined</t>
  </si>
  <si>
    <t>could be part of pig or human</t>
  </si>
  <si>
    <t>2 heat exposed</t>
  </si>
  <si>
    <t>from the right of the two toes; 41.76, prox:17.09x12.7 width, dist:10.7 depth x10.99w</t>
  </si>
  <si>
    <t>possible awl</t>
  </si>
  <si>
    <t>possible awls, one heat exposed</t>
  </si>
  <si>
    <t>has evidence of cranial attachment, but also pointed. Could be worked or a young antler, length 66.07mm</t>
  </si>
  <si>
    <t>carnivore chew marks, heat exposed</t>
  </si>
  <si>
    <t>34.93 length. Proximal:10.8x8.28; Distal:12.9x7.85</t>
  </si>
  <si>
    <t>5 charred</t>
  </si>
  <si>
    <t>heat expose</t>
  </si>
  <si>
    <t>EL 20</t>
  </si>
  <si>
    <t>A number of unidentifiable fragments, among others, that are more likely human than other mamma</t>
  </si>
  <si>
    <t>EL 15</t>
  </si>
  <si>
    <t>EL 18</t>
  </si>
  <si>
    <t>Six fragments of antler, one seems to be abraded smooth across a small portion</t>
  </si>
  <si>
    <t>Butchery, heat exposed, partially charred around distal break and caudal/lateral epiphyses attachment sites</t>
  </si>
  <si>
    <t>partially heat exposed at ends</t>
  </si>
  <si>
    <t>missing part of greater trochanter, sawn extent not known as shaft is freshly ony leaving it partially visible on the anterior medial parrt of shaft edge. Head width22.94</t>
  </si>
  <si>
    <t>cocido/heat exposed</t>
  </si>
  <si>
    <t>looks very similar to fulica americana but may also be gallinule.</t>
  </si>
  <si>
    <t>54.26mm x prox8.23 dist 8.4</t>
  </si>
  <si>
    <t>looks the same as fulica, only a bit smaller. Length:51.7 , prox:8.7, dist:8.22. Distinct from the tibiotarsus identified as gallinule. This specimen is a little wider with the distal foramen slightly elongated. So likely a small fulica rather than gallinule. - ratio of mesurement is a bit different from fulica. Still really thick in comparison. Other rail?</t>
  </si>
  <si>
    <t>Fauna found with Entierro. 6 refitting fragments, recent breaks. Head 36.5x25.27</t>
  </si>
  <si>
    <t>possibly identifyable. Mammal or bird</t>
  </si>
  <si>
    <t>head width: 24.79</t>
  </si>
  <si>
    <t>looks very similar to accipiter but the shape of the process of metacarpal 1 doesnt quite match. Also very small. Should be identifyiable. Length 25, prox:7.57, dist:5.89</t>
  </si>
  <si>
    <t xml:space="preserve">Human </t>
  </si>
  <si>
    <t>matches size for mazama over odocoileus, weird bone on palmer surface, length, proximal, distal:34, 9.34x8.21 (wxd), 10.56x12.66</t>
  </si>
  <si>
    <t>width 10.00</t>
  </si>
  <si>
    <t>12.7 width</t>
  </si>
  <si>
    <t>Additional analysis</t>
  </si>
  <si>
    <t xml:space="preserve">Tlachichi - short and squat; </t>
  </si>
  <si>
    <t>Boiled</t>
  </si>
  <si>
    <t xml:space="preserve">86.57 length; prox 14.94x9.37; Distal; 19.16x10.1; Tlachichi, matches size of radius in Valadez et a2011 No evidence for cut marks but darker colour of bone and smooth almost shiney surface indicates cooking through heat exposure. </t>
  </si>
  <si>
    <t>Distal No</t>
  </si>
  <si>
    <t>Common dog through comparason to sizes in Valadez et al. 2011. Light colour of bone and the smooth shiney surface indicate cooking through heat exposure through water. Distal unfused indicates it is likely between 6-12 months old.</t>
  </si>
  <si>
    <t>Metacarpal</t>
  </si>
  <si>
    <t>Metatarsal (3)</t>
  </si>
  <si>
    <t>Metacarpal (2)</t>
  </si>
  <si>
    <t>Metatarsal (2)</t>
  </si>
  <si>
    <t>Metacarpal (3)</t>
  </si>
  <si>
    <t>Metatarsal (5)</t>
  </si>
  <si>
    <t>Heat exposed, likely indirect (boiling). Length 43.46 prox. 6.63x9.44, distal7x6.58</t>
  </si>
  <si>
    <t>heat exposed/charred</t>
  </si>
  <si>
    <t>5.35x5.82 distal</t>
  </si>
  <si>
    <t>6.13x8.99</t>
  </si>
  <si>
    <t xml:space="preserve">length 48.88, prox 6.81x8.81, distal 6.69x6.91; boiled; perro comun </t>
  </si>
  <si>
    <t>7.51x6.32, not same animal as other Metacarpal 4 R</t>
  </si>
  <si>
    <t>6.01x6.24; not same animal as other Metacarpal 4 R</t>
  </si>
  <si>
    <t>Possibly Tlachichi?</t>
  </si>
  <si>
    <t>Carnivore chew</t>
  </si>
  <si>
    <t xml:space="preserve">Appears to be natural, i.e. No heat exposure; Length43.62; proximal:10.95x7.02 (hxw); Distal6.73x7.54 (wxh). The ends appear to bbe quite robust for the length of this bone. III is longer than II, Since metatarsal II of Tlachichi is 31.7-38.5, this may be a large tlachichi or small dog. </t>
  </si>
  <si>
    <t>Boiled; Length 50.82 - in line with Perro comun, prox 6.07(widest shaft)x9.68, dist 6.87x6.5</t>
  </si>
  <si>
    <t xml:space="preserve">49.61xprox (wxh):7.03x10.45; lightly charred and highly heat exposed patchy all over. </t>
  </si>
  <si>
    <t>51.64xprox(wxh):6.48x9.5; charred except for a small patch on distal shaft</t>
  </si>
  <si>
    <t>No heat exposure?; distal (wxh)5.96x6</t>
  </si>
  <si>
    <t>5.9x6.7</t>
  </si>
  <si>
    <t>Length; Prox (wxh); Distal (wxh)</t>
  </si>
  <si>
    <t>Length 21.64; Prox (wxh) 6.83x5.63; Distal (wxh) 5.76x4.17</t>
  </si>
  <si>
    <t xml:space="preserve">Length 18.01; Prox (wxh) 6.97x5.3; Distal (wxh) 5.84x4.34 </t>
  </si>
  <si>
    <t>Length 20.95; Prox (wxh) 7.27x6.01; Distal (wxh) 6.01x4.46</t>
  </si>
  <si>
    <t>Length ; Prox (wxh); Distal (wxh)</t>
  </si>
  <si>
    <t>*proximal phalanx 5</t>
  </si>
  <si>
    <t>*medial tarsal phalanx 5</t>
  </si>
  <si>
    <t>*proximal tarsal phalanx 3 or 4</t>
  </si>
  <si>
    <t>*medial tarsal phalanx 3 or 4</t>
  </si>
  <si>
    <t>*proximal carpal phalanx 2</t>
  </si>
  <si>
    <t>*proximal tarsal phalanx 2</t>
  </si>
  <si>
    <t>Small dog</t>
  </si>
  <si>
    <t xml:space="preserve">Possibly boiled, slightly shiney but not too smooth (could be unsmooth due to chewing); length:45.4, prox (wxh)7.72x7.79; Distal (wxh)5.61x6.02. Also meant to be shorter than mt2, but not sure if this is small enough to be tlachichi. Not quite as robust as the other possible tlachichi mt 3, but shorter and slightly momre robust than the small dog example in lab. Likely small dog because it is quite narrow. </t>
  </si>
  <si>
    <t>Altura: 6.26, ancho: 3.63, longitud anterposterior: 4.61. Perro Commun. No extensive ware</t>
  </si>
  <si>
    <t>not very worn, labial scratches from measuring</t>
  </si>
  <si>
    <t>Altura* (cant be striaght, highly variable) 4.7; ancho:5.88, longitude anteroposterior 7.37 Perro comun</t>
  </si>
  <si>
    <t xml:space="preserve">Odd tooth, looks like M3 of Canis latrans, but only example in book, none of the canid sp. examined exhibit this type of cusp. Nor any other animal we could find photos of. Having one root, and being this size and shape, the most logical is a malformed M3 of a Canis sp. </t>
  </si>
  <si>
    <t>Altura: 4.1, ancho:3.92, ant-post:5.88</t>
  </si>
  <si>
    <t>Altura (min*):10.29; form of perro, very lighty worn</t>
  </si>
  <si>
    <t>Ancho:7.5, perro comun, crown truncated, could be worn but more likely broken</t>
  </si>
  <si>
    <t>PM4- long root compared to smaller PM</t>
  </si>
  <si>
    <t>Ancho (min) 4.62</t>
  </si>
  <si>
    <t>older, not hollow; not able to assses wear</t>
  </si>
  <si>
    <t>Altura:17.62, Ancho: 6.74, Anteroposterior: 10.22; Possibly Loberro</t>
  </si>
  <si>
    <t>M1: altura (min):12.59, ancho:9.39, anteroposterior (min-difficult to measure in place) 21.48; PM4 altura (min):8.18, a.p.:11.50, ancho (min)6.28; PM3 altura 6.14, anch (min) 4.79, a.p.m(min):9.58, PM2 altura:5.79, anch:4.78, a.p.:8.53. Altura de la rama al nivel de M1:23.13; Ancho de la rama al nivel de M1:12.58. Surely Loberro</t>
  </si>
  <si>
    <t>maxilla and palatine and dentition</t>
  </si>
  <si>
    <t>PM3 (alt x anch x a.p.):5.4 x 4.7 x 10.46; PM4 (alt x anch x a.p.): 10.1 x 9.61 x 15.82; M1(alt x anch x a.p.) 7.76 x 14.04 x 11.13; M2 (alt x anch x a.p.): 4.12 x 9.24 x 7.73. Fall neatly in with common dogs. Little to no visbile wear on teeth</t>
  </si>
  <si>
    <t xml:space="preserve">M1(alt x anch x a.p.):8.24 x 14.43 x 12.34; larger size but still within common dog. </t>
  </si>
  <si>
    <t>M1(alt x anch x a.p.): 8.72 x 14.52 x 11.8; falls within range of dogs</t>
  </si>
  <si>
    <t>C  (alt x anch x a.p.) 16.58 x 5.59 x 9.33, ap longer than dog. Check</t>
  </si>
  <si>
    <t>Missing top of crown</t>
  </si>
  <si>
    <t>C ( anch x a.p.) 5.09 x 7.82; well within realm of common dog.</t>
  </si>
  <si>
    <t>C  (anch x a.p. - min) 4.83 x 7.54 within realm for dog</t>
  </si>
  <si>
    <t>CHECK DATE OF CONTEXT!</t>
  </si>
  <si>
    <t>I2 (alt x anch x a.p.): 8.11 x 4.83 x 5.11. Most likely large dog</t>
  </si>
  <si>
    <t>Altura:15.19, Ancho: 5.83, Anteroposterior:8.24; Most likely familiaris</t>
  </si>
  <si>
    <t>Altura (min):7.09, ancho: 5.91; a little wide, but most likely familiaris</t>
  </si>
  <si>
    <t>cf. Meleagris</t>
  </si>
  <si>
    <t>cf. guajolote</t>
  </si>
  <si>
    <t>cf. Waterfowl</t>
  </si>
  <si>
    <t>cf. raptor</t>
  </si>
  <si>
    <t>Northern bobwhite</t>
  </si>
  <si>
    <t>Pigeon</t>
  </si>
  <si>
    <t>Raven</t>
  </si>
  <si>
    <t>extra-large bird</t>
  </si>
  <si>
    <t>Galliformes</t>
  </si>
  <si>
    <t>cf. Long tailed wood patridge</t>
  </si>
  <si>
    <t>Passeriformes</t>
  </si>
  <si>
    <t>Black-necked grebe</t>
  </si>
  <si>
    <t>cf. Cervidae</t>
  </si>
  <si>
    <t>cf. Cervid</t>
  </si>
  <si>
    <t>cf. Brocket Deer</t>
  </si>
  <si>
    <t>Canid</t>
  </si>
  <si>
    <t>cf. Odocoileus virginianus</t>
  </si>
  <si>
    <t>Smokey pocket gopher</t>
  </si>
  <si>
    <t>Cricetidae</t>
  </si>
  <si>
    <t>Rabbit/hare</t>
  </si>
  <si>
    <t>cf. Mexican cottontail</t>
  </si>
  <si>
    <t>White-sided Jackrabbit</t>
  </si>
  <si>
    <t>Rat/Mouse</t>
  </si>
  <si>
    <t>Puma</t>
  </si>
  <si>
    <t>Opossum (Tlacuache)</t>
  </si>
  <si>
    <t>Volcano rabbit (Teporingo)</t>
  </si>
  <si>
    <t>Red-bellied squirrel</t>
  </si>
  <si>
    <t>Desert cottontail</t>
  </si>
  <si>
    <t>Eastern cottontail</t>
  </si>
  <si>
    <t>cf. cunicularius</t>
  </si>
  <si>
    <t>Mexican cottontail</t>
  </si>
  <si>
    <t>Southern pocket gopher</t>
  </si>
  <si>
    <t>cf. Brocket deer</t>
  </si>
  <si>
    <t>cf. Tlachichi</t>
  </si>
  <si>
    <t>Jack fish</t>
  </si>
  <si>
    <t>Mud turtle</t>
  </si>
  <si>
    <t>Turtle</t>
  </si>
  <si>
    <t>austragalus</t>
  </si>
  <si>
    <t>carapace- marginal scute</t>
  </si>
  <si>
    <t>carapace- costal scute</t>
  </si>
  <si>
    <t>carapace- neural scute</t>
  </si>
  <si>
    <t>molar (inf) 1</t>
  </si>
  <si>
    <t>incisor (inf)</t>
  </si>
  <si>
    <t>incisor (inf) 2</t>
  </si>
  <si>
    <t>incisor (inf) 1</t>
  </si>
  <si>
    <t xml:space="preserve">incisor (sup) </t>
  </si>
  <si>
    <t>incisor (sup) 2</t>
  </si>
  <si>
    <t>vertebrae</t>
  </si>
  <si>
    <t>0153-4</t>
  </si>
  <si>
    <t>156-7</t>
  </si>
  <si>
    <t>158-9</t>
  </si>
  <si>
    <t>160-1</t>
  </si>
  <si>
    <t>163-4</t>
  </si>
  <si>
    <t>166-7</t>
  </si>
  <si>
    <t>168-9</t>
  </si>
  <si>
    <t>170-1</t>
  </si>
  <si>
    <t>172-3</t>
  </si>
  <si>
    <t>175-6</t>
  </si>
  <si>
    <t>177-8</t>
  </si>
  <si>
    <t>179-80</t>
  </si>
  <si>
    <t>181-2</t>
  </si>
  <si>
    <t>183-5</t>
  </si>
  <si>
    <t>186-7</t>
  </si>
  <si>
    <t>188-91</t>
  </si>
  <si>
    <t>193-4</t>
  </si>
  <si>
    <t>195-6</t>
  </si>
  <si>
    <t>198-9</t>
  </si>
  <si>
    <t>200-2</t>
  </si>
  <si>
    <t>203-5</t>
  </si>
  <si>
    <t>206-7</t>
  </si>
  <si>
    <t>about 7cm long from mandibular condyle to incisor sockets</t>
  </si>
  <si>
    <t>208-9</t>
  </si>
  <si>
    <t>on phone</t>
  </si>
  <si>
    <t>212-3</t>
  </si>
  <si>
    <t>214-6</t>
  </si>
  <si>
    <t>217-8</t>
  </si>
  <si>
    <t>219-20</t>
  </si>
  <si>
    <t>221-2</t>
  </si>
  <si>
    <t>223-4</t>
  </si>
  <si>
    <t>225-6</t>
  </si>
  <si>
    <t>227-8</t>
  </si>
  <si>
    <t>229-30</t>
  </si>
  <si>
    <t>231-2</t>
  </si>
  <si>
    <t>233-4</t>
  </si>
  <si>
    <t>235-6</t>
  </si>
  <si>
    <t>237-9</t>
  </si>
  <si>
    <t>237-8</t>
  </si>
  <si>
    <t>240-2</t>
  </si>
  <si>
    <t>240-1</t>
  </si>
  <si>
    <t>243-4</t>
  </si>
  <si>
    <t>245-6</t>
  </si>
  <si>
    <t>Category</t>
  </si>
  <si>
    <t>Bird of prey</t>
  </si>
  <si>
    <t>Volume</t>
  </si>
  <si>
    <t>Carnivora</t>
  </si>
  <si>
    <t>Other</t>
  </si>
  <si>
    <t>Reanalysed 2016</t>
  </si>
  <si>
    <t>General</t>
  </si>
  <si>
    <t>Heat exposed</t>
  </si>
  <si>
    <t>Carnivore</t>
  </si>
  <si>
    <t>Worked</t>
  </si>
  <si>
    <t>Butchery</t>
  </si>
  <si>
    <t>Calcined</t>
  </si>
  <si>
    <t>*</t>
  </si>
  <si>
    <t>Many large chunks from various body parts. NISP is min</t>
  </si>
  <si>
    <t>appears to be all human, many fragments, only identifyiable are human. NISP is min</t>
  </si>
  <si>
    <t>Element (standardised)</t>
  </si>
  <si>
    <t>Vertebra</t>
  </si>
  <si>
    <t>carapace/plastron</t>
  </si>
  <si>
    <t>carpal</t>
  </si>
  <si>
    <t>Carapace/plastron</t>
  </si>
  <si>
    <t>metatarsal or metacarpa</t>
  </si>
  <si>
    <t>other</t>
  </si>
  <si>
    <t>cranial</t>
  </si>
  <si>
    <t>metacarpal</t>
  </si>
  <si>
    <t>tarsal</t>
  </si>
  <si>
    <t>Skeletal part</t>
  </si>
  <si>
    <t>Hindlimb</t>
  </si>
  <si>
    <t>Forelimb</t>
  </si>
  <si>
    <t>Axial</t>
  </si>
  <si>
    <t>Change NISP so that refitting fragments count as 1</t>
  </si>
  <si>
    <t xml:space="preserve">Leilan project database </t>
  </si>
  <si>
    <t>Tooth Wear</t>
  </si>
  <si>
    <t>Wear stages are also given as a number (following "Bonecode" or as a letter (following Annie Grant's protocol); enter the number or letter, as appropriate See Comment column for explanation.</t>
  </si>
  <si>
    <t>Site</t>
  </si>
  <si>
    <t>Locus ID #</t>
  </si>
  <si>
    <t>Bone ID #</t>
  </si>
  <si>
    <t>Elm Info</t>
  </si>
  <si>
    <t>Taxon</t>
  </si>
  <si>
    <t>Symmetry</t>
  </si>
  <si>
    <t>Sex</t>
  </si>
  <si>
    <t>Pathology</t>
  </si>
  <si>
    <t>Burn</t>
  </si>
  <si>
    <t>Modification</t>
  </si>
  <si>
    <t>Breakage  (FRG)</t>
  </si>
  <si>
    <t>Fragment Size (FSZ)</t>
  </si>
  <si>
    <t># ELS (Element number)</t>
  </si>
  <si>
    <t># of Pieces</t>
  </si>
  <si>
    <t>Weight  (grams)</t>
  </si>
  <si>
    <t>Px (Cr)</t>
  </si>
  <si>
    <t>Sh</t>
  </si>
  <si>
    <t>Ds (CD)</t>
  </si>
  <si>
    <t>Estimated Age</t>
  </si>
  <si>
    <t>Shaft Sliver (PPF 8)</t>
  </si>
  <si>
    <t>Fracture  Vertebra (D-V)</t>
  </si>
  <si>
    <t>di1</t>
  </si>
  <si>
    <t>di2</t>
  </si>
  <si>
    <t>iI3</t>
  </si>
  <si>
    <t>di (#nd)</t>
  </si>
  <si>
    <t>dc</t>
  </si>
  <si>
    <t>dp1</t>
  </si>
  <si>
    <t>dp2</t>
  </si>
  <si>
    <t>dp3</t>
  </si>
  <si>
    <t>dp4</t>
  </si>
  <si>
    <t>dp (#nd)</t>
  </si>
  <si>
    <t>I1</t>
  </si>
  <si>
    <t>I2</t>
  </si>
  <si>
    <t>I3</t>
  </si>
  <si>
    <t>I (#nd)</t>
  </si>
  <si>
    <t>C</t>
  </si>
  <si>
    <t>P1</t>
  </si>
  <si>
    <t>P2</t>
  </si>
  <si>
    <t>P3</t>
  </si>
  <si>
    <t>P4</t>
  </si>
  <si>
    <t>P (#nd)</t>
  </si>
  <si>
    <t>M1</t>
  </si>
  <si>
    <t>M2</t>
  </si>
  <si>
    <t>M1/2</t>
  </si>
  <si>
    <t>M3</t>
  </si>
  <si>
    <t>M (#nd)</t>
  </si>
  <si>
    <t>Site-year</t>
  </si>
  <si>
    <t>Square</t>
  </si>
  <si>
    <t>Lot#</t>
  </si>
  <si>
    <t>Period-Phase</t>
  </si>
  <si>
    <t>Room</t>
  </si>
  <si>
    <t>Geological Context</t>
  </si>
  <si>
    <t>Archaeological Context</t>
  </si>
  <si>
    <t>Analyst</t>
  </si>
  <si>
    <t>Location</t>
  </si>
  <si>
    <t>HC</t>
  </si>
  <si>
    <t>part/area present</t>
  </si>
  <si>
    <t>Sm. Mam</t>
  </si>
  <si>
    <t xml:space="preserve">NC if not counted </t>
  </si>
  <si>
    <t>Ant</t>
  </si>
  <si>
    <t>Left</t>
  </si>
  <si>
    <t>1- completely calcined(white)</t>
  </si>
  <si>
    <t>Cut</t>
  </si>
  <si>
    <t>Ancient - 2</t>
  </si>
  <si>
    <t>1- Epiphysis</t>
  </si>
  <si>
    <t>0 - no elements as defined below are represented</t>
  </si>
  <si>
    <t>FU- Fused</t>
  </si>
  <si>
    <t>Pr - present</t>
  </si>
  <si>
    <t>FU</t>
  </si>
  <si>
    <t>Young (not grown up at all) - 1</t>
  </si>
  <si>
    <t>8 - sliver (less than</t>
  </si>
  <si>
    <t>dorsal portion present - 21</t>
  </si>
  <si>
    <t>UN</t>
  </si>
  <si>
    <t>Skull</t>
  </si>
  <si>
    <t>element/part of skull</t>
  </si>
  <si>
    <t>Md. Mam</t>
  </si>
  <si>
    <t>Right</t>
  </si>
  <si>
    <t>?M</t>
  </si>
  <si>
    <t>2- partly calcined</t>
  </si>
  <si>
    <t>Sawn</t>
  </si>
  <si>
    <t>Anc + Mod - 8</t>
  </si>
  <si>
    <t>2- less than 1/4 estimated length/size</t>
  </si>
  <si>
    <t>1 - includes all elements/portions listed below</t>
  </si>
  <si>
    <t>EL- Epihyseal line</t>
  </si>
  <si>
    <t>EL</t>
  </si>
  <si>
    <t>Foetal</t>
  </si>
  <si>
    <t>3/5ths of circumference</t>
  </si>
  <si>
    <t>central portion present - 22</t>
  </si>
  <si>
    <t>Lt</t>
  </si>
  <si>
    <t>Maxil/Tth</t>
  </si>
  <si>
    <t>O/C</t>
  </si>
  <si>
    <t>LL/RM</t>
  </si>
  <si>
    <t>F</t>
  </si>
  <si>
    <t>3- partly calcined, partly carbonized</t>
  </si>
  <si>
    <t>Polish</t>
  </si>
  <si>
    <t>Mod + Anc - 9</t>
  </si>
  <si>
    <t>3- more than 1/4 but less than 1/2</t>
  </si>
  <si>
    <t>Limb bones:</t>
  </si>
  <si>
    <t>UF- Unfused</t>
  </si>
  <si>
    <t>UF</t>
  </si>
  <si>
    <t>Infantile - 3</t>
  </si>
  <si>
    <t xml:space="preserve">present) </t>
  </si>
  <si>
    <t>ventral portion present - 23</t>
  </si>
  <si>
    <t>Mod</t>
  </si>
  <si>
    <t>Maxil</t>
  </si>
  <si>
    <t>Ovis</t>
  </si>
  <si>
    <t>RL/LM</t>
  </si>
  <si>
    <t>?F</t>
  </si>
  <si>
    <t>4- carbonized (black)</t>
  </si>
  <si>
    <t>Tool</t>
  </si>
  <si>
    <t>Modern - 6</t>
  </si>
  <si>
    <t>4- more than 1/2 but less than 3/4</t>
  </si>
  <si>
    <t>distal scapula</t>
  </si>
  <si>
    <t>ND- fusion ND</t>
  </si>
  <si>
    <t>ND</t>
  </si>
  <si>
    <t>Juvenile - 5</t>
  </si>
  <si>
    <t xml:space="preserve">complete dorsoventrally - 24 </t>
  </si>
  <si>
    <t>Hvy</t>
  </si>
  <si>
    <t>Mand/Tth</t>
  </si>
  <si>
    <t>Capra</t>
  </si>
  <si>
    <t>Central</t>
  </si>
  <si>
    <t>C (castrate)</t>
  </si>
  <si>
    <t>5- partly carbonized</t>
  </si>
  <si>
    <t>Rodent chew</t>
  </si>
  <si>
    <t>Mixed - 10</t>
  </si>
  <si>
    <t>5- more than 3/4 but less than whole</t>
  </si>
  <si>
    <t>all proximal and distal end fragments of long bones including epiphysis</t>
  </si>
  <si>
    <t>Sub-adult - 7</t>
  </si>
  <si>
    <t>Mandib</t>
  </si>
  <si>
    <t xml:space="preserve">Gazella </t>
  </si>
  <si>
    <t>Left + Right</t>
  </si>
  <si>
    <t>6- burnt and partly carbonized</t>
  </si>
  <si>
    <t>6- whole lenght/size but still broken</t>
  </si>
  <si>
    <t>all carpals except first carpal in equids</t>
  </si>
  <si>
    <t xml:space="preserve">Adult - 9 </t>
  </si>
  <si>
    <t>Tth up</t>
  </si>
  <si>
    <t>which tooth</t>
  </si>
  <si>
    <t>7- whole and unbroken</t>
  </si>
  <si>
    <t>ND - 0</t>
  </si>
  <si>
    <t>(number/letter)</t>
  </si>
  <si>
    <t>Tth lw</t>
  </si>
  <si>
    <t>Cervus</t>
  </si>
  <si>
    <t>8- partly burnt</t>
  </si>
  <si>
    <t xml:space="preserve">8- pieces grouped together </t>
  </si>
  <si>
    <t>all tarsals</t>
  </si>
  <si>
    <t>Tth nd</t>
  </si>
  <si>
    <t>which tooth or ND</t>
  </si>
  <si>
    <t>Lg. Mam</t>
  </si>
  <si>
    <t>9- slightly burnt</t>
  </si>
  <si>
    <t>os malleolus</t>
  </si>
  <si>
    <t>Hyoid</t>
  </si>
  <si>
    <t>Bos</t>
  </si>
  <si>
    <t>all phalanges</t>
  </si>
  <si>
    <t>Upper teeth -goat/sheep folow Grant alphabets</t>
  </si>
  <si>
    <t>Atlas</t>
  </si>
  <si>
    <t>Equus</t>
  </si>
  <si>
    <t>all pelvis fragments with portion of acetabulum</t>
  </si>
  <si>
    <t>Lower teeth -goat/sheep Payne with numbers</t>
  </si>
  <si>
    <t>Axis</t>
  </si>
  <si>
    <t>numbers relate to different attributes</t>
  </si>
  <si>
    <t>Vertebrae:</t>
  </si>
  <si>
    <t>from Bonecode (if needed)</t>
  </si>
  <si>
    <t>Cervic</t>
  </si>
  <si>
    <t>from bonecode</t>
  </si>
  <si>
    <t>0- not determinable</t>
  </si>
  <si>
    <t>Upper and Lower Teeth Pig and Cattle follow Grant alphabets</t>
  </si>
  <si>
    <t>Thorac</t>
  </si>
  <si>
    <t>1- young(not grown up at all)</t>
  </si>
  <si>
    <t>Lumbar</t>
  </si>
  <si>
    <t>2- foetal or infantile</t>
  </si>
  <si>
    <t>All other teeth not listed in Grant and Payne</t>
  </si>
  <si>
    <t>Mollusc</t>
  </si>
  <si>
    <t>Skull elements/parts:</t>
  </si>
  <si>
    <t>3- infantile</t>
  </si>
  <si>
    <t>use UN, Lt, Mod, Hvy, other, ND as appropriate</t>
  </si>
  <si>
    <t>Caudal</t>
  </si>
  <si>
    <t xml:space="preserve">Other </t>
  </si>
  <si>
    <t>basioccipital</t>
  </si>
  <si>
    <t>4- infantile or juvenile</t>
  </si>
  <si>
    <t>UN - Unworn</t>
  </si>
  <si>
    <t>Vert ND</t>
  </si>
  <si>
    <t>5- juvenile</t>
  </si>
  <si>
    <t>Lt - Light wear</t>
  </si>
  <si>
    <t>Ribs</t>
  </si>
  <si>
    <t>petrous</t>
  </si>
  <si>
    <t>6- juvenile or sub-adult</t>
  </si>
  <si>
    <t>Mod - Moderated wear</t>
  </si>
  <si>
    <t>Sternum</t>
  </si>
  <si>
    <t>7- sub-adult</t>
  </si>
  <si>
    <t>Hvy - Heavy</t>
  </si>
  <si>
    <t>Scapula</t>
  </si>
  <si>
    <t>zygomatic</t>
  </si>
  <si>
    <t>8- sub-adult or adult</t>
  </si>
  <si>
    <t>Humerus</t>
  </si>
  <si>
    <t>premaxillary with teeth</t>
  </si>
  <si>
    <t>9- adult</t>
  </si>
  <si>
    <t>Radius</t>
  </si>
  <si>
    <t>premaxillary without teeth in ruminants</t>
  </si>
  <si>
    <t>maxillary with teeth</t>
  </si>
  <si>
    <t>Rad&amp;Ulna</t>
  </si>
  <si>
    <t>mandible with teeth</t>
  </si>
  <si>
    <t>Carpal</t>
  </si>
  <si>
    <t xml:space="preserve">which carpal </t>
  </si>
  <si>
    <t>isolated teeth:</t>
  </si>
  <si>
    <t>Mc</t>
  </si>
  <si>
    <t>which metacarpal</t>
  </si>
  <si>
    <t>Pelvis Acetabulum</t>
  </si>
  <si>
    <t>Il, Ish, or Pubis</t>
  </si>
  <si>
    <t>Ilium</t>
  </si>
  <si>
    <t>Ischium</t>
  </si>
  <si>
    <t>Pubis</t>
  </si>
  <si>
    <t>Femur</t>
  </si>
  <si>
    <t>Patella</t>
  </si>
  <si>
    <t>Fibula</t>
  </si>
  <si>
    <t>OM</t>
  </si>
  <si>
    <t>Talus</t>
  </si>
  <si>
    <t>Calcan</t>
  </si>
  <si>
    <t>Tarsal</t>
  </si>
  <si>
    <t>which tarsal</t>
  </si>
  <si>
    <t>Mt</t>
  </si>
  <si>
    <t>which metatarsal</t>
  </si>
  <si>
    <t>Mp</t>
  </si>
  <si>
    <t>Ph1</t>
  </si>
  <si>
    <t>ant/post if possible</t>
  </si>
  <si>
    <t>Ph2</t>
  </si>
  <si>
    <t>Ph3</t>
  </si>
  <si>
    <t>Sesamoids</t>
  </si>
  <si>
    <t>Shaft Frags</t>
  </si>
  <si>
    <t>ND Frags</t>
  </si>
  <si>
    <t>1-Proximal epiphysis</t>
  </si>
  <si>
    <t>2-Distal epiphysis</t>
  </si>
  <si>
    <t>3-Proximal and shaft</t>
  </si>
  <si>
    <t>4-Distal and shaft</t>
  </si>
  <si>
    <t>5-Shaft only</t>
  </si>
  <si>
    <t>1-Ancient</t>
  </si>
  <si>
    <t>2-Ancient/modern</t>
  </si>
  <si>
    <t>3-Modern/Ancient</t>
  </si>
  <si>
    <t>4-Modern</t>
  </si>
  <si>
    <t>5-Mixed</t>
  </si>
  <si>
    <t>1-present localised</t>
  </si>
  <si>
    <t>2-present whole</t>
  </si>
  <si>
    <t>0-not present</t>
  </si>
  <si>
    <t>YEAR</t>
  </si>
  <si>
    <t>2015/6</t>
  </si>
  <si>
    <t>mandibular process and ramus</t>
  </si>
  <si>
    <t>10-young(porous)</t>
  </si>
  <si>
    <t>2-whole</t>
  </si>
  <si>
    <t>Measurements</t>
  </si>
  <si>
    <t>Location of measurement</t>
  </si>
  <si>
    <t>cranial angle</t>
  </si>
  <si>
    <t>NEED</t>
  </si>
  <si>
    <t>LxWxH</t>
  </si>
  <si>
    <t>Check antilocapra</t>
  </si>
  <si>
    <t>Element info</t>
  </si>
  <si>
    <t>III</t>
  </si>
  <si>
    <t>Estimate AGE</t>
  </si>
  <si>
    <t>Proximal</t>
  </si>
  <si>
    <t>Proximal WxH, UL (unfused length)</t>
  </si>
  <si>
    <t>Fragmentation</t>
  </si>
  <si>
    <t>sliver</t>
  </si>
  <si>
    <t>7- burnt</t>
  </si>
  <si>
    <t>LxH(ramus), diastema y tooth row</t>
  </si>
  <si>
    <t>Teporingo</t>
  </si>
  <si>
    <t>LxW(prox)xW(dist)</t>
  </si>
  <si>
    <t>sprial-step fracture</t>
  </si>
  <si>
    <t>W(distal)</t>
  </si>
  <si>
    <t>cf sylvilagus</t>
  </si>
  <si>
    <t>lumbar</t>
  </si>
  <si>
    <t>three verts</t>
  </si>
  <si>
    <t>medial condyle and shaft</t>
  </si>
  <si>
    <t>Awl</t>
  </si>
  <si>
    <t>Complete awl made from proximal radius of small cervid. Likely odoco or mazama</t>
  </si>
  <si>
    <t>LxW(prox)</t>
  </si>
  <si>
    <t>needle, hole complete, no point but small bevel instead (maybe broken and reshaped?)</t>
  </si>
  <si>
    <t>Needle</t>
  </si>
  <si>
    <t>fragment ground to rounded "spatula"</t>
  </si>
  <si>
    <t>Spatula</t>
  </si>
  <si>
    <t xml:space="preserve">approx. 1/2 circumference, grounded and bevel from both sides, polished and used with longitudianal striations and heavy parallel and diagonal striations on top of this on outer portion of bone, also a few on inner portion. The inner surface of the bone is partially white, not sure what it is. Proximal end broken in step-wise fracture, looks more recent though.  </t>
  </si>
  <si>
    <t>LxW</t>
  </si>
  <si>
    <t xml:space="preserve"> </t>
  </si>
  <si>
    <t>Weathering</t>
  </si>
  <si>
    <t>51.1x12.25x8.63</t>
  </si>
  <si>
    <t>63.9x40.6, 18.8, 17.3</t>
  </si>
  <si>
    <t>35.5x21.9x19.2</t>
  </si>
  <si>
    <t>68.0x23.8</t>
  </si>
  <si>
    <t>LxW (prox-eye)</t>
  </si>
  <si>
    <t>68.8x2.8</t>
  </si>
  <si>
    <t>72.8x15.9</t>
  </si>
  <si>
    <t>8.4x6.47, 44.78</t>
  </si>
  <si>
    <t>L(body)xW(prox)xW(dist) (of one)</t>
  </si>
  <si>
    <t>10.9x7.2x7.2</t>
  </si>
  <si>
    <t>II</t>
  </si>
  <si>
    <t>IV</t>
  </si>
  <si>
    <t>V</t>
  </si>
  <si>
    <t>?adult</t>
  </si>
  <si>
    <t>lt wear</t>
  </si>
  <si>
    <t>9.1x5.5x6.8</t>
  </si>
  <si>
    <t>Altura x ancho x longitude anteroposterior (pg 96)</t>
  </si>
  <si>
    <t>frag</t>
  </si>
  <si>
    <t>needle point, broken, I estimate about half is missing</t>
  </si>
  <si>
    <t>Bivalve</t>
  </si>
  <si>
    <t>oyster/barnicle like shell fragment</t>
  </si>
  <si>
    <t xml:space="preserve">shaft frag and lesser trochanter </t>
  </si>
  <si>
    <t>p2 o dp2</t>
  </si>
  <si>
    <t>wear g (med)</t>
  </si>
  <si>
    <t>7.5x8.8x12.3</t>
  </si>
  <si>
    <t>Il, ish</t>
  </si>
  <si>
    <t>LxW (prox)</t>
  </si>
  <si>
    <t>38.8x7.2</t>
  </si>
  <si>
    <t>Cranium</t>
  </si>
  <si>
    <t>v flat and ripple on one side not quite like normal brain case pattern</t>
  </si>
  <si>
    <t>possibly used to be a tool</t>
  </si>
  <si>
    <t>possibly broken awl, chewed, parallel striations may be cut or carnivore, some polish towards one pointed end</t>
  </si>
  <si>
    <t>probably sternum frag</t>
  </si>
  <si>
    <t>shaft frag and nutrient foramina</t>
  </si>
  <si>
    <t>distal shaft fragment including nutrient foramen</t>
  </si>
  <si>
    <t>Ictidomys</t>
  </si>
  <si>
    <t>mexicanus</t>
  </si>
  <si>
    <t>Mexican ground squirrel</t>
  </si>
  <si>
    <t>Incisor and P4, crop pest</t>
  </si>
  <si>
    <t>P4 lt</t>
  </si>
  <si>
    <t>Fusion/wear</t>
  </si>
  <si>
    <t>L (condyle-incisor alveolus)</t>
  </si>
  <si>
    <t>Sciuridae cf. Ictidomys mexicanus</t>
  </si>
  <si>
    <t>cf. mexican ground squirrel</t>
  </si>
  <si>
    <t>Il and rectus grube tubercle</t>
  </si>
  <si>
    <t>small fragment fo illium including portion of illium and tubercle where rectus grube is in other animals</t>
  </si>
  <si>
    <t>likely shaft or mandible, heavily burnt/calcined with concretions obsuring inside</t>
  </si>
  <si>
    <t>fragment of worked bone, ground/polish along long-edge</t>
  </si>
  <si>
    <t>possible part of mandible</t>
  </si>
  <si>
    <t>maybe tarsometatarus, two distinct fragments</t>
  </si>
  <si>
    <t>cut and ground</t>
  </si>
  <si>
    <t>likely deer</t>
  </si>
  <si>
    <t>chisel</t>
  </si>
  <si>
    <t>chisel, bifacial bevel, made out of a human long bone shaft, nutrient foramen present, ground on sides, diagonal scrapes on surface and along one border a number of small cuts/scratches that looks like  rodent gnawing</t>
  </si>
  <si>
    <t>53.1x14.9x8.2</t>
  </si>
  <si>
    <t>LxWxD</t>
  </si>
  <si>
    <t>needle point, v sharp</t>
  </si>
  <si>
    <t>frag of medial condyle and shaft</t>
  </si>
  <si>
    <t>frag of medial condyle and shaft, some extra bone growth</t>
  </si>
  <si>
    <t xml:space="preserve">cf. Buteo sp. </t>
  </si>
  <si>
    <t>cf. Hawk</t>
  </si>
  <si>
    <t>could be frag of mandible</t>
  </si>
  <si>
    <t>Skeleton</t>
  </si>
  <si>
    <t>near complete</t>
  </si>
  <si>
    <t>Two mandibles and cranium, dentition intact, L scapular head/neck portion only), innominate fused to caudal verts, 2 femur, 2 tibia, R ulna, R radius, 2 calcaneus, 2 phalange3, 11 vertebra</t>
  </si>
  <si>
    <t>Instrusive</t>
  </si>
  <si>
    <t>fragment of parietal, unfused, about 20% of partietal intact along caudal border</t>
  </si>
  <si>
    <t>complete caudal epiphysis of a vert, likely cervical, matched dog exactly</t>
  </si>
  <si>
    <t>Measure mazama in museum</t>
  </si>
  <si>
    <t>greatest width x depth (medial) x depth (lateral) x max condyle width</t>
  </si>
  <si>
    <t>32.4x28.5x22.0x28.8</t>
  </si>
  <si>
    <t>Calcaneus</t>
  </si>
  <si>
    <t>Astralagus</t>
  </si>
  <si>
    <t>greatest length x width</t>
  </si>
  <si>
    <t>33.6x12.7x14.2</t>
  </si>
  <si>
    <t>greatest length x widthxdepth</t>
  </si>
  <si>
    <t>19.9x14.0</t>
  </si>
  <si>
    <t>part of tarsals and foot of single individual, rough and white, chalky (boiled?)</t>
  </si>
  <si>
    <t>Likely part of the dog tarsal individual</t>
  </si>
  <si>
    <t>Thoracic</t>
  </si>
  <si>
    <t>L (palmer/planter) x Height(proximal) x Width</t>
  </si>
  <si>
    <t>22.5x13.9x8.1</t>
  </si>
  <si>
    <t>concretions</t>
  </si>
  <si>
    <t>WxD (prox)</t>
  </si>
  <si>
    <t>24.8x26</t>
  </si>
  <si>
    <t>greater tubercle fragment</t>
  </si>
  <si>
    <t>fragment of greater tubercle, potentially unfused</t>
  </si>
  <si>
    <t xml:space="preserve">large dog, potentially hybrid or possibly modern. </t>
  </si>
  <si>
    <t>W(epicondyle-epi), w troch+capi), D (medial), D (lateral)</t>
  </si>
  <si>
    <t>32.1, 25.8, 24.6, 21.9</t>
  </si>
  <si>
    <t>Large Dog</t>
  </si>
  <si>
    <t>Cervical</t>
  </si>
  <si>
    <t>Not as large as other dog in this bag, two individual</t>
  </si>
  <si>
    <t>Two needles, one distal, one proximal with eye intact</t>
  </si>
  <si>
    <t>two ribs, one 60% complete, the other just head frag, one young</t>
  </si>
  <si>
    <t>One young</t>
  </si>
  <si>
    <t>sternal</t>
  </si>
  <si>
    <t>Chisel/spatula</t>
  </si>
  <si>
    <t xml:space="preserve">looks like a cross between small spatula and a chisel, broken bevel. </t>
  </si>
  <si>
    <t>one charred complete, one burned</t>
  </si>
  <si>
    <t>Acetabulum</t>
  </si>
  <si>
    <t>cf. Hirundinidae</t>
  </si>
  <si>
    <t>cf. Swallow</t>
  </si>
  <si>
    <t>Coracoid</t>
  </si>
  <si>
    <t>L (base flat)</t>
  </si>
  <si>
    <t>Ph ND</t>
  </si>
  <si>
    <t>could be Ph1 and Ph2 of same individual, one complete, one just missing proximal end</t>
  </si>
  <si>
    <t>L (complete one)</t>
  </si>
  <si>
    <t>90.5x13.0</t>
  </si>
  <si>
    <t>L xW(distal, looks complete/almost complete size)</t>
  </si>
  <si>
    <t>just missing distal epiphysis</t>
  </si>
  <si>
    <t>L (unfused distal)x WxD(Proximal)</t>
  </si>
  <si>
    <t>36.5x8.6x6.9</t>
  </si>
  <si>
    <t>half a large cusp, no roots</t>
  </si>
  <si>
    <t>S1</t>
  </si>
  <si>
    <t>highly fragmented unfused S1</t>
  </si>
  <si>
    <t>30.6x21.9</t>
  </si>
  <si>
    <t>W (cranial body articular surface, unfused) x H (S1 at intact section offcenter)</t>
  </si>
  <si>
    <t>Zygomatic</t>
  </si>
  <si>
    <t>most of zygomatic, missing temporal process</t>
  </si>
  <si>
    <t>5</t>
  </si>
  <si>
    <t>8</t>
  </si>
  <si>
    <t>could be same bone, likely dog</t>
  </si>
  <si>
    <t>likely metapodial or similar</t>
  </si>
  <si>
    <t xml:space="preserve">Highly porous spongy bone, large pores likely vert. oestoporoposus? Or new cartilagenous growth </t>
  </si>
  <si>
    <t>one with large holes (not like above) maybe part of cranium or bird? Weird texture</t>
  </si>
  <si>
    <t>half a scute</t>
  </si>
  <si>
    <t>M2, M3. body frag</t>
  </si>
  <si>
    <t>body fragment with M2 and M3 present, small portion of ramus present, heavily root etched towards ramus</t>
  </si>
  <si>
    <t>e</t>
  </si>
  <si>
    <t>heavy root etching</t>
  </si>
  <si>
    <t>14x8.2x8, 17x8x8</t>
  </si>
  <si>
    <t>M2-LxWx H (labial), M3 same</t>
  </si>
  <si>
    <t>Ph</t>
  </si>
  <si>
    <t>Likely 2</t>
  </si>
  <si>
    <t>small fragment of proximal articular surface and part of shaft</t>
  </si>
  <si>
    <t>Tuza</t>
  </si>
  <si>
    <t>W</t>
  </si>
  <si>
    <t>PR</t>
  </si>
  <si>
    <t>LxW(widest proximal)xW(widest proximal)</t>
  </si>
  <si>
    <t>34.8x5.9x4.4</t>
  </si>
  <si>
    <t>Tth</t>
  </si>
  <si>
    <t>3</t>
  </si>
  <si>
    <t>L(unfused distal), WxD (proximal)</t>
  </si>
  <si>
    <t>46.6x6.36x8.2</t>
  </si>
  <si>
    <t>lt</t>
  </si>
  <si>
    <t>lacrimal, frag</t>
  </si>
  <si>
    <t>One piece of likely deer lacrimal, one fragment of likely frontal or parietal</t>
  </si>
  <si>
    <t>spineous process</t>
  </si>
  <si>
    <t>two transverse cuts across shaft, more like tool manufacture than butchery</t>
  </si>
  <si>
    <t>One completely calcined, one calcined only on inside, outside reddish burn, one reddish burn outside, charred black inside</t>
  </si>
  <si>
    <t>W(distal)xD</t>
  </si>
  <si>
    <t>4.82x5.35</t>
  </si>
  <si>
    <t>Dentary</t>
  </si>
  <si>
    <t>4</t>
  </si>
  <si>
    <t>Tibiotarsus</t>
  </si>
  <si>
    <t>two pieces of worked shell</t>
  </si>
  <si>
    <t>Premax/Tth</t>
  </si>
  <si>
    <t>lateral, I1</t>
  </si>
  <si>
    <t>matched R incisor</t>
  </si>
  <si>
    <t>possibly L1</t>
  </si>
  <si>
    <t>6</t>
  </si>
  <si>
    <t>distal W</t>
  </si>
  <si>
    <t>thin layer of curved bone</t>
  </si>
  <si>
    <t>Tth ND</t>
  </si>
  <si>
    <t>incisor or canine</t>
  </si>
  <si>
    <t>fragment of incisor or incisiform canine, matches Bos in shape, highly fragmented and weird looking, black on one side, burnt?</t>
  </si>
  <si>
    <t>LM/RL</t>
  </si>
  <si>
    <t>Awl, from LM/RL side of Metacarpal</t>
  </si>
  <si>
    <t>Length (awl)</t>
  </si>
  <si>
    <t>Awl, triangular cross-section</t>
  </si>
  <si>
    <t>L(awl, broken)</t>
  </si>
  <si>
    <t>Awl, hole drilled through the distal condyle</t>
  </si>
  <si>
    <t>Three needle points, one three times as long as the other two</t>
  </si>
  <si>
    <t>L (each of the needle points)</t>
  </si>
  <si>
    <t>90.3, 35.5, 31.7</t>
  </si>
  <si>
    <t>Worked piece of bone, likely human, sawn along long-edges, Sawn/polish along short edge, parallel scratches on outside</t>
  </si>
  <si>
    <t>50.8x24.8</t>
  </si>
  <si>
    <t xml:space="preserve">distal portion of needle </t>
  </si>
  <si>
    <t>LxWxD (prox), WxD (distal</t>
  </si>
  <si>
    <t>Odoco</t>
  </si>
  <si>
    <t>collection</t>
  </si>
  <si>
    <t>art. Surface height</t>
  </si>
  <si>
    <t>worn</t>
  </si>
  <si>
    <t>Antilo</t>
  </si>
  <si>
    <t>Ovis?</t>
  </si>
  <si>
    <t>worked distal radius, polished/scratch lines longitudinally along outside, some root etching, distal end is abraded/worn</t>
  </si>
  <si>
    <t>97.96x27x19.9, 17.7</t>
  </si>
  <si>
    <t>L(broken), WxD (distal), D (distal, articular only)</t>
  </si>
  <si>
    <t>Metapodial</t>
  </si>
  <si>
    <t>prorous near vertebral border</t>
  </si>
  <si>
    <t>parietal L+R, Frontal R, Nasal R</t>
  </si>
  <si>
    <t xml:space="preserve">  </t>
  </si>
  <si>
    <t>fragment of posterior shaft</t>
  </si>
  <si>
    <t>Dog (lg)</t>
  </si>
  <si>
    <t>II or IV, size of large dog</t>
  </si>
  <si>
    <t>LxW(prox), W(Distal)</t>
  </si>
  <si>
    <t>16.45x7.3, 6.7</t>
  </si>
  <si>
    <t>Dog (sm)</t>
  </si>
  <si>
    <t>17x6.7, 5.1</t>
  </si>
  <si>
    <t>Frontal</t>
  </si>
  <si>
    <t xml:space="preserve">root etching, a little abraded on outside. </t>
  </si>
  <si>
    <t xml:space="preserve">awl/spatula style, highly worn, </t>
  </si>
  <si>
    <t>small needle fragment with eyehole</t>
  </si>
  <si>
    <t>two small epiphyses</t>
  </si>
  <si>
    <t>here I am counting posterior as distal</t>
  </si>
  <si>
    <t>Widest distal</t>
  </si>
  <si>
    <t>Large Bird</t>
  </si>
  <si>
    <t>pygostyle</t>
  </si>
  <si>
    <t>large pygostyle, not golden eagle or turkey, check Buteo Swansoni for ID</t>
  </si>
  <si>
    <t>Body length, tail length perpendicular to body, max length</t>
  </si>
  <si>
    <t>8.4, 26.9, 29.8</t>
  </si>
  <si>
    <t>Perciformes</t>
  </si>
  <si>
    <t>hyomandibular</t>
  </si>
  <si>
    <t>large, likely marine</t>
  </si>
  <si>
    <t>cf. Cichlidae or Gerreidae</t>
  </si>
  <si>
    <t>caudal</t>
  </si>
  <si>
    <t>three recently broken and refitting parts, no visible cut marks but hard to tell with all the crap stuck to this bone. Length of acetabulum:31.6; Male</t>
  </si>
  <si>
    <t>very narrow body of pubis, deer seems to be thicker bodied</t>
  </si>
  <si>
    <t>body triangular in cross-section HxW</t>
  </si>
  <si>
    <t>7x7.4</t>
  </si>
  <si>
    <t>three fragments of rib, two dorsal shaft frags, one ventral shaft frag, clear cuts on two, possible cut on the third. Likely butchery marks, possibly cut into 2.5 inch rib cuts, each measures 65.7 in length and two appear to be cut on both ends</t>
  </si>
  <si>
    <t>two fragments of burn rib, one head (unfused, R) one shaft</t>
  </si>
  <si>
    <t xml:space="preserve">occipital or parietal frag, Semi fused suture. </t>
  </si>
  <si>
    <t>adult</t>
  </si>
  <si>
    <t>Innominate</t>
  </si>
  <si>
    <t>illium frag</t>
  </si>
  <si>
    <t>tendon</t>
  </si>
  <si>
    <t>ossified</t>
  </si>
  <si>
    <t>looks just like the turkey tendons I have seen</t>
  </si>
  <si>
    <t>medial and central condyle and shaft</t>
  </si>
  <si>
    <t>likely waterfowl</t>
  </si>
  <si>
    <t>Calcaneous</t>
  </si>
  <si>
    <t>missing just distal tip</t>
  </si>
  <si>
    <t>Prox HxW</t>
  </si>
  <si>
    <t>16.7x9.5</t>
  </si>
  <si>
    <t>auditory meatus frag</t>
  </si>
  <si>
    <t>large/wide awl, seems fairly intact</t>
  </si>
  <si>
    <t>Lxproximal width of worked point, i.e. max length/width of piercing portion of the tool</t>
  </si>
  <si>
    <t>39.9x18.9</t>
  </si>
  <si>
    <t>WxD</t>
  </si>
  <si>
    <t>11.3x8.9</t>
  </si>
  <si>
    <t>L, Prox WxD, Dist, WxD</t>
  </si>
  <si>
    <t>5.6x3.1</t>
  </si>
  <si>
    <t>WxD (not 100% complete)</t>
  </si>
  <si>
    <t>posterior, M2, M3</t>
  </si>
  <si>
    <t xml:space="preserve">posterior portion of dog mandible, most of ramus intact except tip of coronoid process, </t>
  </si>
  <si>
    <t>med?</t>
  </si>
  <si>
    <t>Width of ramus (#15), post-ant of M3xW,, p-axw M3, width of mandibular condyle</t>
  </si>
  <si>
    <t>27.3, 7.79x6.7x4.2x4.2, 19.23</t>
  </si>
  <si>
    <t>zygomatric</t>
  </si>
  <si>
    <t>near complete zygomatic</t>
  </si>
  <si>
    <t>Head</t>
  </si>
  <si>
    <t>W glenoid</t>
  </si>
  <si>
    <t>Carapace</t>
  </si>
  <si>
    <t>costal and 2 peripheral</t>
  </si>
  <si>
    <t xml:space="preserve">Near cranial end, each scute, even if adjacent counted as 1 nisp, refitting fragments counted as refitted unit. </t>
  </si>
  <si>
    <t>Frag</t>
  </si>
  <si>
    <t>premaxillary</t>
  </si>
  <si>
    <t>1</t>
  </si>
  <si>
    <t>most of superior portion of premaxillary,</t>
  </si>
  <si>
    <t>30x11.8</t>
  </si>
  <si>
    <t>L, W, caudal width, I think it is not quite complete</t>
  </si>
  <si>
    <t>cf. Meleagris gallopavo</t>
  </si>
  <si>
    <t xml:space="preserve">Worked proximal of tarsometatarsus, shaped superficially like a tooth, drilled through shaft?, hypotarsal ridge removed. Looks a lot like turkey, but a little smaller. </t>
  </si>
  <si>
    <t>broken WxD of proximal</t>
  </si>
  <si>
    <t>18.5x10.4</t>
  </si>
  <si>
    <t>Spatula/Chisel</t>
  </si>
  <si>
    <t>small rounded bevel on one end, squared proximally</t>
  </si>
  <si>
    <t>LxW(prox - non-tool end), W(distal - toolend), D</t>
  </si>
  <si>
    <t>34.7x6.1,7,3.24</t>
  </si>
  <si>
    <t>11_VI_14</t>
  </si>
  <si>
    <t>Max Diameter of acetab, Max L ischium-closest lip of acetab</t>
  </si>
  <si>
    <t>10, 32.4</t>
  </si>
  <si>
    <t>dog</t>
  </si>
  <si>
    <t>Mand th</t>
  </si>
  <si>
    <t>anterior fragment, alveolus of canine, roots of P2, P1 root resorbed</t>
  </si>
  <si>
    <t>fragment of small dog mandible</t>
  </si>
  <si>
    <t>small-med mammal</t>
  </si>
  <si>
    <t>cranial-caudal arti.facet</t>
  </si>
  <si>
    <t>thickness of border</t>
  </si>
  <si>
    <t>Lagomorph or Rodent</t>
  </si>
  <si>
    <t>p2?</t>
  </si>
  <si>
    <t xml:space="preserve">small tooth, looks like p2 in lagomorph, </t>
  </si>
  <si>
    <t>unfused length</t>
  </si>
  <si>
    <t>just a little bit smaller than colinus</t>
  </si>
  <si>
    <t>length, prox w</t>
  </si>
  <si>
    <t>25.4, 4.6</t>
  </si>
  <si>
    <t>one burn (7)</t>
  </si>
  <si>
    <t xml:space="preserve">one of the early ones, </t>
  </si>
  <si>
    <t>Joel reakons Mt IV L of canis familiaris</t>
  </si>
  <si>
    <t>III and partial carpometacarpus</t>
  </si>
  <si>
    <t xml:space="preserve">Ph1_III and partial carpometacarpus fused, looks somewhat like turkey, but larger. </t>
  </si>
  <si>
    <t>17.9x10.5, 5.8</t>
  </si>
  <si>
    <t>L and Prox width of Ph1, distal width</t>
  </si>
  <si>
    <t xml:space="preserve">fragment of bird braincase, larger than pigeon, could potentially be turkey. </t>
  </si>
  <si>
    <t>size and shape similar to chicken, but not enough shape present to identify</t>
  </si>
  <si>
    <t>root etching all over</t>
  </si>
  <si>
    <t>Ant-pos, Anch, altura</t>
  </si>
  <si>
    <t>10.8, 14.9, 6.7</t>
  </si>
  <si>
    <t>6.2, 2.4, 3.7</t>
  </si>
  <si>
    <t>infant</t>
  </si>
  <si>
    <t>likely3-4 months</t>
  </si>
  <si>
    <t>one partly burned</t>
  </si>
  <si>
    <t>ish</t>
  </si>
  <si>
    <t>probably squirrel</t>
  </si>
  <si>
    <t>hare-sized</t>
  </si>
  <si>
    <t>length</t>
  </si>
  <si>
    <t>two cut marks at one end, likely for tool production</t>
  </si>
  <si>
    <t>one has cut marks at one end, as in tool production, the other is burnt (7)</t>
  </si>
  <si>
    <t>L, prox WxH, distal WxH</t>
  </si>
  <si>
    <t>31.4, 12.9x17.6, 9.96x14.9</t>
  </si>
  <si>
    <t>broken length x approx diameter</t>
  </si>
  <si>
    <t>62.4x22.5</t>
  </si>
  <si>
    <t xml:space="preserve">fragment of antler, near tip, potentially shaped into bevel near tip, core missing. </t>
  </si>
  <si>
    <t>shaft, deltoid tuberority</t>
  </si>
  <si>
    <t>fragment of deltoid tuberosity</t>
  </si>
  <si>
    <t>Lagomorpha</t>
  </si>
  <si>
    <t>L across head.</t>
  </si>
  <si>
    <t>shaft frag, includes partial eye</t>
  </si>
  <si>
    <t xml:space="preserve">distal mostly complete but not measurable. </t>
  </si>
  <si>
    <t>spheniod</t>
  </si>
  <si>
    <t>28_VI_14</t>
  </si>
  <si>
    <t>Podicipedidae</t>
  </si>
  <si>
    <t>Grebe</t>
  </si>
  <si>
    <t>different individual, if not species to the unknown tarsometatarsus L</t>
  </si>
  <si>
    <t>distal width, nearly intact</t>
  </si>
  <si>
    <t>distal width</t>
  </si>
  <si>
    <t>possibly anatidae, similar in size to others in this bag</t>
  </si>
  <si>
    <t>prob 9</t>
  </si>
  <si>
    <t>missing both ends</t>
  </si>
  <si>
    <t>mammal or bird</t>
  </si>
  <si>
    <t>listed as trabajado, I think its just a young vert</t>
  </si>
  <si>
    <t>M1 or 2</t>
  </si>
  <si>
    <t>?maybe</t>
  </si>
  <si>
    <t>(incompleteish) length and prox WxH</t>
  </si>
  <si>
    <t>27.1, 13.1x9.7</t>
  </si>
  <si>
    <t xml:space="preserve">long thin shaft. </t>
  </si>
  <si>
    <t>Find grey lit that I need</t>
  </si>
  <si>
    <t>Organise to pick up samples</t>
  </si>
  <si>
    <t>Amphibian</t>
  </si>
  <si>
    <t>Frogs</t>
  </si>
  <si>
    <t>Ranidae</t>
  </si>
  <si>
    <t>Frog</t>
  </si>
  <si>
    <t>Urostyle</t>
  </si>
  <si>
    <t>eeeeeeee!!</t>
  </si>
  <si>
    <t>Ant. Width x H</t>
  </si>
  <si>
    <t>3.9x4.7</t>
  </si>
  <si>
    <t>NICE</t>
  </si>
  <si>
    <t>Lx max W</t>
  </si>
  <si>
    <t>66.8x2.68</t>
  </si>
  <si>
    <t xml:space="preserve">Tth up </t>
  </si>
  <si>
    <t>C1</t>
  </si>
  <si>
    <t>ant-pos x anch</t>
  </si>
  <si>
    <t>7.6x4.8</t>
  </si>
  <si>
    <t>one possibly used to be part of a tool, one partly burnt 8</t>
  </si>
  <si>
    <t>likely lepus</t>
  </si>
  <si>
    <t>LxWxH(Prox)</t>
  </si>
  <si>
    <t>22.6x5.4x4.7</t>
  </si>
  <si>
    <t>45x2.3</t>
  </si>
  <si>
    <t>cf. hirtipes</t>
  </si>
  <si>
    <t>Scute</t>
  </si>
  <si>
    <t>Cf. Marine Fish</t>
  </si>
  <si>
    <t>Spine</t>
  </si>
  <si>
    <t>Est body length, width between transverse processes</t>
  </si>
  <si>
    <t>25.2, 42.5</t>
  </si>
  <si>
    <t>probably small odoco</t>
  </si>
  <si>
    <t>Mand</t>
  </si>
  <si>
    <t>fragment of body incl half P3 and 75% P4 alveoli</t>
  </si>
  <si>
    <t>worked piece of mandible, sawn at midpoint of p3 alveolus, sides and inferior border also sawn</t>
  </si>
  <si>
    <t>prox (acet.) W, length</t>
  </si>
  <si>
    <t>4.8, 15.9</t>
  </si>
  <si>
    <t>much smaller than other frog sp. Present (so far in assemblage, 603)</t>
  </si>
  <si>
    <t>Large portion of infant</t>
  </si>
  <si>
    <t>(pg 55 of dog book): 12, 13, 14, 15, 16; C altura, P3, P4, M2 L anteroposterior</t>
  </si>
  <si>
    <t>108, 106, 43.5, 27.9, 19.2; 15.1, 8.5, 9.6, 7.8</t>
  </si>
  <si>
    <t>1?</t>
  </si>
  <si>
    <t>complete except for crown of I3</t>
  </si>
  <si>
    <t>Eye and shaft</t>
  </si>
  <si>
    <t>broken length x max width</t>
  </si>
  <si>
    <t>32.9x2.3</t>
  </si>
  <si>
    <t>body length, width between cranial facets</t>
  </si>
  <si>
    <t>13.4x13</t>
  </si>
  <si>
    <t>0</t>
  </si>
  <si>
    <t>Lagomorph (L)</t>
  </si>
  <si>
    <t>2</t>
  </si>
  <si>
    <t>Lepus or Sylvilagus cunicularius</t>
  </si>
  <si>
    <t>cut at least at coastal cut, I think also proximal too</t>
  </si>
  <si>
    <t>lxmaxw</t>
  </si>
  <si>
    <t>73.1x9.7</t>
  </si>
  <si>
    <t>Head +Neck</t>
  </si>
  <si>
    <t>max glenoid w, glenoid+coracoid heigh</t>
  </si>
  <si>
    <t>7.5x7.1</t>
  </si>
  <si>
    <t>?Scapula</t>
  </si>
  <si>
    <t>border</t>
  </si>
  <si>
    <t>didn’t quite match dog</t>
  </si>
  <si>
    <t>one cut both ends and slightly charred along one cut</t>
  </si>
  <si>
    <t>one fragment stage 2 ish weathering</t>
  </si>
  <si>
    <t>both calcined, but one partially carbonized at one edge</t>
  </si>
  <si>
    <t>Phasinidae</t>
  </si>
  <si>
    <t>poss. Fused with next caudal too?</t>
  </si>
  <si>
    <t>anterior and keel</t>
  </si>
  <si>
    <t>young, but larger than colinus virginianus</t>
  </si>
  <si>
    <t>18.8x28.7</t>
  </si>
  <si>
    <t>height of keel (to base, not max but intact), keel to unfused anterior</t>
  </si>
  <si>
    <t>includes nutrient foramen</t>
  </si>
  <si>
    <t>cf. Guajolote</t>
  </si>
  <si>
    <t>23.1, 7.37x7.9, 6.4x5.22</t>
  </si>
  <si>
    <t>pos. tibiotarsus</t>
  </si>
  <si>
    <t>L (fragmented I think)</t>
  </si>
  <si>
    <t>contains nutrient foramen</t>
  </si>
  <si>
    <t>half head and shaft</t>
  </si>
  <si>
    <t>distal point</t>
  </si>
  <si>
    <t>most 1-3 weathering</t>
  </si>
  <si>
    <t>fU</t>
  </si>
  <si>
    <t>smaller than colinus</t>
  </si>
  <si>
    <t>L, distal W, prox max w</t>
  </si>
  <si>
    <t>51.7x5x8.3</t>
  </si>
  <si>
    <t>Probably all human, some frags refit</t>
  </si>
  <si>
    <t>L (ill-isch)</t>
  </si>
  <si>
    <t>distal and shaft</t>
  </si>
  <si>
    <t>Max dist. W, Max dist thickness</t>
  </si>
  <si>
    <t>17.7x12.77</t>
  </si>
  <si>
    <t>i</t>
  </si>
  <si>
    <t>wxd</t>
  </si>
  <si>
    <t>7.8x4.5</t>
  </si>
  <si>
    <t>w of what is complete</t>
  </si>
  <si>
    <t>5 cut marks on shaft, rounded cross-section, maybe dog or human, would be interesting to zooms</t>
  </si>
  <si>
    <t>Prox</t>
  </si>
  <si>
    <t>WxD prox</t>
  </si>
  <si>
    <t>12.8x11.6</t>
  </si>
  <si>
    <t>Head/neck</t>
  </si>
  <si>
    <t>9.33x10.8</t>
  </si>
  <si>
    <t>W glendoid, D glenoid-coracoi</t>
  </si>
  <si>
    <t>frag of ilium, mostly just the acetabulum</t>
  </si>
  <si>
    <t>taurus</t>
  </si>
  <si>
    <t>Cattle</t>
  </si>
  <si>
    <t>Ph 2</t>
  </si>
  <si>
    <t>Ovis/Capra</t>
  </si>
  <si>
    <t>central</t>
  </si>
  <si>
    <t>LxWxH max</t>
  </si>
  <si>
    <t>21.3x18.4x12.6</t>
  </si>
  <si>
    <t>WxH</t>
  </si>
  <si>
    <t>17.1x21.07</t>
  </si>
  <si>
    <t>complete trochanter, small cutmarks</t>
  </si>
  <si>
    <t>shaft and some head</t>
  </si>
  <si>
    <t>heavily fragmented bone bits</t>
  </si>
  <si>
    <t>frag L and max W</t>
  </si>
  <si>
    <t>99.7x3.2</t>
  </si>
  <si>
    <t>one burn 7 one burn 8</t>
  </si>
  <si>
    <t>1 or 2</t>
  </si>
  <si>
    <t>shaft with portion of epiphysis</t>
  </si>
  <si>
    <t>unfused end, not sure which bone</t>
  </si>
  <si>
    <t>one possibly chewed</t>
  </si>
  <si>
    <t>one 3</t>
  </si>
  <si>
    <t>Artiodactlya</t>
  </si>
  <si>
    <t>missing transverse and spinous process</t>
  </si>
  <si>
    <t>unfused body length, w between cranial art. Process</t>
  </si>
  <si>
    <t>31x28.4</t>
  </si>
  <si>
    <t>tine</t>
  </si>
  <si>
    <t>Total L and widest point</t>
  </si>
  <si>
    <t>79.5x14.1</t>
  </si>
  <si>
    <t>anterior including partial I1 and most of P3, whole P4, M1</t>
  </si>
  <si>
    <t xml:space="preserve">diastema. </t>
  </si>
  <si>
    <t>max w</t>
  </si>
  <si>
    <t>human</t>
  </si>
  <si>
    <t>coracoid facets</t>
  </si>
  <si>
    <t>26_V_14</t>
  </si>
  <si>
    <t>looks like it was probably worked cut or worn in a slant at one end, not discernable tool</t>
  </si>
  <si>
    <t>L, prox WxH, Dist. WxH</t>
  </si>
  <si>
    <t>29.1, 12.3x16.6, 9.9x14.7</t>
  </si>
  <si>
    <t>cervical</t>
  </si>
  <si>
    <t>frag. L and min W</t>
  </si>
  <si>
    <t>77.9x5.2</t>
  </si>
  <si>
    <t>26.8x16.4</t>
  </si>
  <si>
    <t>small, one of the later ones</t>
  </si>
  <si>
    <t>possibly part of an artiodactyl pelvis? Highly degraded, likely unidentifiable</t>
  </si>
  <si>
    <t>possibly part of artiodactly pelvis</t>
  </si>
  <si>
    <t>single root molar</t>
  </si>
  <si>
    <t>distal foramen elongated - juvenile</t>
  </si>
  <si>
    <t xml:space="preserve">aparently, trachemys would have been imported from more costal regions. </t>
  </si>
  <si>
    <t>cf. Odocoileus</t>
  </si>
  <si>
    <t>cf. White-tail</t>
  </si>
  <si>
    <t>shaft and part of lesser trohanter</t>
  </si>
  <si>
    <t>shaft and part of lesser trohanter, matches odocom exactly but no sheep/goat examples to compare to</t>
  </si>
  <si>
    <t>matches odoco well</t>
  </si>
  <si>
    <t>coronoid process</t>
  </si>
  <si>
    <t>Pig</t>
  </si>
  <si>
    <t>radial articuar facet and shaft</t>
  </si>
  <si>
    <t>two chop marks on posterior</t>
  </si>
  <si>
    <t>small size</t>
  </si>
  <si>
    <t>Sheep/goat</t>
  </si>
  <si>
    <t>very tip, or could be more complete form of young</t>
  </si>
  <si>
    <t>small duck</t>
  </si>
  <si>
    <t>p</t>
  </si>
  <si>
    <t>keel</t>
  </si>
  <si>
    <t>looks like guajolote, but a little too small and a little bigger than chicken</t>
  </si>
  <si>
    <t>two burn 8, one 9</t>
  </si>
  <si>
    <t>most of R nasal, cf sylvilagus</t>
  </si>
  <si>
    <t xml:space="preserve">looks a lot like a young guajolote, but smaller than the 2 month old specimen, not complete so hard to say for sure. </t>
  </si>
  <si>
    <t>cf guajolote</t>
  </si>
  <si>
    <t>cf meleagris</t>
  </si>
  <si>
    <t>BUNNY</t>
  </si>
  <si>
    <t xml:space="preserve">Cooked and burnt, ischium only slightly burnt. </t>
  </si>
  <si>
    <t>GOOD FOR REF</t>
  </si>
  <si>
    <t>1 slightly burnt</t>
  </si>
  <si>
    <t>Pelvis ND</t>
  </si>
  <si>
    <t>frag of ilium or ischium</t>
  </si>
  <si>
    <t>maybe</t>
  </si>
  <si>
    <t>frags</t>
  </si>
  <si>
    <t>proximal tibiotarsus of bird or distal tibia of lagomorph</t>
  </si>
  <si>
    <t>highly fragmented, likely distal femur shaft</t>
  </si>
  <si>
    <t>large needle, or possibly awl since it looks near complete but no eye is present, could have been longer and broken off, small part of tip also maybe broken, some wear on proximal as if it were inserted into  something??</t>
  </si>
  <si>
    <t>likely charadriforme or something, appears very narrow and long</t>
  </si>
  <si>
    <t>Frag length</t>
  </si>
  <si>
    <t>Phone photo 2/VIII/2017</t>
  </si>
  <si>
    <t>carapace or plastron</t>
  </si>
  <si>
    <t>likely young, very thin</t>
  </si>
  <si>
    <t>costal scute</t>
  </si>
  <si>
    <t>Mammal or Bird</t>
  </si>
  <si>
    <t>highly fragmented, large and robust</t>
  </si>
  <si>
    <t>Distal WxH (max), H articular surface</t>
  </si>
  <si>
    <t>34.36 x 26.1, 18.9</t>
  </si>
  <si>
    <t>Broken length, complete distal width</t>
  </si>
  <si>
    <t>37.44x8.12</t>
  </si>
  <si>
    <t>Ave</t>
  </si>
  <si>
    <t>shaft and lesser trochanter</t>
  </si>
  <si>
    <t xml:space="preserve">looks like only a little EL mostly unfused I think, but only lesser trochanter is visible. </t>
  </si>
  <si>
    <t>Max length x width of cut shaft</t>
  </si>
  <si>
    <t>100.8x10.4</t>
  </si>
  <si>
    <t xml:space="preserve">Cut and smoothed shaft. Both ends cut/sawn off and fibular crest has been shaved off, has two long cracks that seem a little older than the modern breaks as they have dirt in them (although not fresh/spiral) could potentially be what caused this to be discarded. </t>
  </si>
  <si>
    <t>1 calcined 1)</t>
  </si>
  <si>
    <t>Phone 3_VIII_17</t>
  </si>
  <si>
    <t xml:space="preserve">using Mayr 2016, same as the second phasinidae example. </t>
  </si>
  <si>
    <t>Tlacuache</t>
  </si>
  <si>
    <t>distal medial condyle</t>
  </si>
  <si>
    <t>missing lateral condyle</t>
  </si>
  <si>
    <t>Marsupial</t>
  </si>
  <si>
    <t>distal WxH</t>
  </si>
  <si>
    <t>7.3x4.4</t>
  </si>
  <si>
    <t>vert ND</t>
  </si>
  <si>
    <t>complete epiphysis</t>
  </si>
  <si>
    <t>pelvis frag?</t>
  </si>
  <si>
    <t>two non-refitting fragments of cut shaft. Sawn off on one end. Bird determination because they are thin for the size they seem to be \</t>
  </si>
  <si>
    <t>larger than examples of thomomys, smaller than cratogeomys</t>
  </si>
  <si>
    <t>7x4.4</t>
  </si>
  <si>
    <t>cranial frag</t>
  </si>
  <si>
    <t>bone tool, Joel called it a piscador, used for example, for removing maize from the cob, or maybe working clay. Flat, slightly pointed, but strong</t>
  </si>
  <si>
    <t>Phone 4_VIII_17</t>
  </si>
  <si>
    <t>30.8x10.4</t>
  </si>
  <si>
    <t>heavily used.</t>
  </si>
  <si>
    <t>20_V_14</t>
  </si>
  <si>
    <t>19_V_14</t>
  </si>
  <si>
    <t>21_V_14</t>
  </si>
  <si>
    <t>pig</t>
  </si>
  <si>
    <t>ilium</t>
  </si>
  <si>
    <t>frag of greater sciatic notch with some body and part of the auricular surface</t>
  </si>
  <si>
    <t xml:space="preserve">fits well with pig, but that would mean this context is unlikely secure. Peccary innominate are very different; Distal edge looks cut/sawn off </t>
  </si>
  <si>
    <t>L (estimate, difficult to refit), W</t>
  </si>
  <si>
    <t>33.1x8.1</t>
  </si>
  <si>
    <t>some sort of surface/chemical change of bone, whitish with dark/black but don’t think it is burnt</t>
  </si>
  <si>
    <t>distal WxD</t>
  </si>
  <si>
    <t>8.6x8.4</t>
  </si>
  <si>
    <t>likely dog</t>
  </si>
  <si>
    <t>LxmaxW</t>
  </si>
  <si>
    <t>18x7.4</t>
  </si>
  <si>
    <t>frag of shaft, very straight and round, very similar to fox, but a little bit rounder</t>
  </si>
  <si>
    <t>looks like it could be sawn at on end and a hole drilled in one side, but not right through both sides of the shaft. Also likely smoothed down to remove fibula crest</t>
  </si>
  <si>
    <t>3 curnt3, 2 burnt4</t>
  </si>
  <si>
    <t xml:space="preserve">at least two, likely three events due to differences in surface treatment of bones, like the rest of the bones in this bag. </t>
  </si>
  <si>
    <t>Ph 1</t>
  </si>
  <si>
    <t>one of the inner two</t>
  </si>
  <si>
    <t>likely rib frag</t>
  </si>
  <si>
    <t xml:space="preserve">highly fragmented, incomplete person. </t>
  </si>
  <si>
    <t>song bird size</t>
  </si>
  <si>
    <t>smaller than chicken, but fairly large. So maybe duck</t>
  </si>
  <si>
    <t>17.22x11.26</t>
  </si>
  <si>
    <t>Concha</t>
  </si>
  <si>
    <t>shaft frag, partial eye visible</t>
  </si>
  <si>
    <t>Lxmax W</t>
  </si>
  <si>
    <t>37.8x2.2</t>
  </si>
  <si>
    <t>thoracic</t>
  </si>
  <si>
    <t>L body</t>
  </si>
  <si>
    <t>small fragment of bone shaft but worked smooth and to a wide point at one end</t>
  </si>
  <si>
    <t>AGMR/HGH</t>
  </si>
  <si>
    <t>Mandible</t>
  </si>
  <si>
    <t>almost all of the posterior part of the two part mandible</t>
  </si>
  <si>
    <t>anterior and posterior</t>
  </si>
  <si>
    <t>anterior and posterior portion, missing middle part</t>
  </si>
  <si>
    <t>W of coracoid facet</t>
  </si>
  <si>
    <t>mandibular condyle and angular process</t>
  </si>
  <si>
    <t>head and shaft</t>
  </si>
  <si>
    <t>probabl dog</t>
  </si>
  <si>
    <t>shaft frag</t>
  </si>
  <si>
    <t xml:space="preserve">looks possible cut with some small cut or scrape marks on the side. </t>
  </si>
  <si>
    <t>W condyle</t>
  </si>
  <si>
    <t>prob. Dog</t>
  </si>
  <si>
    <t>1 slightly burnt 9</t>
  </si>
  <si>
    <t>tine and base</t>
  </si>
  <si>
    <t>L, W at base</t>
  </si>
  <si>
    <t>84.6, 21.2</t>
  </si>
  <si>
    <t>Phone 7_VIII_17</t>
  </si>
  <si>
    <t>cut off at base, young</t>
  </si>
  <si>
    <t>poss. Frag of antler?</t>
  </si>
  <si>
    <t>shaft and distal portion of trochlea notch</t>
  </si>
  <si>
    <t>Phone 8_VIII_17</t>
  </si>
  <si>
    <t>prox. Wxd</t>
  </si>
  <si>
    <t>8.6x6.4</t>
  </si>
  <si>
    <t>central portion</t>
  </si>
  <si>
    <t>missing anterior portion</t>
  </si>
  <si>
    <t>tip of tine</t>
  </si>
  <si>
    <t>just the tip</t>
  </si>
  <si>
    <t>small tool, shaft splinter worked to a small flat point</t>
  </si>
  <si>
    <t>some form of erosion on the inside of the bone, not visible on the outside, maybe chemical?</t>
  </si>
  <si>
    <t>highly degraded, very small tight trabeculae so maybe very young, or possibly antler</t>
  </si>
  <si>
    <t>likely dog, one of the middle ribs</t>
  </si>
  <si>
    <t xml:space="preserve">sawn off distal portion of metacarpal. </t>
  </si>
  <si>
    <t>18.6x10.5</t>
  </si>
  <si>
    <t>name</t>
  </si>
  <si>
    <t>pelvis acetabulum</t>
  </si>
  <si>
    <t xml:space="preserve">central portion, missing frag from ischium and illum. </t>
  </si>
  <si>
    <t>W acetab</t>
  </si>
  <si>
    <t>broken needle, v thick and groove carved down one side</t>
  </si>
  <si>
    <t>L, distal wxd, proximal wxd</t>
  </si>
  <si>
    <t>31.3, 10.7x14.5,12.9x17.6</t>
  </si>
  <si>
    <t>note that shape is due to fracture not human manufacture</t>
  </si>
  <si>
    <t>6.2, 4.5, 3.9</t>
  </si>
  <si>
    <t>altura, ant-post, ancho</t>
  </si>
  <si>
    <t>Lagomorph</t>
  </si>
  <si>
    <t>looks unfused, but recently seperated because clean</t>
  </si>
  <si>
    <t>30_V_14</t>
  </si>
  <si>
    <t>small rodent</t>
  </si>
  <si>
    <t xml:space="preserve">young </t>
  </si>
  <si>
    <t>v thick, frag of human fibula? Possibly worked, quite degraded but quite rectangular</t>
  </si>
  <si>
    <t>young? small</t>
  </si>
  <si>
    <t>hypo/hyoplastron/abdonimal</t>
  </si>
  <si>
    <t>Rail</t>
  </si>
  <si>
    <t xml:space="preserve">distal and shaft up to a portion of fibula crest, long and narrow, very similar in shape to fulica, except narrower and taller. Also looks like larus, but matches fulica a little better in the size of the condyles. </t>
  </si>
  <si>
    <t>L from condyles to base of fibular crest, distal width (incomplete because slightly damaged, but most of the w is there)</t>
  </si>
  <si>
    <t>59.11, 6.4</t>
  </si>
  <si>
    <t>L (incomplete but only a little), distal W</t>
  </si>
  <si>
    <t>28.9x6.1</t>
  </si>
  <si>
    <t>Cf. Rallidae</t>
  </si>
  <si>
    <t xml:space="preserve">shaft looks identicle to rallidae tibiotarsus, but no diagnostic portions visible on shaft. </t>
  </si>
  <si>
    <t>synsacrum and acetabulum of R pelvis</t>
  </si>
  <si>
    <t>Unla</t>
  </si>
  <si>
    <t>small part of distal condyle and most of shaft</t>
  </si>
  <si>
    <t>temporal and occipital fragment, including zygomatic process of temporal</t>
  </si>
  <si>
    <t>cf. peccary</t>
  </si>
  <si>
    <t>hard to tell for sure, looks closest to the ccranial andgle of a peccary scapula (from photos)</t>
  </si>
  <si>
    <t>Phone 9_VIII_17</t>
  </si>
  <si>
    <t>one of the first ribs</t>
  </si>
  <si>
    <t>W across prox</t>
  </si>
  <si>
    <t xml:space="preserve">kind of weird shape I havent seen before, deep fossa between articular facets </t>
  </si>
  <si>
    <t>head frag</t>
  </si>
  <si>
    <t>bunny</t>
  </si>
  <si>
    <t>WxDdistal</t>
  </si>
  <si>
    <t>10.8x7.3</t>
  </si>
  <si>
    <t xml:space="preserve">Sylvilagus cunicularius or Lepus sp. </t>
  </si>
  <si>
    <t>small, young and chewed</t>
  </si>
  <si>
    <t>L of body</t>
  </si>
  <si>
    <t>lateral shaft frag</t>
  </si>
  <si>
    <t>looks fairly small</t>
  </si>
  <si>
    <t>small, fits size of goat, maybe mazama</t>
  </si>
  <si>
    <t>Phone 10_VIII_17</t>
  </si>
  <si>
    <t>I glued this with resistol in order to aid identification; one end of the shaft looks rounded as if it had been sawn off, hard to tell with the condition of the bon</t>
  </si>
  <si>
    <t>thickness/depth of the bone</t>
  </si>
  <si>
    <t>two distinct ribs</t>
  </si>
  <si>
    <t>one burnt 7</t>
  </si>
  <si>
    <t>two burnt 7, one slightly chewed</t>
  </si>
  <si>
    <t>frontal, L temporal, L nasal</t>
  </si>
  <si>
    <t>missing caudal angle</t>
  </si>
  <si>
    <t>not really fragmented but seperated by unfused sutures</t>
  </si>
  <si>
    <t>9.4x8.6, 7.3</t>
  </si>
  <si>
    <t>WxH glenoid + coracoid, w glenoid only</t>
  </si>
  <si>
    <t>anterior keel</t>
  </si>
  <si>
    <t>two fossa below like previous one</t>
  </si>
  <si>
    <t>Passeriniforme</t>
  </si>
  <si>
    <t>passerine</t>
  </si>
  <si>
    <t>shaft with portion of fib crest</t>
  </si>
  <si>
    <t>w of shaft</t>
  </si>
  <si>
    <t>near complete nasal</t>
  </si>
  <si>
    <t>34.66x4.8</t>
  </si>
  <si>
    <t>lepus</t>
  </si>
  <si>
    <t>hare</t>
  </si>
  <si>
    <t>WxD prox/</t>
  </si>
  <si>
    <t>15.7x16.1</t>
  </si>
  <si>
    <t>part of sternum or pelvis, long thin fragile bone</t>
  </si>
  <si>
    <t>Human?</t>
  </si>
  <si>
    <t>heavily worked bone, sawn shaft, fragment of bevel at one end - like broken spatula, lots of scratches</t>
  </si>
  <si>
    <t>orbit/frontal frag</t>
  </si>
  <si>
    <t>cf. odocoileus virginianus</t>
  </si>
  <si>
    <t>Max W, L, H</t>
  </si>
  <si>
    <t>24x10x10.4</t>
  </si>
  <si>
    <t>head frag and greater tubercle</t>
  </si>
  <si>
    <t>sub-adult</t>
  </si>
  <si>
    <t>little to no wear</t>
  </si>
  <si>
    <t>young as there is little to no wear on tooth and roots are not filled in</t>
  </si>
  <si>
    <t>ant-pos, altura, ancho</t>
  </si>
  <si>
    <t>17.8, 11.7, 9.5</t>
  </si>
  <si>
    <t>ilium - tuber sacrale</t>
  </si>
  <si>
    <t>ADULT</t>
  </si>
  <si>
    <t>L, distal w, prox wxd</t>
  </si>
  <si>
    <t>53.55, 8.6, 8.4x8</t>
  </si>
  <si>
    <t>W distal</t>
  </si>
  <si>
    <t>Pelvis acetabulum</t>
  </si>
  <si>
    <t>ishium and small frag of acetabulum</t>
  </si>
  <si>
    <t>cut and burnt, burning localised around edges of cut, looks more like burnt in the process of working rather than consumption, both fragments are the same length. Fragments look to be burnt and cut on either end of shaft, and one is also cut and burnt along the shaft. Both also have multiple cut marks across the shaft. The two fragments may once have been a sinlge piece but do not currently refit perfectlly.</t>
  </si>
  <si>
    <t>Length of shaft (both are the same)</t>
  </si>
  <si>
    <t>BIG tuza</t>
  </si>
  <si>
    <t>Lxmin distal w (some fragmentation)</t>
  </si>
  <si>
    <t>34.5x7.3</t>
  </si>
  <si>
    <t>probably femur</t>
  </si>
  <si>
    <t xml:space="preserve">worked shaft, human based on thickness and straightness of bone, sawn at one end (and come cut marks visible), polished smooth on the outside, looks heat treated, other edges look like ancient semi-fresh breaks, spiral fracture with lots of micro step fracture. </t>
  </si>
  <si>
    <t>young?</t>
  </si>
  <si>
    <t>smaller than example</t>
  </si>
  <si>
    <t>41.6x17.5</t>
  </si>
  <si>
    <t>max L (including rib) x max w</t>
  </si>
  <si>
    <t>small thin needle, no eye vibible</t>
  </si>
  <si>
    <t>w</t>
  </si>
  <si>
    <t xml:space="preserve">Looks like it was broken at eye and reworked at proximal end, very thick. </t>
  </si>
  <si>
    <t>91.3x5.3</t>
  </si>
  <si>
    <t>Complete? Small awl, spongy bone visible at proximal suggesting it was not much longer, short so maybe inserted or attached to something?</t>
  </si>
  <si>
    <t>Phone 11_VIII_17</t>
  </si>
  <si>
    <t>49.1x4.5</t>
  </si>
  <si>
    <t>Dentition fragmented but complete</t>
  </si>
  <si>
    <t>turtle</t>
  </si>
  <si>
    <t>tth up</t>
  </si>
  <si>
    <t>Lt wear</t>
  </si>
  <si>
    <t>ant-post, altura, ancho</t>
  </si>
  <si>
    <t>1, 2, 3</t>
  </si>
  <si>
    <t xml:space="preserve">three complete lumbar </t>
  </si>
  <si>
    <t>s3</t>
  </si>
  <si>
    <t>frag of sacrum, S3</t>
  </si>
  <si>
    <t>fragment of worked bone, likely broken tool. One end looks like it originally had a point or bevel</t>
  </si>
  <si>
    <t>likely tibia frag of artiodactyl</t>
  </si>
  <si>
    <t>frag with brain case</t>
  </si>
  <si>
    <t>thick frag of cranium of large mammal, weird/rough exterior texture</t>
  </si>
  <si>
    <t>maybe baby?</t>
  </si>
  <si>
    <t>11.4x8.1x14.2</t>
  </si>
  <si>
    <t>Looks like a smallish duck</t>
  </si>
  <si>
    <t>Precaudal vert</t>
  </si>
  <si>
    <t xml:space="preserve">Larger than lake fish. </t>
  </si>
  <si>
    <t>Phone 14_VIII_17</t>
  </si>
  <si>
    <t>Bird or Mammal</t>
  </si>
  <si>
    <t>Rib?</t>
  </si>
  <si>
    <t>Cf charadriforme</t>
  </si>
  <si>
    <t>6.8x6.5x5.7</t>
  </si>
  <si>
    <t>WxD of distalx height of condyles</t>
  </si>
  <si>
    <t>Looks v similar to a small bird Joel identified as scolopacidae (a charidriform), also looking on J rochester flicker, it looked similar also to some of the woodpeckers. Really distinctive, should be able to ID</t>
  </si>
  <si>
    <t>fragment of petrous temporal, bone that makes us the external auditory meatus</t>
  </si>
  <si>
    <t>unfused?</t>
  </si>
  <si>
    <t>probably dog.</t>
  </si>
  <si>
    <t>Pubis body/ishium</t>
  </si>
  <si>
    <t>fusing portion of pubic symphysis and distal pubis/ischium</t>
  </si>
  <si>
    <t>Lumbar vert</t>
  </si>
  <si>
    <t>probably deer</t>
  </si>
  <si>
    <t>L body x max width</t>
  </si>
  <si>
    <t>18.6x26</t>
  </si>
  <si>
    <t>28.6x2.8x4.5</t>
  </si>
  <si>
    <t>LxproxWxprodD</t>
  </si>
  <si>
    <t>DROPPED AND LOST</t>
  </si>
  <si>
    <t>young unfused</t>
  </si>
  <si>
    <t>21.1x5x6.2</t>
  </si>
  <si>
    <t>young, but not super young</t>
  </si>
  <si>
    <t>young dog, probably about 3 months of age</t>
  </si>
  <si>
    <t>L x distal w x prox w</t>
  </si>
  <si>
    <t>DMC/GMR</t>
  </si>
  <si>
    <t xml:space="preserve">doesn't quite match tree or ground squirrel examples here. Maybe a slightly smaller species. </t>
  </si>
  <si>
    <t>Phone 15_VIII_17</t>
  </si>
  <si>
    <t>w distal</t>
  </si>
  <si>
    <t>shafts refit</t>
  </si>
  <si>
    <t>*large bird</t>
  </si>
  <si>
    <t>Synsacrum</t>
  </si>
  <si>
    <t>large bird, like guajolote</t>
  </si>
  <si>
    <t>anterior (glenoid end)</t>
  </si>
  <si>
    <t>anterior frag</t>
  </si>
  <si>
    <t>cf Aythya sp.</t>
  </si>
  <si>
    <t>about 60% of nasal present</t>
  </si>
  <si>
    <t>Tth low</t>
  </si>
  <si>
    <t>anterior crown frag</t>
  </si>
  <si>
    <t>doesn’t look too worn but very tip is fragmented</t>
  </si>
  <si>
    <t>ant-pos, anch, altura</t>
  </si>
  <si>
    <t xml:space="preserve">3.9, 4.3, 5.5 </t>
  </si>
  <si>
    <t>bunns</t>
  </si>
  <si>
    <t>smaller than sciurius in the collection</t>
  </si>
  <si>
    <t>pre/maxilla</t>
  </si>
  <si>
    <t>small-medium mammal</t>
  </si>
  <si>
    <t>hare/cat size</t>
  </si>
  <si>
    <t>sphenoid wing frag</t>
  </si>
  <si>
    <t xml:space="preserve">I think probably artiodactyl, hard to tell without a good example of a fragmented skull. </t>
  </si>
  <si>
    <t>Phone 16_VIII_17</t>
  </si>
  <si>
    <t>2 fraged modern, 1 fraged mostly ancient</t>
  </si>
  <si>
    <t>One weathered stage 2</t>
  </si>
  <si>
    <t>needle or some other cylindical tool</t>
  </si>
  <si>
    <t>small worked piece of bone with a light grove down the middle. Could have been a large needle</t>
  </si>
  <si>
    <t>spatula?</t>
  </si>
  <si>
    <t xml:space="preserve">piece of a large straight shaft (so likely human), rough bevel on on end. </t>
  </si>
  <si>
    <t>W of what is left of bevel</t>
  </si>
  <si>
    <t>bird or mammal</t>
  </si>
  <si>
    <t xml:space="preserve">two likely baby animal frag, one a weird rib shaped thing.  </t>
  </si>
  <si>
    <t>post</t>
  </si>
  <si>
    <t>young, root not completely filled in</t>
  </si>
  <si>
    <t>L (not including missing distal epiphysis), Prox WxD</t>
  </si>
  <si>
    <t>34.4, 8.4x7.9</t>
  </si>
  <si>
    <t>cf. Aythya</t>
  </si>
  <si>
    <t>almost complete, missing frag from prox. And damage to distal condyles</t>
  </si>
  <si>
    <t>Angular</t>
  </si>
  <si>
    <t>two frags, a prox and a distal, likely from same rib</t>
  </si>
  <si>
    <t>complete unfused ischium</t>
  </si>
  <si>
    <t>Infantile, between 3-6 months</t>
  </si>
  <si>
    <t>coraciod</t>
  </si>
  <si>
    <t>looks like it was still attached when burnt, small patches on unburnt bone on proximal artciular facets</t>
  </si>
  <si>
    <t>complete spatula, likely human as bone is thick and straight. Sawn piece of shaft, bevel at one end and blunted at other. Lots of use wear</t>
  </si>
  <si>
    <t>54.3x23</t>
  </si>
  <si>
    <t>long and straight, possibly human, cut mark at one end, polished and shaped at the other, fragment of spatula most likely</t>
  </si>
  <si>
    <t>8.5x16.6</t>
  </si>
  <si>
    <t>Tth Low</t>
  </si>
  <si>
    <t>bird-like shape but very very thick for the size of it.</t>
  </si>
  <si>
    <t>Dista</t>
  </si>
  <si>
    <t xml:space="preserve">Looks like a spiral fracture but not the freshest. </t>
  </si>
  <si>
    <t>26.4x16.8</t>
  </si>
  <si>
    <t>Phone 18_VIII_17</t>
  </si>
  <si>
    <t>Max thickness of antler preserves</t>
  </si>
  <si>
    <t>buns</t>
  </si>
  <si>
    <t>complete except for unfused epiphyses</t>
  </si>
  <si>
    <t>L (unfused)</t>
  </si>
  <si>
    <t>inlcudes frag of fibula</t>
  </si>
  <si>
    <t>ilium articular surface</t>
  </si>
  <si>
    <t>tuza-ish size</t>
  </si>
  <si>
    <t>too small to tell</t>
  </si>
  <si>
    <t>two frags, one head?</t>
  </si>
  <si>
    <t>post/medial - includes line like most other frag</t>
  </si>
  <si>
    <t xml:space="preserve">posterior </t>
  </si>
  <si>
    <t>Dorsal spine</t>
  </si>
  <si>
    <t xml:space="preserve">prox. </t>
  </si>
  <si>
    <t>prx</t>
  </si>
  <si>
    <t>unfused proximal shaft</t>
  </si>
  <si>
    <t>spiral fracture</t>
  </si>
  <si>
    <t>W of head epiphysis</t>
  </si>
  <si>
    <t>central including part of all three</t>
  </si>
  <si>
    <t>tortuga</t>
  </si>
  <si>
    <t>ancient, modern, mixed</t>
  </si>
  <si>
    <t>one charred 4</t>
  </si>
  <si>
    <t>front right peripheral scute, where plastron and carapace meet</t>
  </si>
  <si>
    <t xml:space="preserve">possible cut, no clear evidence, but polish near edge where it is fractured, </t>
  </si>
  <si>
    <t>cf. Trachemys sp.</t>
  </si>
  <si>
    <t>J19S</t>
  </si>
  <si>
    <t>most of squamous temporal</t>
  </si>
  <si>
    <t>most of premaxilla, no teeth present</t>
  </si>
  <si>
    <t>young? Not fused well to petrous temporal, not sure if that comes with age Between subadult and adult</t>
  </si>
  <si>
    <t>W prox, W dist, no length because broken and hard to put together</t>
  </si>
  <si>
    <t>9.33, 11.3</t>
  </si>
  <si>
    <t>prox</t>
  </si>
  <si>
    <t>prox W</t>
  </si>
  <si>
    <t xml:space="preserve">probably sylv. </t>
  </si>
  <si>
    <t>post. Epiphysis</t>
  </si>
  <si>
    <t>epiphysis only</t>
  </si>
  <si>
    <t>one portion 5, two sliver, all heavily concreted</t>
  </si>
  <si>
    <t>possibly worked, small piece of bevel looks to be preserved at one end, possible spatula; likely human</t>
  </si>
  <si>
    <t>young approx 3 meses</t>
  </si>
  <si>
    <t>complete except for unfused epiphyses, a little smaller than apestoso that has three months, but developmentally very simmilar. Same yellowish tinge to other puppy bones in bag.</t>
  </si>
  <si>
    <t>Phone 21_VIII_17</t>
  </si>
  <si>
    <t xml:space="preserve">L, distal W, proximal ant-post </t>
  </si>
  <si>
    <t>49.9, 15.7, 16.2</t>
  </si>
  <si>
    <t>complete unfused shaft</t>
  </si>
  <si>
    <t>not sure which</t>
  </si>
  <si>
    <t xml:space="preserve">whole basioccipital, fused. Like same individual as other in bag. </t>
  </si>
  <si>
    <t>nasal, anterior portion</t>
  </si>
  <si>
    <t>Same yellowish tinge individual</t>
  </si>
  <si>
    <t>palatine</t>
  </si>
  <si>
    <t>complete unfused palatine, same yellow tinge individual</t>
  </si>
  <si>
    <t>ischium including acetab</t>
  </si>
  <si>
    <t>not same individual as above</t>
  </si>
  <si>
    <t>likely adult?</t>
  </si>
  <si>
    <t xml:space="preserve">possibly worked, lots of concretions so unclear, some "dents" in the distal end </t>
  </si>
  <si>
    <t>Max W present</t>
  </si>
  <si>
    <t>Max prox W and ant-post</t>
  </si>
  <si>
    <t>7.2, 8.5</t>
  </si>
  <si>
    <t>inbetween sizes of cunicularius and floridanus, probably more floridanus</t>
  </si>
  <si>
    <t>W od distal, max W of head</t>
  </si>
  <si>
    <t>16.1, 7.7</t>
  </si>
  <si>
    <t>epiphyses</t>
  </si>
  <si>
    <t xml:space="preserve">two unfused epiphyses. </t>
  </si>
  <si>
    <t>smoothed into point (broken) at one end. Possible awl frag</t>
  </si>
  <si>
    <t>one juvenile bone, one possibly older</t>
  </si>
  <si>
    <t>cf. Lophodytes cucullatus</t>
  </si>
  <si>
    <t>most, missing a bit from each end and McIII</t>
  </si>
  <si>
    <t>fraged at both ends, but largely intact</t>
  </si>
  <si>
    <t>existing length</t>
  </si>
  <si>
    <t>mandible or premaxilla</t>
  </si>
  <si>
    <t>one shaft (5), one sliver</t>
  </si>
  <si>
    <t>medium wear</t>
  </si>
  <si>
    <t>most of shaft</t>
  </si>
  <si>
    <t>cf. loberro</t>
  </si>
  <si>
    <t>Loberro?</t>
  </si>
  <si>
    <t xml:space="preserve">Mt </t>
  </si>
  <si>
    <t>heavily concreted, poss. Lobbero. Very thick, matches the size of large german shepard type dog or hybrid loberro. Note proximal ant-post dimension is fragmented</t>
  </si>
  <si>
    <t>prox W, shaft WxD about 2cm from Prox. End; existing length</t>
  </si>
  <si>
    <t>8.3, 7.2x6.3; 46.3</t>
  </si>
  <si>
    <t>small size, matches thomomys</t>
  </si>
  <si>
    <t>three Ph1, two with pathology</t>
  </si>
  <si>
    <t>some scratches at proximal end, chewed on distal</t>
  </si>
  <si>
    <t>rodent</t>
  </si>
  <si>
    <t>incisor</t>
  </si>
  <si>
    <t>possible metapodial of dog or somethingn similar</t>
  </si>
  <si>
    <t>some lok chewed</t>
  </si>
  <si>
    <t>doesn't quite match tree or ground squirrel examples here. Maybe a slightly smaller species. Same species as 163</t>
  </si>
  <si>
    <t>Distal W</t>
  </si>
  <si>
    <t>prox shaft</t>
  </si>
  <si>
    <t>fits with ulna</t>
  </si>
  <si>
    <t>fits with radius</t>
  </si>
  <si>
    <t>complete fetal/neonate without epiphyses</t>
  </si>
  <si>
    <t>fetal/neonate</t>
  </si>
  <si>
    <t>21_VIII_17</t>
  </si>
  <si>
    <t>Tall and narrow, matches most closely plover in book</t>
  </si>
  <si>
    <t>37.8x5.8</t>
  </si>
  <si>
    <t>near complete Lx near complete distal W</t>
  </si>
  <si>
    <t>mandible with complete dentition, looks possibly instrusive, mouse-size, did not identifiy to species due to time constraints</t>
  </si>
  <si>
    <t>diaphysis of young animal, not clear if large bird or mammal, more likely mammal</t>
  </si>
  <si>
    <t>cf. Kinosternn</t>
  </si>
  <si>
    <t>neural scute</t>
  </si>
  <si>
    <t>young, roots not filled in yet</t>
  </si>
  <si>
    <t>no wear</t>
  </si>
  <si>
    <t>one maybe</t>
  </si>
  <si>
    <t>mamal</t>
  </si>
  <si>
    <t>cut across shaft, possible cut mark along shaft (at edge ie seperation of this fragment</t>
  </si>
  <si>
    <t>Gastropod</t>
  </si>
  <si>
    <t>Hotbuns</t>
  </si>
  <si>
    <t>LxProx WxD, distal W</t>
  </si>
  <si>
    <t>35.8x4.5x6.4, 4.6</t>
  </si>
  <si>
    <t>measures inbetween wolf and dog, particularly in the ancho. Could be large dog or loberro</t>
  </si>
  <si>
    <t>subadult - roots not filled in</t>
  </si>
  <si>
    <t>light wear</t>
  </si>
  <si>
    <t>reddish tinge, not sure if it could be pigment</t>
  </si>
  <si>
    <t>max ant-post(incomplete in this direction); altura and ancho as laid out in book</t>
  </si>
  <si>
    <t>18.6; 11.9x8.5</t>
  </si>
  <si>
    <t>looks like spiral fracture, unfused, portion of greater trochanter epiphysis</t>
  </si>
  <si>
    <t>yong</t>
  </si>
  <si>
    <t>right side of body has a cut mark (spanning cranial and caudal rib articular facets, but not in the middle where it is concave), and in the cranial cut mark is a small fragment of obsidian</t>
  </si>
  <si>
    <t>22_VIII_17</t>
  </si>
  <si>
    <t xml:space="preserve">Body length, width across cranial transerve </t>
  </si>
  <si>
    <t>21.9, 39</t>
  </si>
  <si>
    <t xml:space="preserve">fragment of worked femur, transverse cut marks, and the distal part of the shaft was chopped to separate the fragment, flake scar also present at this end. </t>
  </si>
  <si>
    <t>heavily chewed by rodent. About the same size as quail but a little fatter</t>
  </si>
  <si>
    <t>small bone, possibly leporidae phalanx or something similar, chewed by rodents</t>
  </si>
  <si>
    <t>caudal angle and border</t>
  </si>
  <si>
    <t>ant.</t>
  </si>
  <si>
    <t>one 6, one 7</t>
  </si>
  <si>
    <t>possibly human</t>
  </si>
  <si>
    <t>no epihyses</t>
  </si>
  <si>
    <t>Lxprox W x Distal W (no epiphyses)</t>
  </si>
  <si>
    <t>25.5x4.6x4.2</t>
  </si>
  <si>
    <t>small tuza</t>
  </si>
  <si>
    <t>heavily chewed, likely dog, same bag as other ph1</t>
  </si>
  <si>
    <t>likely dog, same bag as other ph1</t>
  </si>
  <si>
    <t>small shell</t>
  </si>
  <si>
    <t xml:space="preserve">one 9 burnt, both possibly chewed </t>
  </si>
  <si>
    <t>DHS/DMC/AGMR</t>
  </si>
  <si>
    <t>small cut mark transvers palmar</t>
  </si>
  <si>
    <t>37.4x7.33</t>
  </si>
  <si>
    <t>L(incomplete)xdistal Ww</t>
  </si>
  <si>
    <t>L, prox W, dist W</t>
  </si>
  <si>
    <t>14.4, 7.5, 6.9</t>
  </si>
  <si>
    <t>cf. Anas Platrhynchos</t>
  </si>
  <si>
    <t>DIST</t>
  </si>
  <si>
    <t>fits well with tarsometatarsus, likely same individual</t>
  </si>
  <si>
    <t>8.22x7.2</t>
  </si>
  <si>
    <t>Distal W (mostly complete) xD</t>
  </si>
  <si>
    <t>fits well with tibiotarsus likely same individual</t>
  </si>
  <si>
    <t>cf Anatidae</t>
  </si>
  <si>
    <t>mostly complete W</t>
  </si>
  <si>
    <t>zygomatic frag</t>
  </si>
  <si>
    <t>distal shaft frag inclu. Muscular attachment</t>
  </si>
  <si>
    <t>superficially looks chewed, but likely caused by some post-dep bio action like roots</t>
  </si>
  <si>
    <t>partial spiral fracture, looks semi-fresh</t>
  </si>
  <si>
    <t>frag of cranial facet, superior L side</t>
  </si>
  <si>
    <t>missing just tip</t>
  </si>
  <si>
    <t>Dorsal spine to Pterygiophores</t>
  </si>
  <si>
    <t>Pteryiophores</t>
  </si>
  <si>
    <t>basal part of the dorsal spine</t>
  </si>
  <si>
    <t xml:space="preserve">looks similar to dog, but thick and quite curved. Does not match cat either. Could be a second generation Tlachichi, its very fat yet small and short. </t>
  </si>
  <si>
    <t>small radius, looks very much like a squirrel could be a smaller species, like the other two humeri.</t>
  </si>
  <si>
    <t>L (missing tiny bit from tip) W</t>
  </si>
  <si>
    <t>29.5,7.5</t>
  </si>
  <si>
    <t>small/young diaphysis fragment</t>
  </si>
  <si>
    <t>Hyoid?</t>
  </si>
  <si>
    <t xml:space="preserve">my best guess is that this is a piece of unbroken hyoid, so most likely either young human or dog. Difficult to say for sure without comparisons. Taking photo for later ID </t>
  </si>
  <si>
    <t>23_VIII_17</t>
  </si>
  <si>
    <t>L, WxD(larger end), WxD (smaller end)</t>
  </si>
  <si>
    <t>34.6, 8.7x5.7, 6.9x3.5</t>
  </si>
  <si>
    <t xml:space="preserve">8.2,5.6 (some wear) ,6 </t>
  </si>
  <si>
    <t>Light wear</t>
  </si>
  <si>
    <t>Large M2, measurements, particularly ant-post (which is one of the most useful criteria according to Blanco et al. 2009), fall between coyote and dog in range. Large dog or possible loberro</t>
  </si>
  <si>
    <t>distl</t>
  </si>
  <si>
    <t>disyal W</t>
  </si>
  <si>
    <t>EL8</t>
  </si>
  <si>
    <t>NO BONES IN THIS BAG</t>
  </si>
  <si>
    <t>NO BONES HERE</t>
  </si>
  <si>
    <t xml:space="preserve"> \</t>
  </si>
  <si>
    <t>Pm4</t>
  </si>
  <si>
    <t>ant-post</t>
  </si>
  <si>
    <t>frag, likely parietal</t>
  </si>
  <si>
    <t>10_VII_13</t>
  </si>
  <si>
    <t>Big</t>
  </si>
  <si>
    <t>L, Prox WxD, Dist WxD</t>
  </si>
  <si>
    <t>48.9, 5x6.88, 5x4.6</t>
  </si>
  <si>
    <t>long bone shaft of small mammal or could be phalange of medium</t>
  </si>
  <si>
    <t>small fragment of most likely a longbone of artiodactyl, possibly young distal tibia or prox. Metatarsal</t>
  </si>
  <si>
    <t>Spiral fracture,  smaller that other identified deer, likely mazama, check IDs against measurements later, also much less thick in cortical  than lote 123 humerus of a similar size</t>
  </si>
  <si>
    <t>Distal WxDx condyle max height</t>
  </si>
  <si>
    <t>32.1x27.6x20.7</t>
  </si>
  <si>
    <t>spiral fracture, similar in size to another ID as Mazama, but this individual is much more robust than that one</t>
  </si>
  <si>
    <t>prox epiphysis</t>
  </si>
  <si>
    <t>chewed, not sure if it was still attached at the time, missing tibial tuberosity</t>
  </si>
  <si>
    <t>W (a little bit missing due to chew and degredation)</t>
  </si>
  <si>
    <t>Dp3</t>
  </si>
  <si>
    <t xml:space="preserve">small tooth, not too much wear, deciduous. According to article on waterdeer, likley about 5m of age, but this doesn’t match with the ages for sheepgoat in meadows handouts. </t>
  </si>
  <si>
    <t>I would put it at about 11 on payne, but no ones specifically for dp3</t>
  </si>
  <si>
    <t>ant-post (a little frag missing), W</t>
  </si>
  <si>
    <t>11.3, 8.9</t>
  </si>
  <si>
    <t>Incisor</t>
  </si>
  <si>
    <t>incisor, not sure if adult or di, need to check measurements</t>
  </si>
  <si>
    <t>light</t>
  </si>
  <si>
    <t>total length, labial crown height, W and ant-post</t>
  </si>
  <si>
    <t>22, 8.5, 5.8, 3.3</t>
  </si>
  <si>
    <t>24_VIII_17</t>
  </si>
  <si>
    <t>large hare</t>
  </si>
  <si>
    <t>15.5x9</t>
  </si>
  <si>
    <t>I think the proximal fracture is fairly fresh, not quite spiral, but shape wouldn’t really support it</t>
  </si>
  <si>
    <t>tuza</t>
  </si>
  <si>
    <t>Innominate acetabulum</t>
  </si>
  <si>
    <t>Ischium, acetab (whole) and part of pubis</t>
  </si>
  <si>
    <t>size of audobonii although acetab is larger in this specimen</t>
  </si>
  <si>
    <t>size of dog but looks like hare. But split lengthways along head so hard to say</t>
  </si>
  <si>
    <t>41.8x6.6</t>
  </si>
  <si>
    <t>small blade-like flake of bone, two flake scars on outer surface that terminate in step fracture, platform appears burnt? Some light scuffing wear also present on exterior of cortical bone (what I mean by outside)</t>
  </si>
  <si>
    <t>probably sylv</t>
  </si>
  <si>
    <t>work frag</t>
  </si>
  <si>
    <t>a number of long grooves along the length of the bone</t>
  </si>
  <si>
    <t>24_VII_17</t>
  </si>
  <si>
    <t>missing condyles from distal, but bridge intact, spiral fracture proximal - very sharp and pointy still</t>
  </si>
  <si>
    <t xml:space="preserve">ant. </t>
  </si>
  <si>
    <t>frag of acending ramus</t>
  </si>
  <si>
    <t>looks like odoco but hard to tell for sure without the other side of the bone to compare</t>
  </si>
  <si>
    <t>cf. Anas acuta</t>
  </si>
  <si>
    <t>Birf</t>
  </si>
  <si>
    <t xml:space="preserve">42, </t>
  </si>
  <si>
    <t>L (Widths are a little damages)</t>
  </si>
  <si>
    <t>bunz</t>
  </si>
  <si>
    <t>Acetabulum, most of ischium, half of illium</t>
  </si>
  <si>
    <t>one 5 one 6</t>
  </si>
  <si>
    <t>tool frag</t>
  </si>
  <si>
    <t>possible fragment of awl point</t>
  </si>
  <si>
    <t>Present Lxmax W</t>
  </si>
  <si>
    <t>36.6x7.5</t>
  </si>
  <si>
    <t>shaft?</t>
  </si>
  <si>
    <t>25_VIII_17</t>
  </si>
  <si>
    <t>small piece of worked bone, very thin, possibly used to be ring shaped or similar, cut on both ends with a slight bevel; outside is worked smooth is a very light polish across the entire surface, the inside appears untouched except for bevel. One longitudinal edge also cut; so more like a placa</t>
  </si>
  <si>
    <t xml:space="preserve">small cut piece of shaft, doesn’t look to polished, maybe remains of </t>
  </si>
  <si>
    <t>Chewing - soft bone is often quite hammered by roots, sometimes can look superficially like chewing, so I look for chews in round shape, damage, draging, bone sides of bone and absences of other root shape</t>
  </si>
  <si>
    <t>could be human</t>
  </si>
  <si>
    <t>DHS/MRD</t>
  </si>
  <si>
    <t>5_VII_13</t>
  </si>
  <si>
    <t>L (almost complete), distal WxD</t>
  </si>
  <si>
    <t>61.5x7.1x7.3</t>
  </si>
  <si>
    <t>duck size</t>
  </si>
  <si>
    <t>prox WxH</t>
  </si>
  <si>
    <t>7.9x9.8</t>
  </si>
  <si>
    <t>one (unburnt) frag likely belongs to the Mt</t>
  </si>
  <si>
    <t>chewed slightly at the ends</t>
  </si>
  <si>
    <t>105x14.6x17.2</t>
  </si>
  <si>
    <t>L of what remains and mid-shaft WxD</t>
  </si>
  <si>
    <t>DISTAL radius width</t>
  </si>
  <si>
    <t>183x30.3x18.1, 19.7x27.5</t>
  </si>
  <si>
    <t>sp. Loberro</t>
  </si>
  <si>
    <t>29.7x18.1</t>
  </si>
  <si>
    <t>charred just on ant. Tip of prox. I think the marks are root action rather than chew</t>
  </si>
  <si>
    <t>distal (i.e. cranial) blade and neck</t>
  </si>
  <si>
    <t xml:space="preserve">some chop marks (v shaped) in the broken stem of the spine. </t>
  </si>
  <si>
    <t>very large! Matches very closely the loberos in the lab, a little bit shorter, but it is still much larger than dog. Close to coyote in height, but the other two measurements really lean towards loberro</t>
  </si>
  <si>
    <t>ant-post, ancho, altura</t>
  </si>
  <si>
    <t>10.2, 7, 17.4</t>
  </si>
  <si>
    <t>shiney</t>
  </si>
  <si>
    <t>small juvenile longbone, possibly human</t>
  </si>
  <si>
    <t>fragment of spatula, has use wear</t>
  </si>
  <si>
    <t>28_VII_17</t>
  </si>
  <si>
    <t>fragment of rasp made of radius, most likely deer radius. Cuts are made to he ulna surface of the radius and are not perfectly even, but are pretty nicely made</t>
  </si>
  <si>
    <t>proximal end of needle including eye</t>
  </si>
  <si>
    <t>frag worked</t>
  </si>
  <si>
    <t>worked frag of bone, groove partially cuts longitudianlly down shaft. Likely remnants of working activity</t>
  </si>
  <si>
    <t>side fragment</t>
  </si>
  <si>
    <t>young porous</t>
  </si>
  <si>
    <t>Row Labels</t>
  </si>
  <si>
    <t>Grand Total</t>
  </si>
  <si>
    <t>(blank)</t>
  </si>
  <si>
    <t>Sum of NISP</t>
  </si>
  <si>
    <t>2015/7</t>
  </si>
  <si>
    <t>cf. floridanus o audobonii</t>
  </si>
  <si>
    <t>missing large frag from caudal angle</t>
  </si>
  <si>
    <t>no cuts but break looks fresh (i.e. not long after death)</t>
  </si>
  <si>
    <t>light chew</t>
  </si>
  <si>
    <t>likely belongs to distal femur in this bag based on colour</t>
  </si>
  <si>
    <t>poss. Chew at prox epi.</t>
  </si>
  <si>
    <t>around proximal epiphysis end</t>
  </si>
  <si>
    <t>distal including unfused epiphysis</t>
  </si>
  <si>
    <t>distal and unufused but matching epiphyses. Heavily chewed at epiphysis; no cut marks but spiral fracture</t>
  </si>
  <si>
    <t>dorsal border above acetabulum (with the lines)</t>
  </si>
  <si>
    <t>burnt at tips on either end, most likely deer but need comparison</t>
  </si>
  <si>
    <t>28_VIII_2017</t>
  </si>
  <si>
    <t xml:space="preserve">surface area of articular surface14.7x8.4; very small. </t>
  </si>
  <si>
    <t xml:space="preserve">highly abraded, most likely artiodactyl based on size. </t>
  </si>
  <si>
    <t>all three ph3 appear to be very small</t>
  </si>
  <si>
    <t>ribs</t>
  </si>
  <si>
    <t>mostly 1 r 2, one 3 and one 4 fragmentation</t>
  </si>
  <si>
    <t>two slightly burnt</t>
  </si>
  <si>
    <t>Phone 28_VIII_17</t>
  </si>
  <si>
    <t>anterior half of carapace, 9 refitting ragments</t>
  </si>
  <si>
    <t>TODO</t>
  </si>
  <si>
    <t xml:space="preserve">For 2016 NISP where comments mentioned refitting, nisp changed to 1. </t>
  </si>
  <si>
    <t># Charred</t>
  </si>
  <si>
    <t># Heat exposed</t>
  </si>
  <si>
    <t>Quality of heat/fire exposure</t>
  </si>
  <si>
    <t>Moved quality of burn from 2017 to a new row. Added an equivalent to charred for the number of charred/burnt bones. This is still not directly relateable to heat exposed yet.</t>
  </si>
  <si>
    <t>DONE</t>
  </si>
  <si>
    <t>CF</t>
  </si>
  <si>
    <t xml:space="preserve">Sciuridae </t>
  </si>
  <si>
    <t>cf. Otospermophilus variagatus</t>
  </si>
  <si>
    <t>create cf as own column, used this formula"INDEX(J2:M2,MATCH("cf*",J2:M2,0))" to look up which cells had CF written in them</t>
  </si>
  <si>
    <t>cf. Thomomys umbrinus</t>
  </si>
  <si>
    <t>Final step should be to remove the formulas</t>
  </si>
  <si>
    <t>INDEX(J29:M29,MATCH("cf*",J29:M29,0))</t>
  </si>
  <si>
    <t>t??th</t>
  </si>
  <si>
    <t>Need to create skeletal part column in R</t>
  </si>
  <si>
    <t>186 dog atlas - need to decide if unfused parts of same bone is 1 nisp or 2</t>
  </si>
  <si>
    <t>Precaudal</t>
  </si>
  <si>
    <t>C5</t>
  </si>
  <si>
    <t>T8</t>
  </si>
  <si>
    <t>T12</t>
  </si>
  <si>
    <t>C7</t>
  </si>
  <si>
    <t>C3</t>
  </si>
  <si>
    <t>L1</t>
  </si>
  <si>
    <t>L2</t>
  </si>
  <si>
    <t>L1, L2, L3</t>
  </si>
  <si>
    <t>New Element</t>
  </si>
  <si>
    <t>New Element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</si>
</sst>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
    <numFmt numFmtId="165" formatCode="m\-d\-yy"/>
    <numFmt numFmtId="166" formatCode="0.0"/>
  </numFmts>
  <fonts count="18" x14ac:knownFonts="1">
    <font>
      <sz val="12"/>
      <color theme="1"/>
      <name val="Calibri"/>
      <family val="2"/>
      <scheme val="minor"/>
    </font>
    <font>
      <sz val="12"/>
      <color rgb="FF9C6500"/>
      <name val="Calibri"/>
      <family val="2"/>
      <scheme val="minor"/>
    </font>
    <font>
      <sz val="10"/>
      <color rgb="FF000000"/>
      <name val="Arial"/>
    </font>
    <font>
      <b/>
      <sz val="10"/>
      <color indexed="8"/>
      <name val="Helvetica"/>
    </font>
    <font>
      <sz val="10"/>
      <color indexed="8"/>
      <name val="Helvetica"/>
    </font>
    <font>
      <sz val="11"/>
      <color indexed="8"/>
      <name val="Helvetica"/>
    </font>
    <font>
      <sz val="10"/>
      <color rgb="FF000000"/>
      <name val="Helvetica"/>
    </font>
    <font>
      <u/>
      <sz val="10"/>
      <color indexed="8"/>
      <name val="Helvetica"/>
    </font>
    <font>
      <b/>
      <sz val="10"/>
      <color rgb="FF000000"/>
      <name val="Helvetica"/>
    </font>
    <font>
      <sz val="12"/>
      <name val="Calibri"/>
      <scheme val="minor"/>
    </font>
    <font>
      <sz val="12"/>
      <color rgb="FFFF0000"/>
      <name val="Calibri"/>
      <family val="2"/>
      <scheme val="minor"/>
    </font>
    <font>
      <u/>
      <sz val="12"/>
      <color theme="11"/>
      <name val="Calibri"/>
      <family val="2"/>
      <scheme val="minor"/>
    </font>
    <font>
      <sz val="10"/>
      <name val="Verdana"/>
    </font>
    <font>
      <b/>
      <sz val="10"/>
      <name val="Verdana"/>
    </font>
    <font>
      <i/>
      <sz val="10"/>
      <name val="Verdana"/>
    </font>
    <font>
      <b/>
      <i/>
      <sz val="10"/>
      <name val="Verdana"/>
    </font>
    <font>
      <sz val="10"/>
      <name val="Verdana"/>
      <family val="2"/>
    </font>
    <font>
      <sz val="11"/>
      <color rgb="FF9C0006"/>
      <name val="Calibri"/>
      <family val="2"/>
      <scheme val="minor"/>
    </font>
  </fonts>
  <fills count="14">
    <fill>
      <patternFill patternType="none"/>
    </fill>
    <fill>
      <patternFill patternType="gray125"/>
    </fill>
    <fill>
      <patternFill patternType="solid">
        <fgColor rgb="FFFFEB9C"/>
      </patternFill>
    </fill>
    <fill>
      <patternFill patternType="solid">
        <fgColor indexed="10"/>
        <bgColor auto="1"/>
      </patternFill>
    </fill>
    <fill>
      <patternFill patternType="solid">
        <fgColor indexed="9"/>
        <bgColor auto="1"/>
      </patternFill>
    </fill>
    <fill>
      <patternFill patternType="solid">
        <fgColor theme="5" tint="-0.249977111117893"/>
        <bgColor indexed="64"/>
      </patternFill>
    </fill>
    <fill>
      <patternFill patternType="solid">
        <fgColor rgb="FFFFFF00"/>
        <bgColor indexed="64"/>
      </patternFill>
    </fill>
    <fill>
      <patternFill patternType="solid">
        <fgColor rgb="FF3366FF"/>
        <bgColor indexed="64"/>
      </patternFill>
    </fill>
    <fill>
      <patternFill patternType="solid">
        <fgColor theme="2"/>
        <bgColor indexed="64"/>
      </patternFill>
    </fill>
    <fill>
      <patternFill patternType="solid">
        <fgColor rgb="FFA5A5A5"/>
        <bgColor rgb="FF000000"/>
      </patternFill>
    </fill>
    <fill>
      <patternFill patternType="solid">
        <fgColor theme="7" tint="0.79998168889431442"/>
        <bgColor indexed="64"/>
      </patternFill>
    </fill>
    <fill>
      <patternFill patternType="solid">
        <fgColor theme="0"/>
        <bgColor indexed="64"/>
      </patternFill>
    </fill>
    <fill>
      <patternFill patternType="solid">
        <fgColor theme="9" tint="0.39997558519241921"/>
        <bgColor indexed="64"/>
      </patternFill>
    </fill>
    <fill>
      <patternFill patternType="solid">
        <fgColor rgb="FFFFC7CE"/>
      </patternFill>
    </fill>
  </fills>
  <borders count="5">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7">
    <xf numFmtId="0" fontId="0" fillId="0" borderId="0"/>
    <xf numFmtId="0" fontId="1" fillId="2" borderId="0" applyNumberFormat="0" applyBorder="0" applyAlignment="0" applyProtection="0"/>
    <xf numFmtId="0" fontId="2" fillId="0" borderId="0"/>
    <xf numFmtId="0" fontId="11" fillId="0" borderId="0" applyNumberFormat="0" applyFill="0" applyBorder="0" applyAlignment="0" applyProtection="0"/>
    <xf numFmtId="0" fontId="11" fillId="0" borderId="0" applyNumberFormat="0" applyFill="0" applyBorder="0" applyAlignment="0" applyProtection="0"/>
    <xf numFmtId="0" fontId="12" fillId="0" borderId="0"/>
    <xf numFmtId="0" fontId="17" fillId="13" borderId="0" applyNumberFormat="0" applyBorder="0" applyAlignment="0" applyProtection="0"/>
  </cellStyleXfs>
  <cellXfs count="109">
    <xf numFmtId="0" fontId="0" fillId="0" borderId="0" xfId="0"/>
    <xf numFmtId="0" fontId="3" fillId="3" borderId="1" xfId="0" applyNumberFormat="1" applyFont="1" applyFill="1" applyBorder="1" applyAlignment="1">
      <alignment vertical="top" wrapText="1"/>
    </xf>
    <xf numFmtId="0" fontId="3" fillId="3" borderId="1" xfId="0" applyFont="1" applyFill="1" applyBorder="1" applyAlignment="1">
      <alignment vertical="top" wrapText="1"/>
    </xf>
    <xf numFmtId="0" fontId="3" fillId="4" borderId="1" xfId="0" applyNumberFormat="1" applyFont="1" applyFill="1" applyBorder="1" applyAlignment="1">
      <alignment vertical="top" wrapText="1"/>
    </xf>
    <xf numFmtId="0" fontId="4" fillId="0" borderId="1" xfId="0" applyNumberFormat="1" applyFont="1" applyBorder="1" applyAlignment="1">
      <alignment vertical="top" wrapText="1"/>
    </xf>
    <xf numFmtId="0" fontId="4" fillId="0" borderId="1" xfId="0" applyFont="1" applyBorder="1" applyAlignment="1">
      <alignment vertical="top" wrapText="1"/>
    </xf>
    <xf numFmtId="9" fontId="4" fillId="0" borderId="1" xfId="0" applyNumberFormat="1" applyFont="1" applyBorder="1" applyAlignment="1">
      <alignment vertical="top" wrapText="1"/>
    </xf>
    <xf numFmtId="0" fontId="4" fillId="5" borderId="1" xfId="0" applyNumberFormat="1" applyFont="1" applyFill="1" applyBorder="1" applyAlignment="1">
      <alignment vertical="top" wrapText="1"/>
    </xf>
    <xf numFmtId="0" fontId="4" fillId="5" borderId="1" xfId="0" applyFont="1" applyFill="1" applyBorder="1" applyAlignment="1">
      <alignment vertical="top" wrapText="1"/>
    </xf>
    <xf numFmtId="0" fontId="3" fillId="0" borderId="1" xfId="0" applyNumberFormat="1" applyFont="1" applyBorder="1" applyAlignment="1">
      <alignment vertical="top" wrapText="1"/>
    </xf>
    <xf numFmtId="0" fontId="5" fillId="0" borderId="1" xfId="0" applyNumberFormat="1" applyFont="1" applyBorder="1" applyAlignment="1">
      <alignment horizontal="left" vertical="top" wrapText="1"/>
    </xf>
    <xf numFmtId="0" fontId="3" fillId="6" borderId="1" xfId="0" applyNumberFormat="1" applyFont="1" applyFill="1" applyBorder="1" applyAlignment="1">
      <alignment vertical="top" wrapText="1"/>
    </xf>
    <xf numFmtId="0" fontId="4" fillId="6" borderId="1" xfId="0" applyNumberFormat="1" applyFont="1" applyFill="1" applyBorder="1" applyAlignment="1">
      <alignment vertical="top" wrapText="1"/>
    </xf>
    <xf numFmtId="0" fontId="5" fillId="6" borderId="1" xfId="0" applyNumberFormat="1" applyFont="1" applyFill="1" applyBorder="1" applyAlignment="1">
      <alignment horizontal="left" vertical="top" wrapText="1"/>
    </xf>
    <xf numFmtId="0" fontId="5" fillId="6" borderId="1" xfId="0" applyFont="1" applyFill="1" applyBorder="1" applyAlignment="1">
      <alignment horizontal="left" vertical="top" wrapText="1"/>
    </xf>
    <xf numFmtId="9" fontId="4" fillId="6" borderId="1" xfId="0" applyNumberFormat="1" applyFont="1" applyFill="1" applyBorder="1" applyAlignment="1">
      <alignment vertical="top" wrapText="1"/>
    </xf>
    <xf numFmtId="0" fontId="5" fillId="0" borderId="1" xfId="0" applyFont="1" applyBorder="1" applyAlignment="1">
      <alignment horizontal="left" vertical="top" wrapText="1"/>
    </xf>
    <xf numFmtId="0" fontId="5" fillId="7" borderId="1" xfId="0" applyNumberFormat="1" applyFont="1" applyFill="1" applyBorder="1" applyAlignment="1">
      <alignment horizontal="left" vertical="top" wrapText="1"/>
    </xf>
    <xf numFmtId="0" fontId="5" fillId="7" borderId="1" xfId="0" applyFont="1" applyFill="1" applyBorder="1" applyAlignment="1">
      <alignment horizontal="left" vertical="top" wrapText="1"/>
    </xf>
    <xf numFmtId="0" fontId="4" fillId="7" borderId="1" xfId="0" applyNumberFormat="1" applyFont="1" applyFill="1" applyBorder="1" applyAlignment="1">
      <alignment vertical="top" wrapText="1"/>
    </xf>
    <xf numFmtId="0" fontId="6" fillId="0" borderId="2" xfId="0" applyFont="1" applyBorder="1" applyAlignment="1">
      <alignment vertical="top" wrapText="1"/>
    </xf>
    <xf numFmtId="164" fontId="4" fillId="0" borderId="1" xfId="0" applyNumberFormat="1" applyFont="1" applyBorder="1" applyAlignment="1">
      <alignment vertical="top" wrapText="1"/>
    </xf>
    <xf numFmtId="0" fontId="5" fillId="5" borderId="1" xfId="0" applyNumberFormat="1" applyFont="1" applyFill="1" applyBorder="1" applyAlignment="1">
      <alignment horizontal="left" vertical="top" wrapText="1"/>
    </xf>
    <xf numFmtId="0" fontId="5" fillId="5" borderId="1" xfId="0" applyFont="1" applyFill="1" applyBorder="1" applyAlignment="1">
      <alignment horizontal="left" vertical="top" wrapText="1"/>
    </xf>
    <xf numFmtId="165" fontId="4" fillId="0" borderId="1" xfId="0" applyNumberFormat="1" applyFont="1" applyBorder="1" applyAlignment="1">
      <alignment vertical="top" wrapText="1"/>
    </xf>
    <xf numFmtId="0" fontId="4" fillId="0" borderId="1" xfId="0" applyNumberFormat="1" applyFont="1" applyBorder="1" applyAlignment="1">
      <alignment horizontal="left" vertical="top" wrapText="1"/>
    </xf>
    <xf numFmtId="0" fontId="1" fillId="2" borderId="1" xfId="1" applyNumberFormat="1" applyBorder="1" applyAlignment="1">
      <alignment vertical="top" wrapText="1"/>
    </xf>
    <xf numFmtId="9" fontId="1" fillId="2" borderId="1" xfId="1" applyNumberFormat="1" applyBorder="1" applyAlignment="1">
      <alignment vertical="top" wrapText="1"/>
    </xf>
    <xf numFmtId="0" fontId="3" fillId="8" borderId="1"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5"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3" fillId="4" borderId="0" xfId="0" applyNumberFormat="1" applyFont="1" applyFill="1" applyAlignment="1">
      <alignment vertical="top" wrapText="1"/>
    </xf>
    <xf numFmtId="0" fontId="4" fillId="0" borderId="0" xfId="0" applyNumberFormat="1" applyFont="1" applyAlignment="1">
      <alignment vertical="top" wrapText="1"/>
    </xf>
    <xf numFmtId="0" fontId="0" fillId="0" borderId="0" xfId="0" applyFont="1" applyAlignment="1">
      <alignment vertical="top" wrapText="1"/>
    </xf>
    <xf numFmtId="0" fontId="0" fillId="10" borderId="0" xfId="0" applyFill="1"/>
    <xf numFmtId="0" fontId="0" fillId="12" borderId="0" xfId="0" applyFill="1"/>
    <xf numFmtId="0" fontId="0" fillId="0" borderId="0" xfId="0" applyNumberFormat="1"/>
    <xf numFmtId="0" fontId="12" fillId="0" borderId="0" xfId="5"/>
    <xf numFmtId="0" fontId="12" fillId="0" borderId="0" xfId="5" applyAlignment="1">
      <alignment horizontal="left" wrapText="1"/>
    </xf>
    <xf numFmtId="0" fontId="12" fillId="0" borderId="0" xfId="5" applyAlignment="1">
      <alignment horizontal="left"/>
    </xf>
    <xf numFmtId="0" fontId="13" fillId="0" borderId="0" xfId="5" applyFont="1" applyAlignment="1">
      <alignment wrapText="1"/>
    </xf>
    <xf numFmtId="0" fontId="13" fillId="0" borderId="0" xfId="5" applyFont="1" applyAlignment="1">
      <alignment horizontal="left" wrapText="1"/>
    </xf>
    <xf numFmtId="0" fontId="12" fillId="0" borderId="0" xfId="5" applyAlignment="1">
      <alignment wrapText="1"/>
    </xf>
    <xf numFmtId="0" fontId="12" fillId="0" borderId="0" xfId="5" quotePrefix="1"/>
    <xf numFmtId="0" fontId="14" fillId="0" borderId="0" xfId="5" applyFont="1"/>
    <xf numFmtId="0" fontId="12" fillId="0" borderId="0" xfId="5" applyFont="1" applyAlignment="1">
      <alignment horizontal="left"/>
    </xf>
    <xf numFmtId="0" fontId="15" fillId="0" borderId="0" xfId="5" applyFont="1"/>
    <xf numFmtId="0" fontId="12" fillId="0" borderId="0" xfId="5" quotePrefix="1" applyAlignment="1">
      <alignment horizontal="left" wrapText="1"/>
    </xf>
    <xf numFmtId="0" fontId="12" fillId="0" borderId="0" xfId="5" quotePrefix="1" applyAlignment="1">
      <alignment horizontal="left"/>
    </xf>
    <xf numFmtId="0" fontId="15" fillId="0" borderId="0" xfId="5" applyFont="1" applyAlignment="1">
      <alignment horizontal="left"/>
    </xf>
    <xf numFmtId="0" fontId="0" fillId="0" borderId="0" xfId="0" pivotButton="1"/>
    <xf numFmtId="0" fontId="0" fillId="0" borderId="0" xfId="0" applyAlignment="1">
      <alignment horizontal="left"/>
    </xf>
    <xf numFmtId="0" fontId="8" fillId="9" borderId="3" xfId="0" applyFont="1" applyFill="1" applyBorder="1" applyAlignment="1">
      <alignment vertical="top" wrapText="1"/>
    </xf>
    <xf numFmtId="0" fontId="0" fillId="0" borderId="3" xfId="0" applyFill="1" applyBorder="1"/>
    <xf numFmtId="0" fontId="0" fillId="0" borderId="3" xfId="0" applyBorder="1"/>
    <xf numFmtId="166" fontId="8" fillId="9" borderId="3" xfId="0" applyNumberFormat="1" applyFont="1" applyFill="1" applyBorder="1" applyAlignment="1">
      <alignment vertical="top" wrapText="1"/>
    </xf>
    <xf numFmtId="49" fontId="8" fillId="9" borderId="3" xfId="0" applyNumberFormat="1" applyFont="1" applyFill="1" applyBorder="1" applyAlignment="1">
      <alignment vertical="top" wrapText="1"/>
    </xf>
    <xf numFmtId="0" fontId="0" fillId="0" borderId="3" xfId="0" applyNumberFormat="1" applyBorder="1"/>
    <xf numFmtId="49" fontId="0" fillId="0" borderId="3" xfId="0" applyNumberFormat="1" applyBorder="1"/>
    <xf numFmtId="166" fontId="0" fillId="0" borderId="3" xfId="0" applyNumberFormat="1" applyBorder="1"/>
    <xf numFmtId="0" fontId="9" fillId="0" borderId="3" xfId="0" applyFont="1" applyBorder="1"/>
    <xf numFmtId="0" fontId="4" fillId="0" borderId="3" xfId="0" applyNumberFormat="1" applyFont="1" applyBorder="1" applyAlignment="1">
      <alignment horizontal="left" vertical="top" wrapText="1"/>
    </xf>
    <xf numFmtId="49" fontId="0" fillId="0" borderId="3" xfId="0" applyNumberFormat="1" applyFill="1" applyBorder="1"/>
    <xf numFmtId="0" fontId="0" fillId="0" borderId="3" xfId="0" quotePrefix="1" applyBorder="1"/>
    <xf numFmtId="0" fontId="0" fillId="11" borderId="3" xfId="0" applyFill="1" applyBorder="1"/>
    <xf numFmtId="0" fontId="0" fillId="0" borderId="3" xfId="0" applyNumberFormat="1" applyFill="1" applyBorder="1"/>
    <xf numFmtId="0" fontId="0" fillId="11" borderId="3" xfId="0" applyNumberFormat="1" applyFill="1" applyBorder="1"/>
    <xf numFmtId="49" fontId="0" fillId="11" borderId="3" xfId="0" applyNumberFormat="1" applyFill="1" applyBorder="1"/>
    <xf numFmtId="0" fontId="10" fillId="0" borderId="3" xfId="0" applyFont="1" applyFill="1" applyBorder="1"/>
    <xf numFmtId="49" fontId="0" fillId="0" borderId="3" xfId="0" applyNumberFormat="1" applyFont="1" applyBorder="1"/>
    <xf numFmtId="0" fontId="0" fillId="0" borderId="3" xfId="0" applyFont="1" applyBorder="1"/>
    <xf numFmtId="0" fontId="4" fillId="0" borderId="3" xfId="0" applyNumberFormat="1" applyFont="1" applyBorder="1" applyAlignment="1">
      <alignment vertical="top" wrapText="1"/>
    </xf>
    <xf numFmtId="0" fontId="0" fillId="6" borderId="3" xfId="0" applyFill="1" applyBorder="1"/>
    <xf numFmtId="0" fontId="0" fillId="10" borderId="3" xfId="0" applyFill="1" applyBorder="1"/>
    <xf numFmtId="0" fontId="0" fillId="10" borderId="3" xfId="0" applyNumberFormat="1" applyFill="1" applyBorder="1"/>
    <xf numFmtId="49" fontId="0" fillId="10" borderId="3" xfId="0" applyNumberFormat="1" applyFill="1" applyBorder="1"/>
    <xf numFmtId="0" fontId="12" fillId="0" borderId="3" xfId="5" applyBorder="1"/>
    <xf numFmtId="49" fontId="12" fillId="0" borderId="3" xfId="5" applyNumberFormat="1" applyBorder="1"/>
    <xf numFmtId="0" fontId="12" fillId="0" borderId="3" xfId="5" applyFill="1" applyBorder="1"/>
    <xf numFmtId="0" fontId="12" fillId="6" borderId="3" xfId="5" applyFill="1" applyBorder="1"/>
    <xf numFmtId="49" fontId="16" fillId="0" borderId="3" xfId="5" applyNumberFormat="1" applyFont="1" applyBorder="1"/>
    <xf numFmtId="49" fontId="12" fillId="0" borderId="3" xfId="5" applyNumberFormat="1" applyFill="1" applyBorder="1"/>
    <xf numFmtId="166" fontId="0" fillId="0" borderId="3" xfId="0" applyNumberFormat="1" applyFill="1" applyBorder="1"/>
    <xf numFmtId="166" fontId="0" fillId="6" borderId="3" xfId="0" applyNumberFormat="1" applyFill="1" applyBorder="1"/>
    <xf numFmtId="49" fontId="0" fillId="6" borderId="3" xfId="0" applyNumberFormat="1" applyFill="1" applyBorder="1"/>
    <xf numFmtId="14" fontId="0" fillId="0" borderId="3" xfId="0" applyNumberFormat="1" applyBorder="1"/>
    <xf numFmtId="0" fontId="0" fillId="0" borderId="3" xfId="0" applyBorder="1" applyAlignment="1">
      <alignment horizontal="right"/>
    </xf>
    <xf numFmtId="0" fontId="5" fillId="0" borderId="3" xfId="0" applyNumberFormat="1" applyFont="1" applyBorder="1" applyAlignment="1">
      <alignment horizontal="left" vertical="top" wrapText="1"/>
    </xf>
    <xf numFmtId="0" fontId="4" fillId="6" borderId="3" xfId="0" applyNumberFormat="1" applyFont="1" applyFill="1" applyBorder="1" applyAlignment="1">
      <alignment vertical="top" wrapText="1"/>
    </xf>
    <xf numFmtId="9" fontId="4" fillId="0" borderId="3" xfId="0" applyNumberFormat="1" applyFont="1" applyBorder="1" applyAlignment="1">
      <alignment vertical="top" wrapText="1"/>
    </xf>
    <xf numFmtId="9" fontId="4" fillId="6" borderId="3" xfId="0" applyNumberFormat="1" applyFont="1" applyFill="1" applyBorder="1" applyAlignment="1">
      <alignment vertical="top" wrapText="1"/>
    </xf>
    <xf numFmtId="0" fontId="5" fillId="0" borderId="3" xfId="0" applyFont="1" applyBorder="1" applyAlignment="1">
      <alignment horizontal="left" vertical="top" wrapText="1"/>
    </xf>
    <xf numFmtId="0" fontId="4" fillId="6" borderId="3" xfId="0" applyFont="1" applyFill="1" applyBorder="1" applyAlignment="1">
      <alignment vertical="top" wrapText="1"/>
    </xf>
    <xf numFmtId="0" fontId="5" fillId="7" borderId="3" xfId="0" applyNumberFormat="1" applyFont="1" applyFill="1" applyBorder="1" applyAlignment="1">
      <alignment horizontal="left" vertical="top" wrapText="1"/>
    </xf>
    <xf numFmtId="0" fontId="5" fillId="7" borderId="3" xfId="0" applyFont="1" applyFill="1" applyBorder="1" applyAlignment="1">
      <alignment horizontal="left" vertical="top" wrapText="1"/>
    </xf>
    <xf numFmtId="0" fontId="4" fillId="7" borderId="3" xfId="0" applyNumberFormat="1" applyFont="1" applyFill="1" applyBorder="1" applyAlignment="1">
      <alignment vertical="top" wrapText="1"/>
    </xf>
    <xf numFmtId="0" fontId="6" fillId="0" borderId="3" xfId="0" applyFont="1" applyBorder="1" applyAlignment="1">
      <alignment vertical="top" wrapText="1"/>
    </xf>
    <xf numFmtId="0" fontId="5" fillId="6" borderId="3" xfId="0" applyNumberFormat="1" applyFont="1" applyFill="1" applyBorder="1" applyAlignment="1">
      <alignment horizontal="left" vertical="top" wrapText="1"/>
    </xf>
    <xf numFmtId="0" fontId="5" fillId="6" borderId="3" xfId="0" applyFont="1" applyFill="1" applyBorder="1" applyAlignment="1">
      <alignment horizontal="left" vertical="top" wrapText="1"/>
    </xf>
    <xf numFmtId="0" fontId="4" fillId="0" borderId="3" xfId="0" applyNumberFormat="1" applyFont="1" applyFill="1" applyBorder="1" applyAlignment="1">
      <alignment vertical="top" wrapText="1"/>
    </xf>
    <xf numFmtId="0" fontId="5" fillId="0" borderId="3" xfId="0" applyNumberFormat="1" applyFont="1" applyFill="1" applyBorder="1" applyAlignment="1">
      <alignment horizontal="left" vertical="top" wrapText="1"/>
    </xf>
    <xf numFmtId="9" fontId="4" fillId="0" borderId="3" xfId="0" applyNumberFormat="1" applyFont="1" applyFill="1" applyBorder="1" applyAlignment="1">
      <alignment vertical="top" wrapText="1"/>
    </xf>
    <xf numFmtId="0" fontId="17" fillId="13" borderId="3" xfId="6" applyBorder="1"/>
    <xf numFmtId="0" fontId="17" fillId="13" borderId="3" xfId="6" applyNumberFormat="1" applyBorder="1" applyAlignment="1">
      <alignment vertical="top" wrapText="1"/>
    </xf>
    <xf numFmtId="0" fontId="17" fillId="13" borderId="3" xfId="6" applyNumberFormat="1" applyBorder="1" applyAlignment="1">
      <alignment horizontal="left" vertical="top" wrapText="1"/>
    </xf>
    <xf numFmtId="166" fontId="17" fillId="13" borderId="3" xfId="6" applyNumberFormat="1" applyBorder="1"/>
    <xf numFmtId="49" fontId="17" fillId="13" borderId="3" xfId="6" applyNumberFormat="1" applyBorder="1"/>
    <xf numFmtId="0" fontId="4" fillId="0" borderId="4" xfId="0" applyNumberFormat="1" applyFont="1" applyFill="1" applyBorder="1" applyAlignment="1">
      <alignment vertical="top" wrapText="1"/>
    </xf>
  </cellXfs>
  <cellStyles count="7">
    <cellStyle name="Bad" xfId="6" builtinId="27"/>
    <cellStyle name="Followed Hyperlink" xfId="3" builtinId="9" hidden="1"/>
    <cellStyle name="Followed Hyperlink" xfId="4" builtinId="9" hidden="1"/>
    <cellStyle name="Neutral" xfId="1" builtinId="28"/>
    <cellStyle name="Normal" xfId="0" builtinId="0"/>
    <cellStyle name="Normal 2" xfId="2"/>
    <cellStyle name="Normal 3" xf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'Deer measurements'!$C$2:$C$9</c:f>
              <c:numCache>
                <c:formatCode>General</c:formatCode>
                <c:ptCount val="8"/>
                <c:pt idx="0">
                  <c:v>32.6</c:v>
                </c:pt>
                <c:pt idx="1">
                  <c:v>28</c:v>
                </c:pt>
                <c:pt idx="2">
                  <c:v>27</c:v>
                </c:pt>
                <c:pt idx="3">
                  <c:v>24.6</c:v>
                </c:pt>
                <c:pt idx="4">
                  <c:v>27.7</c:v>
                </c:pt>
                <c:pt idx="5">
                  <c:v>26.7</c:v>
                </c:pt>
                <c:pt idx="6">
                  <c:v>27.5</c:v>
                </c:pt>
                <c:pt idx="7">
                  <c:v>29.1</c:v>
                </c:pt>
              </c:numCache>
            </c:numRef>
          </c:xVal>
          <c:yVal>
            <c:numRef>
              <c:f>'Deer measurements'!$D$2:$D$9</c:f>
              <c:numCache>
                <c:formatCode>General</c:formatCode>
                <c:ptCount val="8"/>
                <c:pt idx="0">
                  <c:v>18.399999999999999</c:v>
                </c:pt>
                <c:pt idx="1">
                  <c:v>17.8</c:v>
                </c:pt>
                <c:pt idx="2">
                  <c:v>17.8</c:v>
                </c:pt>
                <c:pt idx="3">
                  <c:v>14.3</c:v>
                </c:pt>
                <c:pt idx="4">
                  <c:v>16.899999999999999</c:v>
                </c:pt>
                <c:pt idx="5">
                  <c:v>17.3</c:v>
                </c:pt>
                <c:pt idx="6">
                  <c:v>17.100000000000001</c:v>
                </c:pt>
                <c:pt idx="7">
                  <c:v>17.7</c:v>
                </c:pt>
              </c:numCache>
            </c:numRef>
          </c:yVal>
          <c:smooth val="0"/>
          <c:extLst>
            <c:ext xmlns:c16="http://schemas.microsoft.com/office/drawing/2014/chart" uri="{C3380CC4-5D6E-409C-BE32-E72D297353CC}">
              <c16:uniqueId val="{00000000-6B53-40AC-B163-4BDA9D31D9C6}"/>
            </c:ext>
          </c:extLst>
        </c:ser>
        <c:dLbls>
          <c:showLegendKey val="0"/>
          <c:showVal val="0"/>
          <c:showCatName val="0"/>
          <c:showSerName val="0"/>
          <c:showPercent val="0"/>
          <c:showBubbleSize val="0"/>
        </c:dLbls>
        <c:axId val="937817039"/>
        <c:axId val="937816207"/>
      </c:scatterChart>
      <c:valAx>
        <c:axId val="9378170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816207"/>
        <c:crosses val="autoZero"/>
        <c:crossBetween val="midCat"/>
      </c:valAx>
      <c:valAx>
        <c:axId val="937816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81703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'Deer measurements'!$C$2:$C$7</c:f>
              <c:numCache>
                <c:formatCode>General</c:formatCode>
                <c:ptCount val="6"/>
                <c:pt idx="0">
                  <c:v>32.6</c:v>
                </c:pt>
                <c:pt idx="1">
                  <c:v>28</c:v>
                </c:pt>
                <c:pt idx="2">
                  <c:v>27</c:v>
                </c:pt>
                <c:pt idx="3">
                  <c:v>24.6</c:v>
                </c:pt>
                <c:pt idx="4">
                  <c:v>27.7</c:v>
                </c:pt>
                <c:pt idx="5">
                  <c:v>26.7</c:v>
                </c:pt>
              </c:numCache>
            </c:numRef>
          </c:val>
          <c:smooth val="0"/>
          <c:extLst>
            <c:ext xmlns:c16="http://schemas.microsoft.com/office/drawing/2014/chart" uri="{C3380CC4-5D6E-409C-BE32-E72D297353CC}">
              <c16:uniqueId val="{00000000-1674-4C88-96C4-70976378774C}"/>
            </c:ext>
          </c:extLst>
        </c:ser>
        <c:ser>
          <c:idx val="1"/>
          <c:order val="1"/>
          <c:spPr>
            <a:ln w="28575" cap="rnd">
              <a:solidFill>
                <a:schemeClr val="accent2"/>
              </a:solidFill>
              <a:round/>
            </a:ln>
            <a:effectLst/>
          </c:spPr>
          <c:marker>
            <c:symbol val="none"/>
          </c:marker>
          <c:val>
            <c:numRef>
              <c:f>'Deer measurements'!$D$2:$D$7</c:f>
              <c:numCache>
                <c:formatCode>General</c:formatCode>
                <c:ptCount val="6"/>
                <c:pt idx="0">
                  <c:v>18.399999999999999</c:v>
                </c:pt>
                <c:pt idx="1">
                  <c:v>17.8</c:v>
                </c:pt>
                <c:pt idx="2">
                  <c:v>17.8</c:v>
                </c:pt>
                <c:pt idx="3">
                  <c:v>14.3</c:v>
                </c:pt>
                <c:pt idx="4">
                  <c:v>16.899999999999999</c:v>
                </c:pt>
                <c:pt idx="5">
                  <c:v>17.3</c:v>
                </c:pt>
              </c:numCache>
            </c:numRef>
          </c:val>
          <c:smooth val="0"/>
          <c:extLst>
            <c:ext xmlns:c16="http://schemas.microsoft.com/office/drawing/2014/chart" uri="{C3380CC4-5D6E-409C-BE32-E72D297353CC}">
              <c16:uniqueId val="{00000001-1674-4C88-96C4-70976378774C}"/>
            </c:ext>
          </c:extLst>
        </c:ser>
        <c:dLbls>
          <c:showLegendKey val="0"/>
          <c:showVal val="0"/>
          <c:showCatName val="0"/>
          <c:showSerName val="0"/>
          <c:showPercent val="0"/>
          <c:showBubbleSize val="0"/>
        </c:dLbls>
        <c:smooth val="0"/>
        <c:axId val="937823695"/>
        <c:axId val="937817871"/>
      </c:lineChart>
      <c:catAx>
        <c:axId val="9378236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817871"/>
        <c:crosses val="autoZero"/>
        <c:auto val="1"/>
        <c:lblAlgn val="ctr"/>
        <c:lblOffset val="100"/>
        <c:noMultiLvlLbl val="0"/>
      </c:catAx>
      <c:valAx>
        <c:axId val="937817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823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175260</xdr:colOff>
      <xdr:row>5</xdr:row>
      <xdr:rowOff>41910</xdr:rowOff>
    </xdr:from>
    <xdr:to>
      <xdr:col>12</xdr:col>
      <xdr:colOff>53340</xdr:colOff>
      <xdr:row>19</xdr:row>
      <xdr:rowOff>11430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327660</xdr:colOff>
      <xdr:row>7</xdr:row>
      <xdr:rowOff>80010</xdr:rowOff>
    </xdr:from>
    <xdr:to>
      <xdr:col>20</xdr:col>
      <xdr:colOff>205740</xdr:colOff>
      <xdr:row>21</xdr:row>
      <xdr:rowOff>49530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ATT_2017_V5_For_R.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ria Codlin" refreshedDate="42975.561472569447" createdVersion="6" refreshedVersion="6" minRefreshableVersion="3" recordCount="1731">
  <cacheSource type="worksheet">
    <worksheetSource ref="B1:AV1732" sheet="PATT_2017_V5_For_R" r:id="rId2"/>
  </cacheSource>
  <cacheFields count="44">
    <cacheField name="YEAR" numFmtId="0">
      <sharedItems containsMixedTypes="1" containsNumber="1" containsInteger="1" minValue="2016" maxValue="2017"/>
    </cacheField>
    <cacheField name="Volume" numFmtId="0">
      <sharedItems containsString="0" containsBlank="1" containsNumber="1" minValue="1E-3" maxValue="1.52"/>
    </cacheField>
    <cacheField name="Lote" numFmtId="0">
      <sharedItems containsMixedTypes="1" containsNumber="1" containsInteger="1" minValue="10" maxValue="689" count="281">
        <n v="87"/>
        <n v="95"/>
        <n v="45"/>
        <n v="76"/>
        <n v="96"/>
        <n v="86"/>
        <n v="94"/>
        <n v="10"/>
        <n v="75"/>
        <n v="568"/>
        <n v="181"/>
        <n v="186"/>
        <n v="154"/>
        <n v="152"/>
        <n v="177"/>
        <n v="198"/>
        <n v="103"/>
        <n v="110"/>
        <n v="136"/>
        <n v="143"/>
        <n v="147"/>
        <n v="179"/>
        <n v="176"/>
        <n v="190"/>
        <n v="212"/>
        <n v="216"/>
        <n v="221"/>
        <n v="218"/>
        <n v="215"/>
        <n v="213"/>
        <n v="201"/>
        <n v="374"/>
        <n v="368"/>
        <n v="384"/>
        <n v="363"/>
        <n v="369"/>
        <n v="367"/>
        <n v="330"/>
        <n v="498"/>
        <n v="441"/>
        <n v="492"/>
        <n v="442"/>
        <n v="490"/>
        <n v="496"/>
        <n v="419"/>
        <n v="449"/>
        <n v="499"/>
        <n v="412"/>
        <n v="451"/>
        <n v="420"/>
        <n v="497"/>
        <n v="588"/>
        <n v="543"/>
        <n v="587"/>
        <n v="557"/>
        <n v="567"/>
        <n v="547"/>
        <n v="576"/>
        <n v="513"/>
        <n v="546"/>
        <n v="556"/>
        <n v="590"/>
        <n v="553"/>
        <n v="532"/>
        <n v="574"/>
        <n v="537"/>
        <n v="561"/>
        <n v="544"/>
        <n v="545"/>
        <n v="531"/>
        <n v="565"/>
        <n v="521"/>
        <n v="541"/>
        <n v="558"/>
        <n v="530"/>
        <n v="686"/>
        <s v=" "/>
        <n v="645"/>
        <n v="631"/>
        <n v="656"/>
        <n v="644"/>
        <n v="602"/>
        <n v="641"/>
        <n v="637"/>
        <n v="642"/>
        <n v="682"/>
        <n v="652"/>
        <n v="668"/>
        <n v="683"/>
        <n v="636"/>
        <n v="646"/>
        <n v="653"/>
        <n v="601"/>
        <n v="689"/>
        <n v="655"/>
        <n v="681"/>
        <n v="633"/>
        <n v="687"/>
        <n v="624"/>
        <n v="666"/>
        <n v="659"/>
        <n v="669"/>
        <n v="166"/>
        <n v="551"/>
        <s v="122 (121*)"/>
        <n v="121"/>
        <n v="114"/>
        <n v="383"/>
        <n v="214"/>
        <n v="511"/>
        <n v="494"/>
        <n v="575"/>
        <n v="593"/>
        <n v="422"/>
        <n v="475"/>
        <n v="680"/>
        <n v="662"/>
        <n v="570"/>
        <n v="526"/>
        <n v="539"/>
        <n v="678"/>
        <n v="660"/>
        <n v="663"/>
        <n v="667"/>
        <n v="665"/>
        <n v="670"/>
        <n v="584"/>
        <n v="589"/>
        <n v="599"/>
        <n v="580"/>
        <n v="598"/>
        <n v="581"/>
        <n v="592"/>
        <n v="583"/>
        <n v="591"/>
        <n v="585"/>
        <n v="595"/>
        <n v="534"/>
        <n v="527"/>
        <n v="529"/>
        <n v="528"/>
        <n v="538"/>
        <n v="535"/>
        <n v="479"/>
        <n v="472"/>
        <n v="462"/>
        <n v="468"/>
        <n v="465"/>
        <n v="469"/>
        <n v="461"/>
        <n v="464"/>
        <n v="473"/>
        <n v="466"/>
        <n v="688"/>
        <n v="612"/>
        <n v="606"/>
        <n v="613"/>
        <n v="603"/>
        <n v="616"/>
        <n v="604"/>
        <n v="620"/>
        <n v="512"/>
        <n v="518"/>
        <n v="507"/>
        <n v="505"/>
        <n v="566"/>
        <n v="501"/>
        <n v="506"/>
        <n v="502"/>
        <n v="509"/>
        <n v="516"/>
        <n v="448"/>
        <n v="452"/>
        <n v="457"/>
        <n v="453"/>
        <n v="454"/>
        <n v="458"/>
        <n v="446"/>
        <n v="447"/>
        <n v="455"/>
        <n v="289"/>
        <n v="202"/>
        <n v="200"/>
        <n v="208"/>
        <n v="206"/>
        <n v="220"/>
        <n v="357"/>
        <n v="356"/>
        <n v="353"/>
        <n v="351"/>
        <n v="358"/>
        <n v="355"/>
        <n v="354"/>
        <n v="504"/>
        <n v="500"/>
        <n v="315"/>
        <n v="316"/>
        <n v="318"/>
        <n v="319"/>
        <n v="314"/>
        <n v="313"/>
        <n v="317"/>
        <n v="101"/>
        <n v="104"/>
        <n v="106"/>
        <n v="119"/>
        <n v="100"/>
        <n v="116"/>
        <n v="113"/>
        <n v="109"/>
        <n v="117"/>
        <n v="102"/>
        <n v="112"/>
        <n v="115"/>
        <n v="108"/>
        <n v="385"/>
        <n v="382"/>
        <n v="386"/>
        <n v="381"/>
        <n v="399"/>
        <n v="622"/>
        <n v="623"/>
        <n v="635"/>
        <n v="621"/>
        <n v="630"/>
        <n v="639"/>
        <n v="632"/>
        <n v="569"/>
        <n v="577"/>
        <n v="564"/>
        <n v="573"/>
        <n v="579"/>
        <n v="560"/>
        <n v="562"/>
        <n v="174"/>
        <n v="171"/>
        <n v="163"/>
        <n v="167"/>
        <n v="164"/>
        <n v="160"/>
        <n v="173"/>
        <n v="161"/>
        <n v="194"/>
        <n v="195"/>
        <n v="197"/>
        <n v="184"/>
        <n v="183"/>
        <n v="192"/>
        <n v="188"/>
        <n v="196"/>
        <n v="187"/>
        <n v="193"/>
        <n v="170"/>
        <n v="19"/>
        <n v="542"/>
        <n v="550"/>
        <n v="156"/>
        <n v="157"/>
        <n v="151"/>
        <n v="153"/>
        <n v="155"/>
        <n v="146"/>
        <n v="141"/>
        <n v="159"/>
        <n v="40"/>
        <n v="41"/>
        <n v="123"/>
        <n v="132"/>
        <n v="139"/>
        <n v="134"/>
        <n v="125"/>
        <n v="133"/>
        <n v="124"/>
        <n v="135"/>
        <n v="21"/>
        <n v="334"/>
        <n v="20"/>
        <n v="89"/>
        <n v="23"/>
        <n v="327"/>
        <n v="329"/>
      </sharedItems>
    </cacheField>
    <cacheField name="Operacion" numFmtId="0">
      <sharedItems containsMixedTypes="1" containsNumber="1" containsInteger="1" minValue="17" maxValue="18"/>
    </cacheField>
    <cacheField name="Unidad" numFmtId="0">
      <sharedItems count="65">
        <s v="I17"/>
        <s v="J16"/>
        <s v="J8"/>
        <s v="I16"/>
        <s v="J7"/>
        <s v="K9/J9"/>
        <s v="K21"/>
        <s v="J17"/>
        <s v="M26"/>
        <s v="I19"/>
        <s v="J22"/>
        <s v="J19s"/>
        <s v="K20"/>
        <s v="I20"/>
        <s v="J20"/>
        <s v="I22"/>
        <s v="J20 "/>
        <s v="G22"/>
        <s v="H22"/>
        <s v="H21"/>
        <s v="H20"/>
        <s v="H19N"/>
        <s v="M21"/>
        <s v="N23"/>
        <s v="L23"/>
        <s v="L20"/>
        <s v="N22"/>
        <s v="J24"/>
        <s v="P51"/>
        <s v="K24"/>
        <s v="M24"/>
        <s v="L25"/>
        <s v="J21"/>
        <s v="P50"/>
        <s v="L24"/>
        <s v="M23"/>
        <s v="M25"/>
        <s v="K23"/>
        <s v="K25"/>
        <s v="I23"/>
        <s v="N26"/>
        <s v="I21"/>
        <s v="J25"/>
        <s v="L11"/>
        <s v="K11"/>
        <s v="L10"/>
        <s v="L9"/>
        <s v="M9"/>
        <s v="K9"/>
        <s v="I22-23"/>
        <s v="M11"/>
        <s v="K10"/>
        <s v="K22"/>
        <s v="N25"/>
        <s v="I22-J22"/>
        <s v="N11"/>
        <s v="J23"/>
        <s v="N24"/>
        <s v="L21"/>
        <s v="L22"/>
        <s v="N20"/>
        <s v="N21"/>
        <s v="M20"/>
        <s v="D42"/>
        <s v="K8"/>
      </sharedItems>
    </cacheField>
    <cacheField name="EL." numFmtId="0">
      <sharedItems containsBlank="1" containsMixedTypes="1" containsNumber="1" containsInteger="1" minValue="23" maxValue="36"/>
    </cacheField>
    <cacheField name="Investigator" numFmtId="0">
      <sharedItems containsBlank="1"/>
    </cacheField>
    <cacheField name="Fecha" numFmtId="0">
      <sharedItems containsBlank="1"/>
    </cacheField>
    <cacheField name="Class" numFmtId="0">
      <sharedItems/>
    </cacheField>
    <cacheField name="Category" numFmtId="0">
      <sharedItems containsBlank="1" count="28">
        <s v="Artiodactyla"/>
        <s v="Carnivora"/>
        <m/>
        <s v="Leporidae"/>
        <s v="General"/>
        <s v="Rodentia"/>
        <s v="Anseriformes"/>
        <s v="Galliformes"/>
        <s v="Bird of prey"/>
        <s v="Other"/>
        <s v="Rallidae"/>
        <s v="Charadriiformes"/>
        <s v="Passeriformes"/>
        <s v="Human"/>
        <s v="Bivalve"/>
        <s v="Perciformes"/>
        <s v="Lagomorpha"/>
        <s v="?"/>
        <s v="Frogs"/>
        <s v="Unknown"/>
        <s v="Tortuga"/>
        <s v="Fish"/>
        <s v="Phasinidae"/>
        <s v="Marsupial"/>
        <s v="Passeriniforme"/>
        <s v="Shell"/>
        <s v="Testudine"/>
        <s v="Gastropod"/>
      </sharedItems>
    </cacheField>
    <cacheField name="Genus" numFmtId="0">
      <sharedItems containsBlank="1"/>
    </cacheField>
    <cacheField name="Species" numFmtId="0">
      <sharedItems containsBlank="1"/>
    </cacheField>
    <cacheField name="Name" numFmtId="0">
      <sharedItems containsBlank="1"/>
    </cacheField>
    <cacheField name="Skeletal part" numFmtId="0">
      <sharedItems containsBlank="1"/>
    </cacheField>
    <cacheField name="Element (standardised)" numFmtId="0">
      <sharedItems containsBlank="1"/>
    </cacheField>
    <cacheField name="Element" numFmtId="0">
      <sharedItems containsBlank="1"/>
    </cacheField>
    <cacheField name="Element info" numFmtId="0">
      <sharedItems containsBlank="1" containsMixedTypes="1" containsNumber="1" containsInteger="1" minValue="3" maxValue="13"/>
    </cacheField>
    <cacheField name="Side" numFmtId="0">
      <sharedItems containsBlank="1"/>
    </cacheField>
    <cacheField name="Completeness (0=frag, 1=complete)" numFmtId="0">
      <sharedItems containsBlank="1" containsMixedTypes="1" containsNumber="1" minValue="0" maxValue="9"/>
    </cacheField>
    <cacheField name="Portion" numFmtId="0">
      <sharedItems containsBlank="1"/>
    </cacheField>
    <cacheField name="Fragmentation" numFmtId="0">
      <sharedItems containsBlank="1" containsMixedTypes="1" containsNumber="1" containsInteger="1" minValue="1" maxValue="8"/>
    </cacheField>
    <cacheField name="NISP" numFmtId="0">
      <sharedItems containsBlank="1" containsMixedTypes="1" containsNumber="1" containsInteger="1" minValue="1" maxValue="50" count="29">
        <n v="1"/>
        <n v="6"/>
        <n v="2"/>
        <n v="5"/>
        <n v="13"/>
        <n v="7"/>
        <n v="3"/>
        <n v="47"/>
        <n v="30"/>
        <n v="4"/>
        <n v="15"/>
        <n v="18"/>
        <n v="12"/>
        <n v="21"/>
        <n v="17"/>
        <n v="26"/>
        <n v="8"/>
        <n v="9"/>
        <n v="46"/>
        <s v="  "/>
        <n v="11"/>
        <n v="10"/>
        <n v="19"/>
        <n v="31"/>
        <n v="24"/>
        <n v="50"/>
        <n v="20"/>
        <m/>
        <n v="25"/>
      </sharedItems>
    </cacheField>
    <cacheField name="MNE" numFmtId="0">
      <sharedItems containsBlank="1" containsMixedTypes="1" containsNumber="1" containsInteger="1" minValue="0" maxValue="26"/>
    </cacheField>
    <cacheField name="Comments" numFmtId="0">
      <sharedItems containsBlank="1" longText="1"/>
    </cacheField>
    <cacheField name="Estimate AGE" numFmtId="0">
      <sharedItems containsBlank="1" containsMixedTypes="1" containsNumber="1" containsInteger="1" minValue="1" maxValue="10"/>
    </cacheField>
    <cacheField name="Fusion/wear" numFmtId="0">
      <sharedItems containsBlank="1" containsMixedTypes="1" containsNumber="1" containsInteger="1" minValue="1" maxValue="1"/>
    </cacheField>
    <cacheField name="Proximal" numFmtId="0">
      <sharedItems containsBlank="1"/>
    </cacheField>
    <cacheField name="Shaft" numFmtId="0">
      <sharedItems containsBlank="1"/>
    </cacheField>
    <cacheField name="Distal" numFmtId="0">
      <sharedItems containsBlank="1"/>
    </cacheField>
    <cacheField name="Taphonomy" numFmtId="0">
      <sharedItems containsBlank="1"/>
    </cacheField>
    <cacheField name="Photographed" numFmtId="0">
      <sharedItems containsBlank="1" containsMixedTypes="1" containsNumber="1" containsInteger="1" minValue="155" maxValue="211"/>
    </cacheField>
    <cacheField name="Bird to confirm ID" numFmtId="0">
      <sharedItems containsBlank="1"/>
    </cacheField>
    <cacheField name="Additional analysis" numFmtId="0">
      <sharedItems containsBlank="1" longText="1"/>
    </cacheField>
    <cacheField name="Charred" numFmtId="0">
      <sharedItems containsBlank="1" containsMixedTypes="1" containsNumber="1" containsInteger="1" minValue="0" maxValue="9"/>
    </cacheField>
    <cacheField name="Heat exposed" numFmtId="0">
      <sharedItems containsBlank="1" containsMixedTypes="1" containsNumber="1" containsInteger="1" minValue="0" maxValue="9"/>
    </cacheField>
    <cacheField name="Carnivore" numFmtId="0">
      <sharedItems containsBlank="1" containsMixedTypes="1" containsNumber="1" containsInteger="1" minValue="0" maxValue="2"/>
    </cacheField>
    <cacheField name="Rodent" numFmtId="0">
      <sharedItems containsString="0" containsBlank="1" containsNumber="1" containsInteger="1" minValue="0" maxValue="2"/>
    </cacheField>
    <cacheField name="Worked" numFmtId="0">
      <sharedItems containsBlank="1" containsMixedTypes="1" containsNumber="1" containsInteger="1" minValue="0" maxValue="5"/>
    </cacheField>
    <cacheField name="Butchery" numFmtId="0">
      <sharedItems containsBlank="1" containsMixedTypes="1" containsNumber="1" containsInteger="1" minValue="0" maxValue="3"/>
    </cacheField>
    <cacheField name="Weathering" numFmtId="0">
      <sharedItems containsBlank="1" containsMixedTypes="1" containsNumber="1" containsInteger="1" minValue="0" maxValue="3"/>
    </cacheField>
    <cacheField name="Other" numFmtId="0">
      <sharedItems containsBlank="1" containsMixedTypes="1" containsNumber="1" containsInteger="1" minValue="0" maxValue="26"/>
    </cacheField>
    <cacheField name="Calcined" numFmtId="0">
      <sharedItems containsBlank="1" containsMixedTypes="1" containsNumber="1" containsInteger="1" minValue="0" maxValue="4"/>
    </cacheField>
    <cacheField name="Measurements" numFmtId="0">
      <sharedItems containsBlank="1" containsMixedTypes="1" containsNumber="1" minValue="1.7" maxValue="132.69999999999999"/>
    </cacheField>
    <cacheField name="Location of measuremen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31">
  <r>
    <n v="2016"/>
    <n v="0.29599999999999999"/>
    <x v="0"/>
    <n v="17"/>
    <x v="0"/>
    <m/>
    <s v="MRD"/>
    <s v="20_VII_13"/>
    <s v="Mammal"/>
    <x v="0"/>
    <s v="Odocoileus"/>
    <s v="viginianus"/>
    <s v="White-tailed deer"/>
    <s v="Hindlimb"/>
    <s v="tibia"/>
    <s v="tibia"/>
    <m/>
    <s v="L"/>
    <n v="0.2"/>
    <s v="Distal"/>
    <m/>
    <x v="0"/>
    <m/>
    <m/>
    <m/>
    <s v="Fused"/>
    <m/>
    <m/>
    <m/>
    <m/>
    <m/>
    <m/>
    <m/>
    <m/>
    <m/>
    <m/>
    <m/>
    <m/>
    <m/>
    <m/>
    <m/>
    <m/>
    <m/>
    <m/>
  </r>
  <r>
    <n v="2016"/>
    <n v="0.29599999999999999"/>
    <x v="0"/>
    <n v="17"/>
    <x v="0"/>
    <m/>
    <s v="MRD"/>
    <s v="20_VII_13"/>
    <s v="Mammal"/>
    <x v="0"/>
    <s v="Odocoileus"/>
    <s v="viginianus"/>
    <s v="White-tailed deer"/>
    <s v="Hindlimb"/>
    <s v="femur"/>
    <s v="femur"/>
    <m/>
    <s v="R"/>
    <n v="0"/>
    <s v="shaft fragment"/>
    <m/>
    <x v="0"/>
    <m/>
    <m/>
    <m/>
    <m/>
    <m/>
    <m/>
    <m/>
    <s v="possibly"/>
    <m/>
    <m/>
    <m/>
    <m/>
    <m/>
    <m/>
    <m/>
    <m/>
    <m/>
    <m/>
    <m/>
    <m/>
    <m/>
    <m/>
  </r>
  <r>
    <n v="2016"/>
    <n v="0.29599999999999999"/>
    <x v="0"/>
    <n v="17"/>
    <x v="0"/>
    <m/>
    <s v="MRD"/>
    <s v="20_VII_13"/>
    <s v="Mammal"/>
    <x v="1"/>
    <s v="Canis"/>
    <s v="familiaris "/>
    <s v="Dog"/>
    <s v="Axial"/>
    <s v="vertebra"/>
    <s v="vertebra (c)"/>
    <m/>
    <m/>
    <n v="0.9"/>
    <m/>
    <m/>
    <x v="0"/>
    <n v="1"/>
    <m/>
    <m/>
    <s v="Fused"/>
    <m/>
    <m/>
    <m/>
    <m/>
    <m/>
    <m/>
    <m/>
    <m/>
    <m/>
    <m/>
    <m/>
    <m/>
    <m/>
    <m/>
    <m/>
    <m/>
    <m/>
    <m/>
  </r>
  <r>
    <n v="2016"/>
    <n v="0.29599999999999999"/>
    <x v="0"/>
    <n v="17"/>
    <x v="0"/>
    <m/>
    <s v="MRD"/>
    <s v="20_VII_13"/>
    <s v="Mammal"/>
    <x v="1"/>
    <s v="Canis"/>
    <s v="familiaris "/>
    <s v="Dog"/>
    <s v="Extremity"/>
    <s v="tarsal"/>
    <s v="austragalus"/>
    <m/>
    <s v="R"/>
    <n v="1"/>
    <m/>
    <m/>
    <x v="0"/>
    <n v="1"/>
    <m/>
    <m/>
    <m/>
    <m/>
    <m/>
    <m/>
    <m/>
    <m/>
    <m/>
    <m/>
    <m/>
    <m/>
    <m/>
    <m/>
    <m/>
    <m/>
    <m/>
    <m/>
    <m/>
    <m/>
    <m/>
  </r>
  <r>
    <n v="2016"/>
    <n v="0.29599999999999999"/>
    <x v="0"/>
    <n v="17"/>
    <x v="0"/>
    <m/>
    <s v="MRD"/>
    <s v="20_VII_13"/>
    <s v="Mammal"/>
    <x v="1"/>
    <s v="Canis"/>
    <s v="familiaris "/>
    <s v="Dog"/>
    <s v="Axial"/>
    <s v="rib"/>
    <s v="rib (12)"/>
    <m/>
    <s v="L"/>
    <n v="1"/>
    <m/>
    <m/>
    <x v="0"/>
    <n v="1"/>
    <s v="Juvinile, small and yet to complete form"/>
    <m/>
    <m/>
    <m/>
    <m/>
    <m/>
    <m/>
    <m/>
    <m/>
    <m/>
    <m/>
    <m/>
    <m/>
    <m/>
    <m/>
    <m/>
    <m/>
    <m/>
    <m/>
    <m/>
    <m/>
  </r>
  <r>
    <n v="2016"/>
    <n v="0.29599999999999999"/>
    <x v="0"/>
    <n v="17"/>
    <x v="0"/>
    <m/>
    <s v="MRD"/>
    <s v="20_VII_13"/>
    <s v="Mammal"/>
    <x v="1"/>
    <s v="Canis"/>
    <s v="familiaris "/>
    <s v="Dog"/>
    <s v="Cranial"/>
    <s v="cranial"/>
    <s v="basiopheniod"/>
    <m/>
    <s v="L"/>
    <n v="0"/>
    <m/>
    <m/>
    <x v="0"/>
    <m/>
    <s v="two large fossa intact"/>
    <m/>
    <s v="Fused"/>
    <m/>
    <m/>
    <m/>
    <m/>
    <m/>
    <m/>
    <m/>
    <m/>
    <m/>
    <m/>
    <m/>
    <m/>
    <m/>
    <m/>
    <m/>
    <m/>
    <m/>
    <m/>
  </r>
  <r>
    <n v="2016"/>
    <n v="0.29599999999999999"/>
    <x v="0"/>
    <n v="17"/>
    <x v="0"/>
    <m/>
    <s v="MRD"/>
    <s v="20_VII_13"/>
    <s v="Mammal"/>
    <x v="2"/>
    <s v="medium-large"/>
    <m/>
    <s v="medium-large mammal"/>
    <s v="Cranial"/>
    <s v="cranial"/>
    <s v="cranium"/>
    <m/>
    <m/>
    <n v="0"/>
    <s v="cranial wall"/>
    <m/>
    <x v="0"/>
    <m/>
    <m/>
    <m/>
    <m/>
    <m/>
    <m/>
    <m/>
    <m/>
    <m/>
    <m/>
    <m/>
    <m/>
    <m/>
    <m/>
    <m/>
    <m/>
    <m/>
    <m/>
    <m/>
    <m/>
    <m/>
    <m/>
  </r>
  <r>
    <n v="2016"/>
    <n v="0.29599999999999999"/>
    <x v="0"/>
    <n v="17"/>
    <x v="0"/>
    <m/>
    <s v="MRD"/>
    <s v="20_VII_13"/>
    <s v="Mammal"/>
    <x v="3"/>
    <s v="Sylvilagus"/>
    <s v="floridanus"/>
    <s v="Eastern cottontail"/>
    <s v="Cranial"/>
    <s v="mandible"/>
    <s v="mandible + dentition"/>
    <m/>
    <s v="L"/>
    <n v="0.2"/>
    <s v="anterior"/>
    <m/>
    <x v="0"/>
    <m/>
    <s v="anterior fragment with only incisor socket and incisor present"/>
    <m/>
    <m/>
    <m/>
    <m/>
    <m/>
    <m/>
    <m/>
    <m/>
    <m/>
    <m/>
    <m/>
    <m/>
    <m/>
    <m/>
    <m/>
    <m/>
    <m/>
    <m/>
    <m/>
    <m/>
  </r>
  <r>
    <n v="2016"/>
    <n v="0.29599999999999999"/>
    <x v="0"/>
    <n v="17"/>
    <x v="0"/>
    <m/>
    <s v="MRD"/>
    <s v="20_VII_13"/>
    <s v="Bird"/>
    <x v="4"/>
    <m/>
    <m/>
    <s v="bird"/>
    <s v="Forelimb"/>
    <s v="radius"/>
    <s v="radius"/>
    <m/>
    <s v="L"/>
    <n v="0.3"/>
    <s v="proximal"/>
    <m/>
    <x v="0"/>
    <m/>
    <m/>
    <m/>
    <m/>
    <m/>
    <m/>
    <m/>
    <m/>
    <m/>
    <m/>
    <m/>
    <m/>
    <m/>
    <m/>
    <m/>
    <m/>
    <m/>
    <m/>
    <m/>
    <m/>
    <m/>
    <m/>
  </r>
  <r>
    <n v="2016"/>
    <n v="0.29599999999999999"/>
    <x v="0"/>
    <n v="17"/>
    <x v="0"/>
    <m/>
    <s v="MRD"/>
    <s v="20_VII_13"/>
    <s v="Bird"/>
    <x v="4"/>
    <m/>
    <m/>
    <s v="bird"/>
    <m/>
    <s v="shaft"/>
    <s v="long bone"/>
    <m/>
    <m/>
    <n v="0"/>
    <s v="shaft fragment"/>
    <m/>
    <x v="0"/>
    <m/>
    <m/>
    <m/>
    <m/>
    <m/>
    <m/>
    <m/>
    <m/>
    <m/>
    <m/>
    <m/>
    <m/>
    <m/>
    <m/>
    <m/>
    <m/>
    <m/>
    <m/>
    <m/>
    <m/>
    <m/>
    <m/>
  </r>
  <r>
    <n v="2016"/>
    <n v="0.29599999999999999"/>
    <x v="0"/>
    <n v="17"/>
    <x v="0"/>
    <m/>
    <s v="MRD"/>
    <s v="20_VII_13"/>
    <s v="Human"/>
    <x v="2"/>
    <m/>
    <m/>
    <s v="Human"/>
    <m/>
    <m/>
    <m/>
    <m/>
    <m/>
    <n v="0"/>
    <m/>
    <m/>
    <x v="1"/>
    <m/>
    <m/>
    <m/>
    <m/>
    <m/>
    <m/>
    <m/>
    <m/>
    <m/>
    <m/>
    <m/>
    <m/>
    <m/>
    <m/>
    <m/>
    <m/>
    <m/>
    <m/>
    <m/>
    <m/>
    <m/>
    <m/>
  </r>
  <r>
    <n v="2016"/>
    <n v="0.29599999999999999"/>
    <x v="0"/>
    <n v="17"/>
    <x v="0"/>
    <m/>
    <s v="MRD"/>
    <s v="20_VII_13"/>
    <s v="Mammal"/>
    <x v="2"/>
    <s v="large"/>
    <m/>
    <s v="large mammal"/>
    <m/>
    <s v="shaft"/>
    <s v="worked bone"/>
    <m/>
    <m/>
    <s v="?"/>
    <m/>
    <m/>
    <x v="2"/>
    <m/>
    <s v="two refitting fragments of worked bone shaft, abraded sides and slight two sided bevel at one end. May have once been part of a larger thick spatular or chisel type object. "/>
    <m/>
    <m/>
    <m/>
    <m/>
    <m/>
    <s v="tool"/>
    <m/>
    <m/>
    <m/>
    <m/>
    <m/>
    <m/>
    <m/>
    <n v="1"/>
    <m/>
    <m/>
    <m/>
    <m/>
    <m/>
    <m/>
  </r>
  <r>
    <n v="2016"/>
    <n v="0.29599999999999999"/>
    <x v="0"/>
    <n v="17"/>
    <x v="0"/>
    <m/>
    <s v="MRD"/>
    <s v="20_VII_13"/>
    <s v="Mammal"/>
    <x v="2"/>
    <m/>
    <m/>
    <s v="mammal"/>
    <m/>
    <s v="unknown"/>
    <s v="fragment"/>
    <m/>
    <m/>
    <n v="0"/>
    <m/>
    <m/>
    <x v="3"/>
    <m/>
    <m/>
    <m/>
    <m/>
    <m/>
    <m/>
    <m/>
    <s v="two heat exposed"/>
    <m/>
    <m/>
    <m/>
    <m/>
    <n v="2"/>
    <m/>
    <m/>
    <m/>
    <m/>
    <m/>
    <m/>
    <m/>
    <m/>
    <m/>
  </r>
  <r>
    <n v="2016"/>
    <n v="0.24399999999999999"/>
    <x v="1"/>
    <n v="17"/>
    <x v="1"/>
    <m/>
    <s v="MRD"/>
    <s v="17_VII_13"/>
    <s v="Mammal"/>
    <x v="2"/>
    <m/>
    <m/>
    <s v="mammal"/>
    <m/>
    <s v="unknown"/>
    <s v="fragment"/>
    <m/>
    <m/>
    <n v="0"/>
    <m/>
    <m/>
    <x v="4"/>
    <m/>
    <m/>
    <m/>
    <m/>
    <m/>
    <m/>
    <m/>
    <s v="6 heat exposed"/>
    <m/>
    <m/>
    <m/>
    <m/>
    <n v="6"/>
    <m/>
    <m/>
    <m/>
    <m/>
    <m/>
    <m/>
    <m/>
    <m/>
    <m/>
  </r>
  <r>
    <n v="2016"/>
    <n v="0.24399999999999999"/>
    <x v="1"/>
    <n v="17"/>
    <x v="1"/>
    <m/>
    <s v="MRD"/>
    <s v="17_VII_13"/>
    <s v="Human"/>
    <x v="2"/>
    <m/>
    <m/>
    <s v="Human"/>
    <m/>
    <m/>
    <m/>
    <m/>
    <m/>
    <n v="0"/>
    <m/>
    <m/>
    <x v="0"/>
    <m/>
    <m/>
    <m/>
    <m/>
    <m/>
    <m/>
    <m/>
    <m/>
    <m/>
    <m/>
    <m/>
    <m/>
    <m/>
    <m/>
    <m/>
    <m/>
    <m/>
    <m/>
    <m/>
    <m/>
    <m/>
    <m/>
  </r>
  <r>
    <n v="2016"/>
    <n v="0.28249999999999997"/>
    <x v="2"/>
    <n v="17"/>
    <x v="2"/>
    <m/>
    <s v="AGMR"/>
    <s v="11_III_13"/>
    <s v="Reptile"/>
    <x v="2"/>
    <s v="Testudines"/>
    <m/>
    <s v="Turtle"/>
    <m/>
    <s v="carapace/plastron"/>
    <s v="plastron scute"/>
    <m/>
    <m/>
    <n v="0"/>
    <m/>
    <m/>
    <x v="0"/>
    <m/>
    <s v="of a size with Kinosternon sp."/>
    <m/>
    <m/>
    <m/>
    <m/>
    <m/>
    <m/>
    <m/>
    <m/>
    <m/>
    <m/>
    <m/>
    <m/>
    <m/>
    <m/>
    <m/>
    <m/>
    <m/>
    <m/>
    <m/>
    <m/>
  </r>
  <r>
    <n v="2016"/>
    <n v="0.28249999999999997"/>
    <x v="2"/>
    <n v="17"/>
    <x v="2"/>
    <m/>
    <s v="AGMR"/>
    <s v="11_III_13"/>
    <s v="Mammal"/>
    <x v="2"/>
    <s v="medium-large"/>
    <m/>
    <s v="medium-large mammal"/>
    <s v="Cranial"/>
    <s v="tooth"/>
    <s v="Tooth root"/>
    <m/>
    <m/>
    <n v="0.7"/>
    <s v="Basal"/>
    <m/>
    <x v="2"/>
    <m/>
    <s v="MNE=1"/>
    <m/>
    <m/>
    <m/>
    <m/>
    <m/>
    <m/>
    <m/>
    <m/>
    <m/>
    <m/>
    <m/>
    <m/>
    <m/>
    <m/>
    <m/>
    <m/>
    <m/>
    <m/>
    <m/>
    <m/>
  </r>
  <r>
    <n v="2016"/>
    <n v="0.28249999999999997"/>
    <x v="2"/>
    <n v="17"/>
    <x v="2"/>
    <m/>
    <s v="AGMR"/>
    <s v="11_III_13"/>
    <s v="Mammal"/>
    <x v="2"/>
    <m/>
    <m/>
    <s v="mammal"/>
    <m/>
    <s v="unknown"/>
    <s v="fragment"/>
    <m/>
    <m/>
    <n v="0"/>
    <m/>
    <m/>
    <x v="0"/>
    <m/>
    <m/>
    <m/>
    <m/>
    <m/>
    <m/>
    <m/>
    <m/>
    <m/>
    <m/>
    <m/>
    <m/>
    <m/>
    <m/>
    <m/>
    <m/>
    <m/>
    <m/>
    <m/>
    <m/>
    <m/>
    <m/>
  </r>
  <r>
    <n v="2016"/>
    <n v="0.56799999999999995"/>
    <x v="3"/>
    <n v="17"/>
    <x v="0"/>
    <m/>
    <s v="MRD"/>
    <s v="17_VII_13"/>
    <s v="Mammal"/>
    <x v="0"/>
    <s v="Odocoileus"/>
    <s v="viginianus"/>
    <s v="White-tailed deer"/>
    <s v="Axial"/>
    <s v="vertebra"/>
    <s v="vertebra (c)"/>
    <m/>
    <m/>
    <n v="0.8"/>
    <m/>
    <m/>
    <x v="0"/>
    <m/>
    <s v="Multiple cutmarks (same direction but non parallel on the right caudal articulation"/>
    <m/>
    <s v="Fused"/>
    <m/>
    <m/>
    <m/>
    <s v="cutmarks"/>
    <m/>
    <m/>
    <m/>
    <m/>
    <m/>
    <m/>
    <m/>
    <m/>
    <n v="1"/>
    <m/>
    <m/>
    <m/>
    <m/>
    <m/>
  </r>
  <r>
    <n v="2016"/>
    <n v="0.56799999999999995"/>
    <x v="3"/>
    <n v="17"/>
    <x v="0"/>
    <m/>
    <s v="MRD"/>
    <s v="17_VII_13"/>
    <s v="Mammal"/>
    <x v="0"/>
    <s v="Odocoileus"/>
    <s v="viginianus"/>
    <s v="White-tailed deer"/>
    <s v="Axial"/>
    <s v="vertebra"/>
    <s v="vertebra (l)"/>
    <m/>
    <m/>
    <n v="0.6"/>
    <s v="body"/>
    <m/>
    <x v="0"/>
    <m/>
    <m/>
    <m/>
    <m/>
    <m/>
    <m/>
    <m/>
    <m/>
    <m/>
    <m/>
    <m/>
    <m/>
    <m/>
    <m/>
    <m/>
    <m/>
    <m/>
    <m/>
    <m/>
    <m/>
    <m/>
    <m/>
  </r>
  <r>
    <n v="2016"/>
    <n v="0.56799999999999995"/>
    <x v="3"/>
    <n v="17"/>
    <x v="0"/>
    <m/>
    <s v="MRD"/>
    <s v="17_VII_13"/>
    <s v="Mammal"/>
    <x v="1"/>
    <s v="Canis"/>
    <s v="familiaris "/>
    <s v="Dog"/>
    <s v="Extremity"/>
    <s v="tarsal"/>
    <s v="austragalus"/>
    <m/>
    <s v="R"/>
    <n v="1"/>
    <m/>
    <m/>
    <x v="0"/>
    <m/>
    <m/>
    <m/>
    <m/>
    <m/>
    <m/>
    <m/>
    <m/>
    <m/>
    <m/>
    <m/>
    <m/>
    <m/>
    <m/>
    <m/>
    <m/>
    <m/>
    <m/>
    <m/>
    <m/>
    <m/>
    <m/>
  </r>
  <r>
    <n v="2016"/>
    <n v="0.56799999999999995"/>
    <x v="3"/>
    <n v="17"/>
    <x v="0"/>
    <m/>
    <s v="MRD"/>
    <s v="17_VII_13"/>
    <s v="Mammal"/>
    <x v="1"/>
    <s v="Canis"/>
    <s v="familiaris "/>
    <s v="Dog"/>
    <s v="Extremity"/>
    <s v="metatarsal"/>
    <s v="Metatarsal (5)"/>
    <m/>
    <s v="L"/>
    <n v="1"/>
    <m/>
    <m/>
    <x v="0"/>
    <m/>
    <s v="Small dog"/>
    <m/>
    <s v="Fused"/>
    <m/>
    <m/>
    <m/>
    <s v="Carnivore chew"/>
    <m/>
    <m/>
    <s v="Possibly boiled, slightly shiney but not too smooth (could be unsmooth due to chewing); length:45.4, prox (wxh)7.72x7.79; Distal (wxh)5.61x6.02. Also meant to be shorter than mt2, but not sure if this is small enough to be tlachichi. Not quite as robust as the other possible tlachichi mt 3, but shorter and slightly momre robust than the small dog example in lab. Likely small dog because it is quite narrow. "/>
    <m/>
    <m/>
    <n v="1"/>
    <m/>
    <m/>
    <m/>
    <m/>
    <m/>
    <m/>
    <m/>
    <m/>
  </r>
  <r>
    <n v="2016"/>
    <n v="0.56799999999999995"/>
    <x v="3"/>
    <n v="17"/>
    <x v="0"/>
    <m/>
    <s v="MRD"/>
    <s v="17_VII_13"/>
    <s v="Mammal"/>
    <x v="1"/>
    <s v="Canis"/>
    <s v="familiaris "/>
    <s v="Dog"/>
    <s v="Extremity"/>
    <s v="phalanx"/>
    <s v="*proximal phalanx 5"/>
    <m/>
    <s v="L"/>
    <n v="1"/>
    <m/>
    <m/>
    <x v="0"/>
    <m/>
    <m/>
    <m/>
    <m/>
    <m/>
    <m/>
    <m/>
    <m/>
    <m/>
    <m/>
    <s v="Length; Prox (wxh); Distal (wxh)"/>
    <m/>
    <m/>
    <m/>
    <m/>
    <m/>
    <m/>
    <m/>
    <m/>
    <m/>
    <m/>
    <m/>
  </r>
  <r>
    <n v="2016"/>
    <n v="0.56799999999999995"/>
    <x v="3"/>
    <n v="17"/>
    <x v="0"/>
    <m/>
    <s v="MRD"/>
    <s v="17_VII_13"/>
    <s v="Mammal"/>
    <x v="1"/>
    <s v="Canis"/>
    <s v="familiaris "/>
    <s v="Dog"/>
    <s v="Axial"/>
    <s v="rib"/>
    <s v="rib (1st?)"/>
    <m/>
    <s v="R"/>
    <n v="0.3"/>
    <s v="costal"/>
    <m/>
    <x v="0"/>
    <m/>
    <s v="Most likely of rib"/>
    <m/>
    <m/>
    <m/>
    <m/>
    <m/>
    <m/>
    <m/>
    <m/>
    <m/>
    <m/>
    <m/>
    <m/>
    <m/>
    <m/>
    <m/>
    <m/>
    <m/>
    <m/>
    <m/>
    <m/>
  </r>
  <r>
    <n v="2016"/>
    <n v="0.56799999999999995"/>
    <x v="3"/>
    <n v="17"/>
    <x v="0"/>
    <m/>
    <s v="MRD"/>
    <s v="17_VII_13"/>
    <s v="Reptile"/>
    <x v="2"/>
    <s v="Trachemys"/>
    <s v="sp."/>
    <s v="Slider turtle"/>
    <m/>
    <s v="carapace/plastron"/>
    <s v="carapace- costal scute"/>
    <m/>
    <m/>
    <n v="0"/>
    <m/>
    <m/>
    <x v="0"/>
    <m/>
    <m/>
    <m/>
    <m/>
    <m/>
    <m/>
    <m/>
    <m/>
    <m/>
    <m/>
    <m/>
    <m/>
    <m/>
    <m/>
    <m/>
    <m/>
    <m/>
    <m/>
    <m/>
    <m/>
    <m/>
    <m/>
  </r>
  <r>
    <n v="2016"/>
    <n v="0.56799999999999995"/>
    <x v="3"/>
    <n v="17"/>
    <x v="0"/>
    <m/>
    <s v="MRD"/>
    <s v="17_VII_13"/>
    <s v="Mammal"/>
    <x v="3"/>
    <s v="Sylvilagus"/>
    <s v="floridanus"/>
    <s v="Eastern cottontail"/>
    <s v="Cranial"/>
    <s v="mandible"/>
    <s v="mandible + dentition"/>
    <m/>
    <s v="R"/>
    <n v="0.3"/>
    <s v="anterior"/>
    <m/>
    <x v="0"/>
    <m/>
    <s v="Sockets for P3,4, M1,2 and M1 and inscisor in place, different individual from L mandible in this lote; of a size with floridanus"/>
    <m/>
    <m/>
    <m/>
    <m/>
    <m/>
    <m/>
    <m/>
    <m/>
    <m/>
    <m/>
    <m/>
    <m/>
    <m/>
    <m/>
    <m/>
    <m/>
    <m/>
    <m/>
    <m/>
    <m/>
  </r>
  <r>
    <n v="2016"/>
    <n v="0.56799999999999995"/>
    <x v="3"/>
    <n v="17"/>
    <x v="0"/>
    <m/>
    <s v="MRD"/>
    <s v="17_VII_13"/>
    <s v="Mammal"/>
    <x v="3"/>
    <s v="Sylvilagus"/>
    <s v="sp."/>
    <s v="Cottontail"/>
    <s v="Cranial"/>
    <s v="mandible"/>
    <s v="mandible"/>
    <m/>
    <s v="L"/>
    <n v="0.2"/>
    <s v="anterior"/>
    <m/>
    <x v="0"/>
    <m/>
    <s v="ragment includes partial socket for P3. Different individual from R mandible in this lote, of a size with floridanus"/>
    <m/>
    <m/>
    <m/>
    <m/>
    <m/>
    <m/>
    <m/>
    <m/>
    <m/>
    <m/>
    <m/>
    <m/>
    <m/>
    <m/>
    <m/>
    <m/>
    <m/>
    <m/>
    <m/>
    <m/>
  </r>
  <r>
    <n v="2016"/>
    <n v="0.56799999999999995"/>
    <x v="3"/>
    <n v="17"/>
    <x v="0"/>
    <m/>
    <s v="MRD"/>
    <s v="17_VII_13"/>
    <s v="Mammal"/>
    <x v="3"/>
    <s v="Sylvilagus"/>
    <s v="sp."/>
    <s v="Cottontail"/>
    <s v="Cranial"/>
    <s v="tooth"/>
    <s v="tooth"/>
    <m/>
    <m/>
    <n v="0"/>
    <s v="fragments"/>
    <m/>
    <x v="5"/>
    <m/>
    <m/>
    <m/>
    <m/>
    <m/>
    <m/>
    <m/>
    <m/>
    <m/>
    <m/>
    <m/>
    <m/>
    <m/>
    <m/>
    <m/>
    <m/>
    <m/>
    <m/>
    <m/>
    <m/>
    <m/>
    <m/>
  </r>
  <r>
    <n v="2016"/>
    <n v="0.56799999999999995"/>
    <x v="3"/>
    <n v="17"/>
    <x v="0"/>
    <m/>
    <s v="MRD"/>
    <s v="17_VII_13"/>
    <s v="Mammal"/>
    <x v="3"/>
    <s v="Sylvilagus"/>
    <s v="sp."/>
    <s v="Cottontail"/>
    <s v="Extremity"/>
    <s v="phalanx"/>
    <s v="proximal phalanx (hindlimb)"/>
    <m/>
    <m/>
    <n v="1"/>
    <m/>
    <m/>
    <x v="0"/>
    <m/>
    <s v="form is straight fo likely #2 or 3"/>
    <m/>
    <m/>
    <m/>
    <m/>
    <m/>
    <m/>
    <m/>
    <m/>
    <m/>
    <m/>
    <m/>
    <m/>
    <m/>
    <m/>
    <m/>
    <m/>
    <m/>
    <m/>
    <m/>
    <m/>
  </r>
  <r>
    <n v="2016"/>
    <n v="0.56799999999999995"/>
    <x v="3"/>
    <n v="17"/>
    <x v="0"/>
    <m/>
    <s v="MRD"/>
    <s v="17_VII_13"/>
    <s v="Mammal"/>
    <x v="3"/>
    <s v="Leporidae"/>
    <m/>
    <s v="Rabbit/hare"/>
    <s v="Pelvic girdle"/>
    <s v="pelvis"/>
    <s v="illium"/>
    <m/>
    <s v="R"/>
    <n v="1"/>
    <s v="illium"/>
    <m/>
    <x v="0"/>
    <m/>
    <s v="complete juvenile illium"/>
    <m/>
    <s v="No"/>
    <m/>
    <m/>
    <m/>
    <m/>
    <m/>
    <m/>
    <m/>
    <m/>
    <m/>
    <m/>
    <m/>
    <m/>
    <m/>
    <m/>
    <m/>
    <m/>
    <m/>
    <m/>
  </r>
  <r>
    <n v="2016"/>
    <n v="0.56799999999999995"/>
    <x v="3"/>
    <n v="17"/>
    <x v="0"/>
    <m/>
    <s v="MRD"/>
    <s v="17_VII_13"/>
    <s v="Mammal"/>
    <x v="3"/>
    <s v="Lepus"/>
    <s v="sp."/>
    <s v="Hare"/>
    <s v="Axial"/>
    <s v="vertebra"/>
    <s v="atlas"/>
    <m/>
    <m/>
    <n v="1"/>
    <m/>
    <m/>
    <x v="0"/>
    <m/>
    <m/>
    <m/>
    <m/>
    <m/>
    <m/>
    <m/>
    <m/>
    <m/>
    <m/>
    <m/>
    <m/>
    <m/>
    <m/>
    <m/>
    <m/>
    <m/>
    <m/>
    <m/>
    <m/>
    <m/>
    <m/>
  </r>
  <r>
    <n v="2016"/>
    <n v="0.56799999999999995"/>
    <x v="3"/>
    <n v="17"/>
    <x v="0"/>
    <m/>
    <s v="MRD"/>
    <s v="17_VII_13"/>
    <s v="Mammal"/>
    <x v="2"/>
    <s v="small"/>
    <m/>
    <s v="small mammal"/>
    <s v="Axial"/>
    <s v="vertebra"/>
    <s v="vertebra (t)"/>
    <m/>
    <m/>
    <n v="0.7"/>
    <s v="body"/>
    <m/>
    <x v="0"/>
    <m/>
    <s v="probaby sylv."/>
    <m/>
    <s v="No"/>
    <m/>
    <m/>
    <m/>
    <m/>
    <m/>
    <m/>
    <m/>
    <m/>
    <m/>
    <m/>
    <m/>
    <m/>
    <m/>
    <m/>
    <m/>
    <m/>
    <m/>
    <m/>
  </r>
  <r>
    <n v="2016"/>
    <n v="0.56799999999999995"/>
    <x v="3"/>
    <n v="17"/>
    <x v="0"/>
    <m/>
    <s v="MRD"/>
    <s v="17_VII_13"/>
    <s v="Mammal"/>
    <x v="5"/>
    <s v="Cratogeomys"/>
    <s v="fumosus thylorhinus"/>
    <s v="Smokey pocket gopher"/>
    <s v="Hindlimb"/>
    <s v="tibia"/>
    <s v="tibia"/>
    <m/>
    <s v="L"/>
    <n v="0"/>
    <s v="proximal epiphysis"/>
    <m/>
    <x v="0"/>
    <m/>
    <s v="whole"/>
    <m/>
    <s v="No"/>
    <m/>
    <m/>
    <m/>
    <m/>
    <m/>
    <m/>
    <m/>
    <m/>
    <m/>
    <m/>
    <m/>
    <m/>
    <m/>
    <m/>
    <m/>
    <m/>
    <m/>
    <m/>
  </r>
  <r>
    <n v="2016"/>
    <n v="0.56799999999999995"/>
    <x v="3"/>
    <n v="17"/>
    <x v="0"/>
    <m/>
    <s v="MRD"/>
    <s v="17_VII_13"/>
    <s v="Mammal"/>
    <x v="2"/>
    <s v="small"/>
    <m/>
    <s v="small mammal"/>
    <s v="Axial"/>
    <s v="vertebra"/>
    <s v="vertebra"/>
    <m/>
    <m/>
    <n v="0"/>
    <s v="epiphysis"/>
    <m/>
    <x v="0"/>
    <m/>
    <m/>
    <m/>
    <m/>
    <m/>
    <m/>
    <m/>
    <m/>
    <m/>
    <m/>
    <m/>
    <m/>
    <m/>
    <m/>
    <m/>
    <m/>
    <m/>
    <m/>
    <m/>
    <m/>
    <m/>
    <m/>
  </r>
  <r>
    <n v="2016"/>
    <n v="0.56799999999999995"/>
    <x v="3"/>
    <n v="17"/>
    <x v="0"/>
    <m/>
    <s v="MRD"/>
    <s v="17_VII_13"/>
    <s v="Bird"/>
    <x v="4"/>
    <m/>
    <m/>
    <s v="bird"/>
    <m/>
    <s v="unknown"/>
    <s v="fragment"/>
    <m/>
    <m/>
    <n v="0"/>
    <m/>
    <m/>
    <x v="6"/>
    <m/>
    <s v="CHECK"/>
    <m/>
    <m/>
    <m/>
    <m/>
    <m/>
    <m/>
    <m/>
    <m/>
    <m/>
    <m/>
    <m/>
    <m/>
    <m/>
    <m/>
    <m/>
    <m/>
    <m/>
    <m/>
    <m/>
    <m/>
  </r>
  <r>
    <n v="2016"/>
    <n v="0.56799999999999995"/>
    <x v="3"/>
    <n v="17"/>
    <x v="0"/>
    <m/>
    <s v="MRD"/>
    <s v="17_VII_13"/>
    <s v="Bird"/>
    <x v="4"/>
    <m/>
    <m/>
    <s v="bird"/>
    <s v="Axial"/>
    <s v="sternum"/>
    <s v="sternum"/>
    <m/>
    <s v="L"/>
    <n v="0"/>
    <s v="Costal facets"/>
    <m/>
    <x v="0"/>
    <m/>
    <m/>
    <m/>
    <m/>
    <m/>
    <m/>
    <m/>
    <m/>
    <m/>
    <m/>
    <m/>
    <m/>
    <m/>
    <m/>
    <m/>
    <m/>
    <m/>
    <m/>
    <m/>
    <m/>
    <m/>
    <m/>
  </r>
  <r>
    <n v="2016"/>
    <n v="0.56799999999999995"/>
    <x v="3"/>
    <n v="17"/>
    <x v="0"/>
    <m/>
    <s v="MRD"/>
    <s v="17_VII_13"/>
    <s v="Mammal"/>
    <x v="0"/>
    <s v="Artiodactyla"/>
    <s v="sp."/>
    <s v="Artiodactyl"/>
    <s v="Hindlimb"/>
    <s v="tibia"/>
    <s v="tibia"/>
    <m/>
    <s v="R"/>
    <n v="0.1"/>
    <s v="Proximal, medial condyle"/>
    <m/>
    <x v="0"/>
    <m/>
    <s v="No epiphysis"/>
    <m/>
    <s v="No"/>
    <m/>
    <m/>
    <m/>
    <m/>
    <m/>
    <m/>
    <m/>
    <m/>
    <m/>
    <m/>
    <m/>
    <m/>
    <m/>
    <m/>
    <m/>
    <m/>
    <m/>
    <m/>
  </r>
  <r>
    <n v="2016"/>
    <n v="0.56799999999999995"/>
    <x v="3"/>
    <n v="17"/>
    <x v="0"/>
    <m/>
    <s v="MRD"/>
    <s v="17_VII_13"/>
    <s v="Mammal"/>
    <x v="2"/>
    <m/>
    <m/>
    <s v="mammal"/>
    <m/>
    <s v="unknown"/>
    <s v="fragment"/>
    <m/>
    <m/>
    <n v="0"/>
    <m/>
    <m/>
    <x v="7"/>
    <m/>
    <m/>
    <m/>
    <m/>
    <m/>
    <m/>
    <m/>
    <m/>
    <m/>
    <m/>
    <m/>
    <m/>
    <m/>
    <m/>
    <m/>
    <m/>
    <m/>
    <m/>
    <m/>
    <m/>
    <m/>
    <m/>
  </r>
  <r>
    <n v="2016"/>
    <n v="0.56799999999999995"/>
    <x v="3"/>
    <n v="17"/>
    <x v="0"/>
    <m/>
    <s v="MRD"/>
    <s v="17_VII_13"/>
    <s v="Human"/>
    <x v="2"/>
    <m/>
    <m/>
    <s v="Human"/>
    <m/>
    <m/>
    <m/>
    <m/>
    <m/>
    <n v="0"/>
    <m/>
    <m/>
    <x v="8"/>
    <m/>
    <s v="Many large chunks from various body parts. NISP is min"/>
    <m/>
    <m/>
    <m/>
    <m/>
    <m/>
    <m/>
    <m/>
    <m/>
    <m/>
    <m/>
    <m/>
    <m/>
    <m/>
    <m/>
    <m/>
    <m/>
    <m/>
    <m/>
    <m/>
    <m/>
  </r>
  <r>
    <n v="2016"/>
    <n v="0.56799999999999995"/>
    <x v="3"/>
    <n v="17"/>
    <x v="0"/>
    <m/>
    <s v="MRD"/>
    <s v="17_VII_13"/>
    <s v="Mammal"/>
    <x v="2"/>
    <s v="medium-large"/>
    <m/>
    <s v="medium-large mammal"/>
    <s v="Forelimb"/>
    <s v="radius"/>
    <s v="radius"/>
    <m/>
    <s v="R"/>
    <n v="0"/>
    <s v="shaft"/>
    <m/>
    <x v="0"/>
    <m/>
    <s v="possibly distal shaft of dog radius but a little more round that the examples in the lab."/>
    <m/>
    <m/>
    <m/>
    <m/>
    <m/>
    <m/>
    <m/>
    <m/>
    <m/>
    <m/>
    <m/>
    <m/>
    <m/>
    <m/>
    <m/>
    <m/>
    <m/>
    <m/>
    <m/>
    <m/>
  </r>
  <r>
    <n v="2016"/>
    <n v="0.56799999999999995"/>
    <x v="3"/>
    <n v="17"/>
    <x v="0"/>
    <m/>
    <s v="MRD"/>
    <s v="17_VII_13"/>
    <s v="Mammal"/>
    <x v="2"/>
    <m/>
    <m/>
    <s v="mammal"/>
    <m/>
    <s v="shaft"/>
    <s v="worked bone"/>
    <m/>
    <m/>
    <n v="0"/>
    <m/>
    <m/>
    <x v="3"/>
    <m/>
    <s v="five distinct fragments of worked bone, one possible awl fragment (blunt), other four have abrasion or grooves but no diagnostic portions. "/>
    <m/>
    <m/>
    <m/>
    <m/>
    <m/>
    <s v="worked bone"/>
    <m/>
    <m/>
    <m/>
    <m/>
    <m/>
    <m/>
    <m/>
    <n v="5"/>
    <m/>
    <m/>
    <m/>
    <m/>
    <m/>
    <m/>
  </r>
  <r>
    <n v="2016"/>
    <n v="0.56799999999999995"/>
    <x v="3"/>
    <n v="17"/>
    <x v="0"/>
    <m/>
    <s v="MRD"/>
    <s v="17_VII_13"/>
    <s v="Mammal"/>
    <x v="2"/>
    <m/>
    <m/>
    <s v="mammal"/>
    <m/>
    <s v="unknown"/>
    <s v="fragment"/>
    <m/>
    <m/>
    <n v="0"/>
    <m/>
    <m/>
    <x v="2"/>
    <m/>
    <m/>
    <m/>
    <m/>
    <m/>
    <m/>
    <m/>
    <s v="One charred one heat exposed"/>
    <m/>
    <m/>
    <m/>
    <n v="1"/>
    <n v="1"/>
    <m/>
    <m/>
    <m/>
    <m/>
    <m/>
    <m/>
    <m/>
    <m/>
    <m/>
  </r>
  <r>
    <n v="2016"/>
    <n v="0.56799999999999995"/>
    <x v="3"/>
    <n v="17"/>
    <x v="0"/>
    <m/>
    <s v="MRD"/>
    <s v="17_VII_13"/>
    <s v="Fish"/>
    <x v="2"/>
    <m/>
    <m/>
    <s v="fish"/>
    <s v="Axial"/>
    <s v="vertebra"/>
    <s v="vertebra (c5)"/>
    <m/>
    <m/>
    <n v="0.9"/>
    <m/>
    <m/>
    <x v="0"/>
    <m/>
    <s v="Possibly flat fish"/>
    <m/>
    <m/>
    <m/>
    <m/>
    <m/>
    <m/>
    <m/>
    <m/>
    <m/>
    <m/>
    <m/>
    <m/>
    <m/>
    <m/>
    <m/>
    <m/>
    <m/>
    <m/>
    <m/>
    <m/>
  </r>
  <r>
    <n v="2016"/>
    <n v="0.14399999999999999"/>
    <x v="4"/>
    <n v="17"/>
    <x v="3"/>
    <m/>
    <s v="MRD"/>
    <s v="22_VII_13"/>
    <s v="Mammal"/>
    <x v="5"/>
    <s v="Cratogeomys"/>
    <s v="fumosus thylorhinus"/>
    <s v="Smokey pocket gopher"/>
    <s v="Cranial"/>
    <s v="mandible"/>
    <s v="mandible + dentition"/>
    <m/>
    <s v="L"/>
    <n v="0.9"/>
    <m/>
    <m/>
    <x v="0"/>
    <m/>
    <s v="smaller than examples of papogeomys and thomomys in lab; p4 and m1 present, partial inscisor present, M2 loose "/>
    <m/>
    <m/>
    <m/>
    <m/>
    <m/>
    <m/>
    <m/>
    <m/>
    <m/>
    <m/>
    <m/>
    <m/>
    <m/>
    <m/>
    <m/>
    <m/>
    <m/>
    <m/>
    <m/>
    <m/>
  </r>
  <r>
    <n v="2016"/>
    <n v="0.14399999999999999"/>
    <x v="4"/>
    <n v="17"/>
    <x v="3"/>
    <m/>
    <s v="MRD"/>
    <s v="22_VII_13"/>
    <s v="Human"/>
    <x v="2"/>
    <m/>
    <m/>
    <s v="Human"/>
    <m/>
    <m/>
    <m/>
    <m/>
    <m/>
    <n v="0"/>
    <m/>
    <m/>
    <x v="2"/>
    <m/>
    <m/>
    <m/>
    <m/>
    <m/>
    <m/>
    <m/>
    <m/>
    <m/>
    <m/>
    <m/>
    <m/>
    <m/>
    <m/>
    <m/>
    <m/>
    <m/>
    <m/>
    <m/>
    <m/>
    <m/>
    <m/>
  </r>
  <r>
    <n v="2016"/>
    <n v="0.14399999999999999"/>
    <x v="4"/>
    <n v="17"/>
    <x v="3"/>
    <m/>
    <s v="MRD"/>
    <s v="22_VII_13"/>
    <s v="Mammal"/>
    <x v="3"/>
    <s v="Sylvilagus"/>
    <s v="sp."/>
    <s v="Cottontail"/>
    <s v="Cranial"/>
    <s v="mandible"/>
    <s v="mandible + dentition"/>
    <m/>
    <s v="R"/>
    <n v="0.2"/>
    <s v="anterior"/>
    <m/>
    <x v="0"/>
    <m/>
    <s v="patial inscisor and p3 and 4 loose."/>
    <m/>
    <m/>
    <m/>
    <m/>
    <m/>
    <m/>
    <m/>
    <m/>
    <m/>
    <m/>
    <m/>
    <m/>
    <m/>
    <m/>
    <m/>
    <m/>
    <m/>
    <m/>
    <m/>
    <m/>
  </r>
  <r>
    <n v="2016"/>
    <n v="0.14399999999999999"/>
    <x v="4"/>
    <n v="17"/>
    <x v="3"/>
    <m/>
    <s v="MRD"/>
    <s v="22_VII_13"/>
    <s v="Mammal"/>
    <x v="3"/>
    <s v="Sylvilagus"/>
    <s v="floridanus"/>
    <s v="Eastern cottontail"/>
    <s v="Forelimb"/>
    <s v="ulna"/>
    <s v="ulna"/>
    <m/>
    <s v="L"/>
    <n v="1"/>
    <m/>
    <m/>
    <x v="0"/>
    <m/>
    <m/>
    <m/>
    <s v="N (both)"/>
    <m/>
    <m/>
    <m/>
    <m/>
    <m/>
    <m/>
    <m/>
    <m/>
    <m/>
    <m/>
    <m/>
    <m/>
    <m/>
    <m/>
    <m/>
    <m/>
    <m/>
    <m/>
  </r>
  <r>
    <n v="2016"/>
    <n v="0.14399999999999999"/>
    <x v="4"/>
    <n v="17"/>
    <x v="3"/>
    <m/>
    <s v="MRD"/>
    <s v="22_VII_13"/>
    <s v="Mammal"/>
    <x v="3"/>
    <s v="Sylvilagus"/>
    <s v="sp."/>
    <s v="Cottontail"/>
    <s v="Pelvic girdle"/>
    <s v="pelvis"/>
    <s v="pelvis"/>
    <m/>
    <s v="L"/>
    <n v="0.9"/>
    <m/>
    <m/>
    <x v="0"/>
    <m/>
    <m/>
    <m/>
    <s v="Y"/>
    <m/>
    <m/>
    <m/>
    <m/>
    <m/>
    <m/>
    <m/>
    <m/>
    <m/>
    <m/>
    <m/>
    <m/>
    <m/>
    <m/>
    <m/>
    <m/>
    <m/>
    <m/>
  </r>
  <r>
    <n v="2016"/>
    <n v="0.14399999999999999"/>
    <x v="4"/>
    <n v="17"/>
    <x v="3"/>
    <m/>
    <s v="MRD"/>
    <s v="22_VII_13"/>
    <s v="Mammal"/>
    <x v="1"/>
    <s v="Canis"/>
    <s v="familiaris "/>
    <s v="Dog"/>
    <s v="Extremity"/>
    <s v="metacarpal"/>
    <s v="Metacarpal (4)"/>
    <m/>
    <s v="R"/>
    <n v="0.4"/>
    <s v="proximal"/>
    <m/>
    <x v="0"/>
    <m/>
    <m/>
    <m/>
    <s v="Y"/>
    <m/>
    <m/>
    <m/>
    <s v="heat exposed/charred"/>
    <m/>
    <m/>
    <s v="7.51x6.32, not same animal as other Metacarpal 4 R"/>
    <n v="1"/>
    <n v="1"/>
    <m/>
    <m/>
    <m/>
    <m/>
    <m/>
    <m/>
    <m/>
    <m/>
    <m/>
  </r>
  <r>
    <n v="2016"/>
    <n v="0.14399999999999999"/>
    <x v="4"/>
    <n v="17"/>
    <x v="3"/>
    <m/>
    <s v="MRD"/>
    <s v="22_VII_13"/>
    <s v="Bird"/>
    <x v="4"/>
    <m/>
    <m/>
    <s v="bird"/>
    <m/>
    <s v="unknown"/>
    <s v="fragment"/>
    <m/>
    <m/>
    <n v="0"/>
    <m/>
    <m/>
    <x v="0"/>
    <m/>
    <m/>
    <m/>
    <m/>
    <m/>
    <m/>
    <m/>
    <m/>
    <m/>
    <m/>
    <m/>
    <m/>
    <m/>
    <m/>
    <m/>
    <m/>
    <m/>
    <m/>
    <m/>
    <m/>
    <m/>
    <m/>
  </r>
  <r>
    <n v="2016"/>
    <n v="0.41"/>
    <x v="5"/>
    <n v="17"/>
    <x v="4"/>
    <m/>
    <s v="MRD"/>
    <s v="19_VII_13"/>
    <s v="Mammal"/>
    <x v="1"/>
    <s v="Canis"/>
    <s v="familiaris "/>
    <s v="Dog"/>
    <s v="Cranial"/>
    <s v="tooth"/>
    <s v="pm2 (inferior)"/>
    <m/>
    <s v="L"/>
    <n v="0.4"/>
    <s v="Anterior half, 1/2 principal cusp + root"/>
    <m/>
    <x v="0"/>
    <m/>
    <m/>
    <m/>
    <m/>
    <m/>
    <m/>
    <m/>
    <m/>
    <m/>
    <m/>
    <m/>
    <m/>
    <m/>
    <m/>
    <m/>
    <m/>
    <m/>
    <m/>
    <m/>
    <m/>
    <m/>
    <m/>
  </r>
  <r>
    <n v="2016"/>
    <n v="0.41"/>
    <x v="5"/>
    <n v="17"/>
    <x v="4"/>
    <m/>
    <s v="MRD"/>
    <s v="19_VII_13"/>
    <s v="Mammal"/>
    <x v="1"/>
    <s v="Canis"/>
    <s v="familiaris "/>
    <s v="Dog"/>
    <s v="Cranial"/>
    <s v="tooth"/>
    <s v="pm4 (inferior)"/>
    <m/>
    <s v="L"/>
    <n v="0.6"/>
    <s v="posterior half, 1/2 principal cusp and caudal cusp and root"/>
    <m/>
    <x v="0"/>
    <m/>
    <m/>
    <m/>
    <m/>
    <m/>
    <m/>
    <m/>
    <m/>
    <m/>
    <m/>
    <s v="Altura (min):7.09, ancho: 5.91; a little wide, but most likely familiaris"/>
    <m/>
    <m/>
    <m/>
    <m/>
    <m/>
    <m/>
    <m/>
    <m/>
    <m/>
    <m/>
    <m/>
  </r>
  <r>
    <n v="2016"/>
    <n v="0.41"/>
    <x v="5"/>
    <n v="17"/>
    <x v="4"/>
    <m/>
    <s v="MRD"/>
    <s v="19_VII_13"/>
    <s v="Mammal"/>
    <x v="1"/>
    <s v="Canis"/>
    <s v="sp."/>
    <s v="Canid"/>
    <s v="Cranial"/>
    <s v="tooth"/>
    <s v="M3? (inferior)"/>
    <m/>
    <m/>
    <n v="1"/>
    <m/>
    <m/>
    <x v="0"/>
    <m/>
    <s v="Odd tooth, looks like M3 of Canis latrans, but only example in book, none of the canid sp. examined exhibit this type of cusp. Nor any other animal we could find photos of. Having one root, and being this size and shape, the most logical is a malformed M3 of a Canis sp. "/>
    <m/>
    <m/>
    <m/>
    <m/>
    <m/>
    <m/>
    <s v="200-2"/>
    <m/>
    <s v="Altura: 4.1, ancho:3.92, ant-post:5.88"/>
    <m/>
    <m/>
    <m/>
    <m/>
    <m/>
    <m/>
    <m/>
    <m/>
    <m/>
    <m/>
    <m/>
  </r>
  <r>
    <n v="2016"/>
    <n v="0.41"/>
    <x v="5"/>
    <n v="17"/>
    <x v="4"/>
    <m/>
    <s v="MRD"/>
    <s v="19_VII_13"/>
    <s v="Mammal"/>
    <x v="1"/>
    <s v="Canis"/>
    <s v="familiaris "/>
    <s v="Dog"/>
    <s v="Extremity"/>
    <s v="phalanx"/>
    <s v="distal phalanx"/>
    <m/>
    <s v="L"/>
    <n v="1"/>
    <m/>
    <m/>
    <x v="0"/>
    <m/>
    <s v="Note sure # or if fore or hind limb"/>
    <m/>
    <m/>
    <m/>
    <m/>
    <m/>
    <m/>
    <m/>
    <m/>
    <s v="Length; Prox (wxh); Distal (wxh)"/>
    <m/>
    <m/>
    <m/>
    <m/>
    <m/>
    <m/>
    <m/>
    <m/>
    <m/>
    <m/>
    <m/>
  </r>
  <r>
    <n v="2016"/>
    <n v="0.41"/>
    <x v="5"/>
    <n v="17"/>
    <x v="4"/>
    <m/>
    <s v="MRD"/>
    <s v="19_VII_13"/>
    <s v="Mammal"/>
    <x v="2"/>
    <m/>
    <m/>
    <s v="mammal"/>
    <m/>
    <s v="other"/>
    <s v="sesamoid"/>
    <m/>
    <m/>
    <n v="1"/>
    <m/>
    <m/>
    <x v="0"/>
    <m/>
    <s v="Maybe human?"/>
    <m/>
    <m/>
    <m/>
    <m/>
    <m/>
    <m/>
    <m/>
    <m/>
    <m/>
    <m/>
    <m/>
    <m/>
    <m/>
    <m/>
    <m/>
    <m/>
    <m/>
    <m/>
    <m/>
    <m/>
  </r>
  <r>
    <n v="2016"/>
    <n v="0.41"/>
    <x v="5"/>
    <n v="17"/>
    <x v="4"/>
    <m/>
    <s v="MRD"/>
    <s v="19_VII_13"/>
    <s v="Mammal"/>
    <x v="2"/>
    <s v="small"/>
    <m/>
    <s v="small mammal"/>
    <s v="Hindlimb"/>
    <s v="patella"/>
    <s v="patella"/>
    <m/>
    <m/>
    <n v="0.9"/>
    <m/>
    <m/>
    <x v="0"/>
    <m/>
    <s v="Smaller than dog, larger than rabbit, more robust also. "/>
    <m/>
    <m/>
    <m/>
    <m/>
    <m/>
    <m/>
    <m/>
    <m/>
    <m/>
    <m/>
    <m/>
    <m/>
    <m/>
    <m/>
    <m/>
    <m/>
    <m/>
    <m/>
    <m/>
    <m/>
  </r>
  <r>
    <n v="2016"/>
    <n v="0.41"/>
    <x v="5"/>
    <n v="17"/>
    <x v="4"/>
    <m/>
    <s v="MRD"/>
    <s v="19_VII_13"/>
    <s v="Mammal"/>
    <x v="0"/>
    <s v="Odocoileus"/>
    <s v="viginianus"/>
    <s v="White-tailed deer"/>
    <s v="Cranial"/>
    <s v="tooth"/>
    <s v="M1 (inferior)"/>
    <m/>
    <s v="R"/>
    <n v="1"/>
    <m/>
    <m/>
    <x v="0"/>
    <m/>
    <m/>
    <m/>
    <m/>
    <m/>
    <m/>
    <m/>
    <m/>
    <m/>
    <m/>
    <m/>
    <m/>
    <m/>
    <m/>
    <m/>
    <m/>
    <m/>
    <m/>
    <m/>
    <m/>
    <m/>
    <m/>
  </r>
  <r>
    <n v="2016"/>
    <n v="0.41"/>
    <x v="5"/>
    <n v="17"/>
    <x v="4"/>
    <m/>
    <s v="MRD"/>
    <s v="19_VII_13"/>
    <s v="Mammal"/>
    <x v="0"/>
    <s v="Artiodactyla"/>
    <m/>
    <s v="Artiodactyl"/>
    <s v="Cranial"/>
    <s v="tooth"/>
    <s v="incisor (inf)"/>
    <m/>
    <m/>
    <n v="0.8"/>
    <m/>
    <m/>
    <x v="0"/>
    <m/>
    <s v="of a size with 1, likely from same invididual"/>
    <m/>
    <m/>
    <m/>
    <m/>
    <m/>
    <m/>
    <m/>
    <m/>
    <m/>
    <m/>
    <m/>
    <m/>
    <m/>
    <m/>
    <m/>
    <m/>
    <m/>
    <m/>
    <m/>
    <m/>
  </r>
  <r>
    <n v="2016"/>
    <n v="0.41"/>
    <x v="5"/>
    <n v="17"/>
    <x v="4"/>
    <m/>
    <s v="MRD"/>
    <s v="19_VII_13"/>
    <s v="Mammal"/>
    <x v="0"/>
    <s v="Artiodactyla"/>
    <m/>
    <s v="Artiodactyl"/>
    <s v="Cranial"/>
    <s v="tooth"/>
    <s v="tooth"/>
    <m/>
    <m/>
    <n v="0"/>
    <s v="fragment"/>
    <m/>
    <x v="2"/>
    <m/>
    <m/>
    <m/>
    <m/>
    <m/>
    <m/>
    <m/>
    <m/>
    <m/>
    <m/>
    <m/>
    <m/>
    <m/>
    <m/>
    <m/>
    <m/>
    <m/>
    <m/>
    <m/>
    <m/>
    <m/>
    <m/>
  </r>
  <r>
    <n v="2016"/>
    <n v="0.41"/>
    <x v="5"/>
    <n v="17"/>
    <x v="4"/>
    <m/>
    <s v="MRD"/>
    <s v="19_VII_13"/>
    <s v="Mammal"/>
    <x v="3"/>
    <s v="Sylvilagus"/>
    <s v="floridanus"/>
    <s v="Eastern cottontail"/>
    <s v="Pectoral girdle"/>
    <s v="scapula"/>
    <s v="scapula"/>
    <m/>
    <s v="L"/>
    <n v="0.3"/>
    <s v="proximal"/>
    <m/>
    <x v="0"/>
    <m/>
    <m/>
    <m/>
    <m/>
    <m/>
    <m/>
    <m/>
    <m/>
    <m/>
    <m/>
    <m/>
    <m/>
    <m/>
    <m/>
    <m/>
    <m/>
    <m/>
    <m/>
    <m/>
    <m/>
    <m/>
    <m/>
  </r>
  <r>
    <n v="2016"/>
    <n v="0.41"/>
    <x v="5"/>
    <n v="17"/>
    <x v="4"/>
    <m/>
    <s v="MRD"/>
    <s v="19_VII_13"/>
    <s v="Mammal"/>
    <x v="5"/>
    <s v="Cratogeomys"/>
    <s v="fumosus thylorhinus"/>
    <s v="Smokey pocket gopher"/>
    <s v="Pectoral girdle"/>
    <s v="scapula"/>
    <s v="scapula"/>
    <m/>
    <s v="R"/>
    <n v="0.2"/>
    <s v="proximal"/>
    <m/>
    <x v="0"/>
    <m/>
    <m/>
    <m/>
    <m/>
    <m/>
    <m/>
    <m/>
    <m/>
    <m/>
    <m/>
    <m/>
    <m/>
    <m/>
    <m/>
    <m/>
    <m/>
    <m/>
    <m/>
    <m/>
    <m/>
    <m/>
    <m/>
  </r>
  <r>
    <n v="2016"/>
    <n v="0.41"/>
    <x v="5"/>
    <n v="17"/>
    <x v="4"/>
    <m/>
    <s v="MRD"/>
    <s v="19_VII_13"/>
    <s v="Mammal"/>
    <x v="3"/>
    <s v="Lepus"/>
    <s v="sp."/>
    <s v="Hare"/>
    <s v="Forelimb"/>
    <s v="ulna"/>
    <s v="ulna"/>
    <m/>
    <s v="R"/>
    <n v="0.2"/>
    <s v="olecranon"/>
    <m/>
    <x v="0"/>
    <m/>
    <m/>
    <m/>
    <m/>
    <m/>
    <m/>
    <m/>
    <m/>
    <m/>
    <m/>
    <m/>
    <m/>
    <m/>
    <m/>
    <m/>
    <m/>
    <m/>
    <m/>
    <m/>
    <m/>
    <m/>
    <m/>
  </r>
  <r>
    <n v="2016"/>
    <n v="0.41"/>
    <x v="5"/>
    <n v="17"/>
    <x v="4"/>
    <m/>
    <s v="MRD"/>
    <s v="19_VII_13"/>
    <s v="Bird"/>
    <x v="4"/>
    <m/>
    <m/>
    <s v="bird"/>
    <s v="Cranial"/>
    <s v="cranial"/>
    <s v="cranium"/>
    <m/>
    <s v="L"/>
    <n v="0"/>
    <s v="post orbital process"/>
    <m/>
    <x v="0"/>
    <m/>
    <m/>
    <m/>
    <m/>
    <m/>
    <m/>
    <m/>
    <m/>
    <m/>
    <m/>
    <m/>
    <m/>
    <m/>
    <m/>
    <m/>
    <m/>
    <m/>
    <m/>
    <m/>
    <m/>
    <m/>
    <m/>
  </r>
  <r>
    <n v="2016"/>
    <n v="0.41"/>
    <x v="5"/>
    <n v="17"/>
    <x v="4"/>
    <m/>
    <s v="MRD"/>
    <s v="19_VII_13"/>
    <s v="Mammal"/>
    <x v="2"/>
    <m/>
    <m/>
    <s v="mammal"/>
    <s v="Axial"/>
    <s v="vertebra"/>
    <s v="vertebra"/>
    <m/>
    <m/>
    <n v="0.3"/>
    <m/>
    <m/>
    <x v="0"/>
    <m/>
    <s v="very young, not fused. Similar to side of cerevical in a small dog but angle is different"/>
    <m/>
    <s v="No"/>
    <m/>
    <m/>
    <m/>
    <m/>
    <m/>
    <m/>
    <m/>
    <m/>
    <m/>
    <m/>
    <m/>
    <m/>
    <m/>
    <m/>
    <m/>
    <m/>
    <m/>
    <m/>
  </r>
  <r>
    <n v="2016"/>
    <n v="0.41"/>
    <x v="5"/>
    <n v="17"/>
    <x v="4"/>
    <m/>
    <s v="MRD"/>
    <s v="19_VII_13"/>
    <s v="Mammal"/>
    <x v="3"/>
    <s v="Sylvilagus"/>
    <s v="sp."/>
    <s v="Cottontail"/>
    <s v="Cranial"/>
    <s v="mandible"/>
    <s v="mandible + dentition"/>
    <m/>
    <s v="L"/>
    <n v="0.5"/>
    <s v="anterior"/>
    <m/>
    <x v="0"/>
    <m/>
    <s v="all sockets present, with PM3 and 4, M1 and 2 present. "/>
    <m/>
    <m/>
    <m/>
    <m/>
    <m/>
    <m/>
    <m/>
    <m/>
    <m/>
    <m/>
    <m/>
    <m/>
    <m/>
    <m/>
    <m/>
    <m/>
    <m/>
    <m/>
    <m/>
    <m/>
  </r>
  <r>
    <n v="2016"/>
    <n v="0.41"/>
    <x v="5"/>
    <n v="17"/>
    <x v="4"/>
    <m/>
    <s v="MRD"/>
    <s v="19_VII_13"/>
    <s v="Mammal"/>
    <x v="3"/>
    <s v="Sylvilagus"/>
    <s v="sp."/>
    <s v="Cottontail"/>
    <s v="Cranial"/>
    <s v="tooth"/>
    <s v="tooth"/>
    <m/>
    <m/>
    <n v="0"/>
    <s v="fragment"/>
    <m/>
    <x v="2"/>
    <m/>
    <m/>
    <m/>
    <m/>
    <m/>
    <m/>
    <m/>
    <m/>
    <m/>
    <m/>
    <m/>
    <m/>
    <m/>
    <m/>
    <m/>
    <m/>
    <m/>
    <m/>
    <m/>
    <m/>
    <m/>
    <m/>
  </r>
  <r>
    <n v="2016"/>
    <n v="0.41"/>
    <x v="5"/>
    <n v="17"/>
    <x v="4"/>
    <m/>
    <s v="MRD"/>
    <s v="19_VII_13"/>
    <s v="Mammal"/>
    <x v="3"/>
    <s v="Lepus"/>
    <s v="sp."/>
    <s v="Hare"/>
    <s v="Axial"/>
    <s v="rib"/>
    <s v="rib (9)"/>
    <m/>
    <s v="L"/>
    <n v="0.4"/>
    <s v="dorsal"/>
    <m/>
    <x v="0"/>
    <m/>
    <m/>
    <m/>
    <m/>
    <m/>
    <m/>
    <m/>
    <m/>
    <m/>
    <m/>
    <m/>
    <m/>
    <m/>
    <m/>
    <m/>
    <m/>
    <m/>
    <m/>
    <m/>
    <m/>
    <m/>
    <m/>
  </r>
  <r>
    <n v="2016"/>
    <n v="0.41"/>
    <x v="5"/>
    <n v="17"/>
    <x v="4"/>
    <m/>
    <s v="MRD"/>
    <s v="19_VII_13"/>
    <s v="Mammal"/>
    <x v="2"/>
    <s v="medium"/>
    <m/>
    <s v="medium mammal"/>
    <s v="Axial"/>
    <s v="rib"/>
    <s v="rib"/>
    <m/>
    <m/>
    <n v="0"/>
    <s v="costal"/>
    <m/>
    <x v="0"/>
    <m/>
    <s v="most closely resembles the costal portions of lower ribs of a young dog."/>
    <m/>
    <m/>
    <m/>
    <m/>
    <m/>
    <m/>
    <m/>
    <m/>
    <m/>
    <m/>
    <m/>
    <m/>
    <m/>
    <m/>
    <m/>
    <m/>
    <m/>
    <m/>
    <m/>
    <m/>
  </r>
  <r>
    <n v="2016"/>
    <n v="0.41"/>
    <x v="5"/>
    <n v="17"/>
    <x v="4"/>
    <m/>
    <s v="MRD"/>
    <s v="19_VII_13"/>
    <s v="Mammal"/>
    <x v="2"/>
    <s v="medium"/>
    <m/>
    <s v="medium mammal"/>
    <s v="Axial"/>
    <s v="rib"/>
    <s v="rib"/>
    <m/>
    <m/>
    <n v="0"/>
    <s v="shaft"/>
    <m/>
    <x v="0"/>
    <m/>
    <m/>
    <m/>
    <m/>
    <m/>
    <m/>
    <m/>
    <m/>
    <m/>
    <m/>
    <m/>
    <m/>
    <m/>
    <m/>
    <m/>
    <m/>
    <m/>
    <m/>
    <m/>
    <m/>
    <m/>
    <m/>
  </r>
  <r>
    <n v="2016"/>
    <n v="0.41"/>
    <x v="5"/>
    <n v="17"/>
    <x v="4"/>
    <m/>
    <s v="MRD"/>
    <s v="19_VII_13"/>
    <s v="Mammal"/>
    <x v="2"/>
    <m/>
    <m/>
    <s v="mammal"/>
    <m/>
    <s v="shaft"/>
    <s v="needle "/>
    <m/>
    <m/>
    <n v="0"/>
    <s v="shaft fragment"/>
    <m/>
    <x v="0"/>
    <m/>
    <m/>
    <m/>
    <m/>
    <m/>
    <m/>
    <m/>
    <m/>
    <m/>
    <m/>
    <m/>
    <m/>
    <m/>
    <m/>
    <m/>
    <m/>
    <m/>
    <m/>
    <m/>
    <m/>
    <m/>
    <m/>
  </r>
  <r>
    <n v="2016"/>
    <n v="0.41"/>
    <x v="5"/>
    <n v="17"/>
    <x v="4"/>
    <m/>
    <s v="MRD"/>
    <s v="19_VII_13"/>
    <s v="Fish"/>
    <x v="2"/>
    <m/>
    <m/>
    <s v="fish"/>
    <s v="Axial"/>
    <s v="vertebra"/>
    <s v="vertebra"/>
    <m/>
    <m/>
    <n v="1"/>
    <m/>
    <m/>
    <x v="0"/>
    <m/>
    <m/>
    <m/>
    <m/>
    <m/>
    <m/>
    <m/>
    <m/>
    <m/>
    <m/>
    <m/>
    <m/>
    <m/>
    <m/>
    <m/>
    <m/>
    <m/>
    <m/>
    <m/>
    <m/>
    <m/>
    <m/>
  </r>
  <r>
    <n v="2016"/>
    <n v="0.41"/>
    <x v="5"/>
    <n v="17"/>
    <x v="4"/>
    <m/>
    <s v="MRD"/>
    <s v="19_VII_13"/>
    <s v="Bird"/>
    <x v="4"/>
    <m/>
    <m/>
    <s v="bird"/>
    <s v="Axial"/>
    <s v="rib"/>
    <s v="rib"/>
    <m/>
    <m/>
    <n v="0"/>
    <s v="shaft fragment"/>
    <m/>
    <x v="0"/>
    <m/>
    <m/>
    <m/>
    <m/>
    <m/>
    <m/>
    <m/>
    <m/>
    <m/>
    <m/>
    <m/>
    <m/>
    <m/>
    <m/>
    <m/>
    <m/>
    <m/>
    <m/>
    <m/>
    <m/>
    <m/>
    <m/>
  </r>
  <r>
    <n v="2016"/>
    <n v="0.41"/>
    <x v="5"/>
    <n v="17"/>
    <x v="4"/>
    <m/>
    <s v="MRD"/>
    <s v="19_VII_13"/>
    <s v="Mammal"/>
    <x v="2"/>
    <s v="large"/>
    <m/>
    <s v="large mammal"/>
    <m/>
    <s v="shaft"/>
    <s v="worked bone"/>
    <m/>
    <m/>
    <n v="0"/>
    <m/>
    <m/>
    <x v="0"/>
    <m/>
    <s v="fragment of longbone shaft with a sawn groove on on edge."/>
    <m/>
    <m/>
    <m/>
    <m/>
    <m/>
    <s v="worked bone"/>
    <m/>
    <m/>
    <m/>
    <m/>
    <m/>
    <m/>
    <m/>
    <n v="1"/>
    <m/>
    <m/>
    <m/>
    <m/>
    <m/>
    <m/>
  </r>
  <r>
    <n v="2016"/>
    <n v="0.41"/>
    <x v="5"/>
    <n v="17"/>
    <x v="4"/>
    <m/>
    <s v="MRD"/>
    <s v="19_VII_13"/>
    <s v="Mammal"/>
    <x v="2"/>
    <s v="large"/>
    <m/>
    <s v="large mammal"/>
    <m/>
    <s v="shaft"/>
    <s v="worked bone"/>
    <m/>
    <m/>
    <n v="0"/>
    <m/>
    <m/>
    <x v="2"/>
    <m/>
    <s v="two refitting fragment of shaft abraded into a wide blunt point at one side. "/>
    <m/>
    <m/>
    <m/>
    <m/>
    <m/>
    <s v="tool"/>
    <m/>
    <m/>
    <m/>
    <m/>
    <m/>
    <m/>
    <m/>
    <n v="1"/>
    <m/>
    <m/>
    <m/>
    <m/>
    <m/>
    <m/>
  </r>
  <r>
    <n v="2016"/>
    <n v="0.41"/>
    <x v="5"/>
    <n v="17"/>
    <x v="4"/>
    <m/>
    <s v="MRD"/>
    <s v="19_VII_13"/>
    <s v="Bird"/>
    <x v="4"/>
    <s v="large"/>
    <m/>
    <s v="large bird"/>
    <m/>
    <s v="shaft"/>
    <s v="long bone"/>
    <m/>
    <m/>
    <n v="0"/>
    <s v="shaft fragment"/>
    <m/>
    <x v="9"/>
    <m/>
    <m/>
    <m/>
    <m/>
    <m/>
    <m/>
    <m/>
    <m/>
    <m/>
    <m/>
    <m/>
    <m/>
    <m/>
    <m/>
    <m/>
    <m/>
    <m/>
    <m/>
    <m/>
    <m/>
    <m/>
    <m/>
  </r>
  <r>
    <n v="2016"/>
    <n v="0.41"/>
    <x v="5"/>
    <n v="17"/>
    <x v="4"/>
    <m/>
    <s v="MRD"/>
    <s v="19_VII_13"/>
    <s v="Mammal"/>
    <x v="2"/>
    <m/>
    <m/>
    <s v="mammal"/>
    <m/>
    <s v="unknown"/>
    <s v="fragment"/>
    <m/>
    <m/>
    <n v="0"/>
    <s v="fragments"/>
    <m/>
    <x v="10"/>
    <m/>
    <m/>
    <m/>
    <m/>
    <m/>
    <m/>
    <m/>
    <m/>
    <m/>
    <m/>
    <m/>
    <m/>
    <m/>
    <m/>
    <m/>
    <m/>
    <m/>
    <m/>
    <m/>
    <m/>
    <m/>
    <m/>
  </r>
  <r>
    <n v="2016"/>
    <n v="0.41"/>
    <x v="5"/>
    <n v="17"/>
    <x v="4"/>
    <m/>
    <s v="MRD"/>
    <s v="19_VII_13"/>
    <s v="Mammal"/>
    <x v="2"/>
    <s v="medium"/>
    <m/>
    <s v="medium mammal"/>
    <s v="Axial"/>
    <s v="vertebra"/>
    <s v="vertebra"/>
    <m/>
    <m/>
    <n v="0"/>
    <s v="frament"/>
    <m/>
    <x v="0"/>
    <m/>
    <s v="looks like cervical of dog but doesnt uite fit. "/>
    <m/>
    <s v="N"/>
    <m/>
    <m/>
    <m/>
    <m/>
    <m/>
    <m/>
    <m/>
    <m/>
    <m/>
    <m/>
    <m/>
    <m/>
    <m/>
    <m/>
    <m/>
    <m/>
    <m/>
    <m/>
  </r>
  <r>
    <n v="2016"/>
    <n v="0.41"/>
    <x v="5"/>
    <n v="17"/>
    <x v="4"/>
    <m/>
    <s v="MRD"/>
    <s v="19_VII_13"/>
    <s v="Mammal"/>
    <x v="1"/>
    <s v="Canis"/>
    <s v="familiaris "/>
    <s v="Dog"/>
    <s v="Axial"/>
    <s v="vertebra"/>
    <s v="vertebra (c)"/>
    <m/>
    <m/>
    <n v="0.4"/>
    <s v="right side"/>
    <m/>
    <x v="0"/>
    <n v="1"/>
    <m/>
    <m/>
    <s v="N"/>
    <m/>
    <m/>
    <m/>
    <m/>
    <m/>
    <m/>
    <m/>
    <m/>
    <m/>
    <m/>
    <m/>
    <m/>
    <m/>
    <m/>
    <m/>
    <m/>
    <m/>
    <m/>
  </r>
  <r>
    <n v="2016"/>
    <n v="0.41"/>
    <x v="5"/>
    <n v="17"/>
    <x v="4"/>
    <m/>
    <s v="MRD"/>
    <s v="19_VII_13"/>
    <s v="Human"/>
    <x v="2"/>
    <m/>
    <m/>
    <s v="Human"/>
    <m/>
    <m/>
    <m/>
    <m/>
    <m/>
    <n v="0"/>
    <m/>
    <m/>
    <x v="9"/>
    <m/>
    <m/>
    <m/>
    <m/>
    <m/>
    <m/>
    <m/>
    <m/>
    <m/>
    <m/>
    <m/>
    <m/>
    <m/>
    <m/>
    <m/>
    <m/>
    <m/>
    <m/>
    <m/>
    <m/>
    <m/>
    <m/>
  </r>
  <r>
    <n v="2016"/>
    <n v="0.20499999999999999"/>
    <x v="6"/>
    <n v="17"/>
    <x v="5"/>
    <m/>
    <s v="AGMR"/>
    <s v="20_VII_13"/>
    <s v="Mammal"/>
    <x v="3"/>
    <s v="Lepus"/>
    <s v="sp."/>
    <s v="Hare"/>
    <s v="Hindlimb"/>
    <s v="femur"/>
    <s v="femur"/>
    <m/>
    <s v="R"/>
    <n v="0.2"/>
    <s v="Distal"/>
    <m/>
    <x v="0"/>
    <m/>
    <s v="both condyles complete"/>
    <m/>
    <s v="Fused"/>
    <m/>
    <m/>
    <m/>
    <s v="charred"/>
    <m/>
    <m/>
    <m/>
    <n v="1"/>
    <m/>
    <m/>
    <m/>
    <m/>
    <m/>
    <m/>
    <m/>
    <m/>
    <m/>
    <m/>
  </r>
  <r>
    <n v="2016"/>
    <n v="0.20499999999999999"/>
    <x v="6"/>
    <n v="17"/>
    <x v="5"/>
    <m/>
    <s v="AGMR"/>
    <s v="20_VII_13"/>
    <s v="Mammal"/>
    <x v="2"/>
    <m/>
    <m/>
    <s v="mammal"/>
    <m/>
    <s v="unknown"/>
    <s v="fragment"/>
    <m/>
    <m/>
    <n v="0"/>
    <m/>
    <m/>
    <x v="3"/>
    <m/>
    <m/>
    <m/>
    <m/>
    <m/>
    <m/>
    <m/>
    <m/>
    <m/>
    <m/>
    <m/>
    <m/>
    <m/>
    <m/>
    <m/>
    <m/>
    <m/>
    <m/>
    <m/>
    <m/>
    <m/>
    <m/>
  </r>
  <r>
    <n v="2016"/>
    <n v="0.20499999999999999"/>
    <x v="6"/>
    <n v="17"/>
    <x v="5"/>
    <m/>
    <s v="AGMR"/>
    <s v="20_VII_13"/>
    <s v="Human"/>
    <x v="2"/>
    <m/>
    <m/>
    <s v="Human"/>
    <m/>
    <m/>
    <m/>
    <m/>
    <m/>
    <n v="0"/>
    <m/>
    <m/>
    <x v="0"/>
    <m/>
    <m/>
    <m/>
    <m/>
    <m/>
    <m/>
    <m/>
    <m/>
    <m/>
    <m/>
    <m/>
    <m/>
    <m/>
    <m/>
    <m/>
    <m/>
    <m/>
    <m/>
    <m/>
    <m/>
    <m/>
    <m/>
  </r>
  <r>
    <n v="2016"/>
    <n v="7.0000000000000007E-2"/>
    <x v="7"/>
    <n v="17"/>
    <x v="6"/>
    <s v="EL 1"/>
    <m/>
    <m/>
    <s v="Mammal"/>
    <x v="3"/>
    <s v="Sylvilagus"/>
    <s v="sp."/>
    <s v="Cottontail"/>
    <s v="Extremity"/>
    <s v="phalanx"/>
    <s v="proximal phalanx (inferior)"/>
    <m/>
    <m/>
    <n v="1"/>
    <m/>
    <m/>
    <x v="0"/>
    <m/>
    <s v="Elemento 1. nd in context with human"/>
    <m/>
    <m/>
    <m/>
    <m/>
    <m/>
    <m/>
    <m/>
    <m/>
    <m/>
    <m/>
    <m/>
    <m/>
    <m/>
    <m/>
    <m/>
    <m/>
    <m/>
    <m/>
    <m/>
    <m/>
  </r>
  <r>
    <n v="2016"/>
    <n v="0.59599999999999997"/>
    <x v="8"/>
    <n v="17"/>
    <x v="7"/>
    <m/>
    <m/>
    <m/>
    <s v="Fish"/>
    <x v="2"/>
    <s v="Lutjanus "/>
    <s v="sp."/>
    <s v="Snapper"/>
    <s v="Axial"/>
    <s v="spine"/>
    <s v="dorsal spine"/>
    <m/>
    <m/>
    <n v="0.5"/>
    <s v="Distal"/>
    <m/>
    <x v="0"/>
    <m/>
    <s v="&quot;Bone pulled from Pizarra&quot; Dorsal spine of large marine fish Huachinango. Burnt. Looks like spine of slate pencil urchin."/>
    <m/>
    <m/>
    <m/>
    <m/>
    <m/>
    <s v="charred"/>
    <s v="181-2"/>
    <m/>
    <m/>
    <n v="1"/>
    <m/>
    <m/>
    <m/>
    <m/>
    <m/>
    <m/>
    <m/>
    <m/>
    <m/>
    <m/>
  </r>
  <r>
    <n v="2016"/>
    <n v="0.59599999999999997"/>
    <x v="8"/>
    <n v="17"/>
    <x v="7"/>
    <m/>
    <m/>
    <m/>
    <s v="Mammal"/>
    <x v="2"/>
    <m/>
    <m/>
    <s v="mammal"/>
    <m/>
    <s v="unknown"/>
    <s v="fragment"/>
    <m/>
    <m/>
    <n v="0"/>
    <m/>
    <m/>
    <x v="0"/>
    <m/>
    <m/>
    <m/>
    <m/>
    <m/>
    <m/>
    <m/>
    <m/>
    <m/>
    <m/>
    <m/>
    <m/>
    <m/>
    <m/>
    <m/>
    <m/>
    <m/>
    <m/>
    <m/>
    <m/>
    <m/>
    <m/>
  </r>
  <r>
    <n v="2016"/>
    <n v="0.56799999999999995"/>
    <x v="3"/>
    <n v="17"/>
    <x v="0"/>
    <m/>
    <m/>
    <m/>
    <s v="Unknown"/>
    <x v="2"/>
    <m/>
    <m/>
    <s v="unknown"/>
    <m/>
    <s v="unknown"/>
    <s v="fragment"/>
    <m/>
    <m/>
    <n v="0"/>
    <m/>
    <m/>
    <x v="0"/>
    <m/>
    <s v="Flaky and not porous. Could be small frag of fish?"/>
    <m/>
    <m/>
    <m/>
    <m/>
    <m/>
    <m/>
    <m/>
    <m/>
    <m/>
    <m/>
    <m/>
    <m/>
    <m/>
    <m/>
    <m/>
    <m/>
    <m/>
    <m/>
    <m/>
    <m/>
  </r>
  <r>
    <n v="2016"/>
    <n v="1E-3"/>
    <x v="9"/>
    <n v="18"/>
    <x v="8"/>
    <s v="EL 30"/>
    <m/>
    <m/>
    <s v="Mammal"/>
    <x v="2"/>
    <s v="large"/>
    <m/>
    <s v="large mammal"/>
    <m/>
    <s v="unknown"/>
    <s v="fragment"/>
    <m/>
    <m/>
    <n v="0"/>
    <m/>
    <m/>
    <x v="0"/>
    <m/>
    <s v="Elemento 30"/>
    <m/>
    <m/>
    <m/>
    <m/>
    <m/>
    <m/>
    <m/>
    <m/>
    <m/>
    <m/>
    <m/>
    <m/>
    <m/>
    <m/>
    <m/>
    <m/>
    <m/>
    <m/>
    <m/>
    <m/>
  </r>
  <r>
    <n v="2016"/>
    <n v="0.09"/>
    <x v="10"/>
    <n v="17"/>
    <x v="6"/>
    <s v="EL 12"/>
    <m/>
    <m/>
    <s v="Bird"/>
    <x v="6"/>
    <s v="Anatidae"/>
    <m/>
    <s v="Waterfowl"/>
    <s v="Hindlimb"/>
    <s v="femur"/>
    <s v="femur"/>
    <m/>
    <s v="L"/>
    <n v="0.7"/>
    <s v="shaft"/>
    <m/>
    <x v="0"/>
    <m/>
    <s v="El 12, found with Entierra 8; dimensions fit mallard."/>
    <m/>
    <m/>
    <m/>
    <m/>
    <m/>
    <m/>
    <m/>
    <m/>
    <m/>
    <m/>
    <m/>
    <m/>
    <m/>
    <m/>
    <m/>
    <m/>
    <m/>
    <m/>
    <m/>
    <m/>
  </r>
  <r>
    <n v="2016"/>
    <n v="0.45979999999999999"/>
    <x v="11"/>
    <n v="17"/>
    <x v="9"/>
    <m/>
    <s v="MRD"/>
    <s v="1_VIII_13"/>
    <s v="Mammal"/>
    <x v="1"/>
    <s v="Canis"/>
    <s v="familiaris "/>
    <s v="Dog"/>
    <s v="Axial"/>
    <s v="vertebra"/>
    <s v="atlas"/>
    <m/>
    <s v="L"/>
    <n v="0.3"/>
    <s v="transverse process and left articular surfaces. "/>
    <m/>
    <x v="0"/>
    <n v="0"/>
    <s v="Is articulated, 0-3 months"/>
    <m/>
    <s v="No"/>
    <m/>
    <m/>
    <m/>
    <m/>
    <m/>
    <m/>
    <m/>
    <m/>
    <m/>
    <m/>
    <m/>
    <m/>
    <m/>
    <m/>
    <m/>
    <m/>
    <m/>
    <m/>
  </r>
  <r>
    <n v="2016"/>
    <n v="0.45979999999999999"/>
    <x v="11"/>
    <n v="17"/>
    <x v="9"/>
    <m/>
    <s v="MRD"/>
    <s v="1_VIII_13"/>
    <s v="Mammal"/>
    <x v="1"/>
    <s v="Canis"/>
    <s v="familiaris "/>
    <s v="Dog"/>
    <s v="Axial"/>
    <s v="vertebra"/>
    <s v="atlas"/>
    <m/>
    <s v="R"/>
    <n v="0.3"/>
    <s v="transverse process and right articular surfaces. "/>
    <m/>
    <x v="0"/>
    <n v="0"/>
    <s v="Is articulated, 0-3 months"/>
    <m/>
    <s v="No"/>
    <m/>
    <m/>
    <m/>
    <m/>
    <m/>
    <m/>
    <m/>
    <m/>
    <m/>
    <m/>
    <m/>
    <m/>
    <m/>
    <m/>
    <m/>
    <m/>
    <m/>
    <m/>
  </r>
  <r>
    <n v="2016"/>
    <n v="0.45979999999999999"/>
    <x v="11"/>
    <n v="17"/>
    <x v="9"/>
    <m/>
    <s v="MRD"/>
    <s v="1_VIII_13"/>
    <s v="Mammal"/>
    <x v="1"/>
    <s v="Canis"/>
    <s v="familiaris "/>
    <s v="Dog"/>
    <s v="Cranial"/>
    <s v="cranial"/>
    <s v="internal auditory meatus"/>
    <m/>
    <s v="L"/>
    <n v="1"/>
    <m/>
    <m/>
    <x v="0"/>
    <m/>
    <m/>
    <m/>
    <s v="?"/>
    <m/>
    <m/>
    <m/>
    <m/>
    <m/>
    <m/>
    <m/>
    <m/>
    <m/>
    <m/>
    <m/>
    <m/>
    <m/>
    <m/>
    <m/>
    <m/>
    <m/>
    <m/>
  </r>
  <r>
    <n v="2016"/>
    <n v="0.45979999999999999"/>
    <x v="11"/>
    <n v="17"/>
    <x v="9"/>
    <m/>
    <s v="MRD"/>
    <s v="1_VIII_13"/>
    <s v="Mammal"/>
    <x v="1"/>
    <s v="Canis"/>
    <s v="familiaris "/>
    <s v="Dog"/>
    <s v="Cranial"/>
    <s v="cranial"/>
    <s v="occipitcondyle"/>
    <m/>
    <s v="L"/>
    <n v="0.8"/>
    <m/>
    <m/>
    <x v="0"/>
    <m/>
    <m/>
    <m/>
    <s v="No"/>
    <m/>
    <m/>
    <m/>
    <m/>
    <m/>
    <m/>
    <m/>
    <m/>
    <m/>
    <m/>
    <m/>
    <m/>
    <m/>
    <m/>
    <m/>
    <m/>
    <m/>
    <m/>
  </r>
  <r>
    <n v="2016"/>
    <n v="0.45979999999999999"/>
    <x v="11"/>
    <n v="17"/>
    <x v="9"/>
    <m/>
    <s v="MRD"/>
    <s v="1_VIII_13"/>
    <s v="Mammal"/>
    <x v="1"/>
    <s v="Canis"/>
    <s v="familiaris "/>
    <s v="Dog"/>
    <s v="Cranial"/>
    <s v="cranial"/>
    <s v="occipitcondyle"/>
    <m/>
    <s v="R"/>
    <n v="0.5"/>
    <s v="condyle"/>
    <m/>
    <x v="0"/>
    <m/>
    <m/>
    <m/>
    <s v="No"/>
    <m/>
    <m/>
    <m/>
    <m/>
    <m/>
    <m/>
    <m/>
    <m/>
    <m/>
    <m/>
    <m/>
    <m/>
    <m/>
    <m/>
    <m/>
    <m/>
    <m/>
    <m/>
  </r>
  <r>
    <n v="2016"/>
    <n v="0.45979999999999999"/>
    <x v="11"/>
    <n v="17"/>
    <x v="9"/>
    <m/>
    <s v="MRD"/>
    <s v="1_VIII_13"/>
    <s v="Mammal"/>
    <x v="1"/>
    <s v="Canis"/>
    <s v="familiaris "/>
    <s v="Dog"/>
    <s v="Cranial"/>
    <s v="cranial"/>
    <s v="occipital"/>
    <m/>
    <m/>
    <n v="0.9"/>
    <m/>
    <m/>
    <x v="0"/>
    <m/>
    <m/>
    <m/>
    <s v="No"/>
    <m/>
    <m/>
    <m/>
    <m/>
    <m/>
    <m/>
    <m/>
    <m/>
    <m/>
    <m/>
    <m/>
    <m/>
    <m/>
    <m/>
    <m/>
    <m/>
    <m/>
    <m/>
  </r>
  <r>
    <n v="2016"/>
    <n v="0.45979999999999999"/>
    <x v="11"/>
    <n v="17"/>
    <x v="9"/>
    <m/>
    <s v="MRD"/>
    <s v="1_VIII_13"/>
    <s v="Mammal"/>
    <x v="1"/>
    <s v="Canis"/>
    <s v="familiaris "/>
    <s v="Dog"/>
    <s v="Cranial"/>
    <s v="cranial"/>
    <s v="parietal"/>
    <m/>
    <m/>
    <n v="0.4"/>
    <m/>
    <m/>
    <x v="0"/>
    <m/>
    <m/>
    <m/>
    <s v="No"/>
    <m/>
    <m/>
    <m/>
    <m/>
    <m/>
    <m/>
    <m/>
    <m/>
    <m/>
    <m/>
    <m/>
    <m/>
    <m/>
    <m/>
    <m/>
    <m/>
    <m/>
    <m/>
  </r>
  <r>
    <n v="2016"/>
    <n v="0.45979999999999999"/>
    <x v="11"/>
    <n v="17"/>
    <x v="9"/>
    <m/>
    <s v="MRD"/>
    <s v="1_VIII_13"/>
    <s v="Mammal"/>
    <x v="1"/>
    <s v="Canis"/>
    <s v="familiaris "/>
    <s v="Dog"/>
    <s v="Cranial"/>
    <s v="cranial"/>
    <s v="maxilla +dentition"/>
    <m/>
    <s v="L"/>
    <n v="0.4"/>
    <s v="sockets and dentition of dm 1, 2 and 3"/>
    <m/>
    <x v="0"/>
    <m/>
    <s v="young, 0-3 months"/>
    <m/>
    <s v="No"/>
    <m/>
    <m/>
    <m/>
    <m/>
    <m/>
    <m/>
    <m/>
    <m/>
    <m/>
    <m/>
    <m/>
    <m/>
    <m/>
    <m/>
    <m/>
    <m/>
    <m/>
    <m/>
  </r>
  <r>
    <n v="2016"/>
    <n v="0.45979999999999999"/>
    <x v="11"/>
    <n v="17"/>
    <x v="9"/>
    <m/>
    <s v="MRD"/>
    <s v="1_VIII_13"/>
    <s v="Mammal"/>
    <x v="1"/>
    <s v="Canis"/>
    <s v="familiaris "/>
    <s v="Dog"/>
    <s v="Cranial"/>
    <s v="mandible"/>
    <s v="mandible + dentition"/>
    <m/>
    <s v="L"/>
    <n v="0.3"/>
    <s v="sockets and dentition of dm 2 and 3 and half of dm1"/>
    <m/>
    <x v="0"/>
    <m/>
    <s v="young, 0-3 months"/>
    <m/>
    <s v="No"/>
    <m/>
    <m/>
    <m/>
    <m/>
    <m/>
    <m/>
    <m/>
    <m/>
    <m/>
    <m/>
    <m/>
    <m/>
    <m/>
    <m/>
    <m/>
    <m/>
    <m/>
    <m/>
  </r>
  <r>
    <n v="2016"/>
    <n v="0.45979999999999999"/>
    <x v="11"/>
    <n v="17"/>
    <x v="9"/>
    <m/>
    <s v="MRD"/>
    <s v="1_VIII_13"/>
    <s v="Mammal"/>
    <x v="1"/>
    <s v="Canis"/>
    <s v="familiaris "/>
    <s v="Dog"/>
    <s v="Extremity"/>
    <s v="metacarpal"/>
    <s v="Metacarpal"/>
    <m/>
    <m/>
    <n v="0.9"/>
    <m/>
    <m/>
    <x v="0"/>
    <m/>
    <s v="young"/>
    <m/>
    <s v="No"/>
    <m/>
    <m/>
    <m/>
    <m/>
    <m/>
    <m/>
    <m/>
    <m/>
    <m/>
    <m/>
    <m/>
    <m/>
    <m/>
    <m/>
    <m/>
    <m/>
    <m/>
    <m/>
  </r>
  <r>
    <n v="2016"/>
    <n v="0.45979999999999999"/>
    <x v="11"/>
    <n v="17"/>
    <x v="9"/>
    <m/>
    <s v="MRD"/>
    <s v="1_VIII_13"/>
    <s v="Mammal"/>
    <x v="1"/>
    <s v="Canis"/>
    <s v="familiaris "/>
    <s v="Dog"/>
    <s v="Cranial"/>
    <s v="cranial"/>
    <s v="maxilla"/>
    <m/>
    <s v="L"/>
    <n v="0.1"/>
    <s v="socket of M2"/>
    <m/>
    <x v="0"/>
    <m/>
    <s v="Possibly adult, of a different size class to the juvenile in this bag."/>
    <m/>
    <m/>
    <m/>
    <m/>
    <m/>
    <m/>
    <m/>
    <m/>
    <m/>
    <m/>
    <m/>
    <m/>
    <m/>
    <m/>
    <m/>
    <m/>
    <m/>
    <m/>
    <m/>
    <m/>
  </r>
  <r>
    <n v="2016"/>
    <n v="0.45979999999999999"/>
    <x v="11"/>
    <n v="17"/>
    <x v="9"/>
    <m/>
    <s v="MRD"/>
    <s v="1_VIII_13"/>
    <s v="Mammal"/>
    <x v="1"/>
    <s v="Canis"/>
    <s v="familiaris "/>
    <s v="Dog"/>
    <s v="Cranial"/>
    <s v="cranial"/>
    <s v="premaxilla"/>
    <m/>
    <s v="R"/>
    <n v="0.2"/>
    <s v="anterior, sockets of I1-3"/>
    <m/>
    <x v="0"/>
    <m/>
    <s v="Partially closed sockets of di1and2"/>
    <m/>
    <s v="see note"/>
    <m/>
    <m/>
    <m/>
    <m/>
    <m/>
    <m/>
    <m/>
    <m/>
    <m/>
    <m/>
    <m/>
    <m/>
    <m/>
    <m/>
    <m/>
    <m/>
    <m/>
    <m/>
  </r>
  <r>
    <n v="2016"/>
    <n v="0.45979999999999999"/>
    <x v="11"/>
    <n v="17"/>
    <x v="9"/>
    <m/>
    <s v="MRD"/>
    <s v="1_VIII_13"/>
    <s v="Mammal"/>
    <x v="2"/>
    <s v="medium"/>
    <m/>
    <s v="medium mammal"/>
    <s v="Cranial"/>
    <s v="cranial"/>
    <s v="cranium"/>
    <m/>
    <m/>
    <n v="0"/>
    <m/>
    <m/>
    <x v="9"/>
    <m/>
    <s v="most likely from young dog in same bag."/>
    <m/>
    <m/>
    <m/>
    <m/>
    <m/>
    <m/>
    <m/>
    <m/>
    <m/>
    <m/>
    <m/>
    <m/>
    <m/>
    <m/>
    <m/>
    <m/>
    <m/>
    <m/>
    <m/>
    <m/>
  </r>
  <r>
    <n v="2016"/>
    <n v="0.45979999999999999"/>
    <x v="11"/>
    <n v="17"/>
    <x v="9"/>
    <m/>
    <s v="MRD"/>
    <s v="1_VIII_13"/>
    <s v="Mammal"/>
    <x v="0"/>
    <s v="Odocoileus"/>
    <s v="viginianus"/>
    <s v="White-tailed deer"/>
    <s v="Axial"/>
    <s v="vertebra"/>
    <s v="vertebra (l)"/>
    <m/>
    <m/>
    <n v="0.8"/>
    <m/>
    <m/>
    <x v="0"/>
    <m/>
    <m/>
    <m/>
    <s v="No"/>
    <m/>
    <m/>
    <m/>
    <m/>
    <m/>
    <m/>
    <m/>
    <m/>
    <m/>
    <m/>
    <m/>
    <m/>
    <m/>
    <m/>
    <m/>
    <m/>
    <m/>
    <m/>
  </r>
  <r>
    <n v="2016"/>
    <n v="0.45979999999999999"/>
    <x v="11"/>
    <n v="17"/>
    <x v="9"/>
    <m/>
    <s v="MRD"/>
    <s v="1_VIII_13"/>
    <s v="Mammal"/>
    <x v="0"/>
    <s v="Odocoileus"/>
    <s v="viginianus"/>
    <s v="White-tailed deer"/>
    <s v="Axial"/>
    <s v="vertebra"/>
    <s v="vertebra epiphysis"/>
    <m/>
    <m/>
    <n v="1"/>
    <m/>
    <m/>
    <x v="6"/>
    <m/>
    <s v="two cervical, one lumbar"/>
    <m/>
    <s v="No"/>
    <m/>
    <m/>
    <m/>
    <m/>
    <m/>
    <m/>
    <m/>
    <m/>
    <m/>
    <m/>
    <m/>
    <m/>
    <m/>
    <m/>
    <m/>
    <m/>
    <m/>
    <m/>
  </r>
  <r>
    <n v="2016"/>
    <n v="0.45979999999999999"/>
    <x v="11"/>
    <n v="17"/>
    <x v="9"/>
    <m/>
    <s v="MRD"/>
    <s v="1_VIII_13"/>
    <s v="Mammal"/>
    <x v="1"/>
    <s v="Canis"/>
    <s v="familiaris "/>
    <s v="Dog"/>
    <s v="Cranial"/>
    <s v="tooth"/>
    <s v="molar"/>
    <m/>
    <m/>
    <n v="0.5"/>
    <m/>
    <m/>
    <x v="0"/>
    <m/>
    <s v="is the cap of a molar in formation from a young dog. "/>
    <m/>
    <s v="see note"/>
    <m/>
    <m/>
    <m/>
    <m/>
    <m/>
    <m/>
    <m/>
    <m/>
    <m/>
    <m/>
    <m/>
    <m/>
    <m/>
    <m/>
    <m/>
    <m/>
    <m/>
    <m/>
  </r>
  <r>
    <n v="2016"/>
    <n v="0.45979999999999999"/>
    <x v="11"/>
    <n v="17"/>
    <x v="9"/>
    <m/>
    <s v="MRD"/>
    <s v="1_VIII_13"/>
    <s v="Mammal"/>
    <x v="1"/>
    <s v="Canis"/>
    <s v="familiaris "/>
    <s v="Dog"/>
    <s v="Axial"/>
    <s v="vertebra"/>
    <s v="vertebra (caudal)"/>
    <m/>
    <m/>
    <n v="1"/>
    <m/>
    <m/>
    <x v="2"/>
    <n v="2"/>
    <s v="fused, likely adult"/>
    <m/>
    <s v="Yes"/>
    <m/>
    <m/>
    <m/>
    <m/>
    <m/>
    <m/>
    <m/>
    <m/>
    <m/>
    <m/>
    <m/>
    <m/>
    <m/>
    <m/>
    <m/>
    <m/>
    <m/>
    <m/>
  </r>
  <r>
    <n v="2016"/>
    <n v="0.45979999999999999"/>
    <x v="11"/>
    <n v="17"/>
    <x v="9"/>
    <m/>
    <s v="MRD"/>
    <s v="1_VIII_13"/>
    <s v="Mammal"/>
    <x v="0"/>
    <s v="Odocoileus"/>
    <s v="viginianus"/>
    <s v="White-tailed deer"/>
    <s v="Cranial"/>
    <s v="cranial"/>
    <s v="external audoritory meatus"/>
    <m/>
    <s v="R"/>
    <n v="0.5"/>
    <s v="meatus and medio-anterior projection"/>
    <m/>
    <x v="0"/>
    <m/>
    <m/>
    <m/>
    <s v="No"/>
    <m/>
    <m/>
    <m/>
    <m/>
    <m/>
    <m/>
    <m/>
    <m/>
    <m/>
    <m/>
    <m/>
    <m/>
    <m/>
    <m/>
    <m/>
    <m/>
    <m/>
    <m/>
  </r>
  <r>
    <n v="2016"/>
    <n v="0.45979999999999999"/>
    <x v="11"/>
    <n v="17"/>
    <x v="9"/>
    <m/>
    <s v="MRD"/>
    <s v="1_VIII_13"/>
    <s v="Mammal"/>
    <x v="2"/>
    <s v="large"/>
    <m/>
    <s v="large mammal"/>
    <s v="Cranial"/>
    <s v="cranial"/>
    <s v="cranium"/>
    <m/>
    <m/>
    <n v="0"/>
    <s v="fragment"/>
    <m/>
    <x v="0"/>
    <m/>
    <s v="very thick and straight. Could be premaxilla of artiodactyl or something similar"/>
    <m/>
    <s v="No"/>
    <m/>
    <m/>
    <m/>
    <m/>
    <m/>
    <m/>
    <m/>
    <m/>
    <m/>
    <m/>
    <m/>
    <m/>
    <m/>
    <m/>
    <m/>
    <m/>
    <m/>
    <m/>
  </r>
  <r>
    <n v="2016"/>
    <n v="0.45979999999999999"/>
    <x v="11"/>
    <n v="17"/>
    <x v="9"/>
    <m/>
    <s v="MRD"/>
    <s v="1_VIII_13"/>
    <s v="Mammal"/>
    <x v="0"/>
    <s v="Odocoileus"/>
    <s v="viginianus"/>
    <s v="White-tailed deer"/>
    <s v="Cranial"/>
    <s v="tooth"/>
    <s v="incisor (inf) 1"/>
    <m/>
    <s v="L"/>
    <n v="1"/>
    <m/>
    <m/>
    <x v="0"/>
    <m/>
    <m/>
    <m/>
    <m/>
    <m/>
    <m/>
    <m/>
    <m/>
    <m/>
    <m/>
    <m/>
    <m/>
    <m/>
    <m/>
    <m/>
    <m/>
    <m/>
    <m/>
    <m/>
    <m/>
    <m/>
    <m/>
  </r>
  <r>
    <n v="2016"/>
    <n v="0.45979999999999999"/>
    <x v="11"/>
    <n v="17"/>
    <x v="9"/>
    <m/>
    <s v="MRD"/>
    <s v="1_VIII_13"/>
    <s v="Mammal"/>
    <x v="0"/>
    <s v="Artiodactyla"/>
    <m/>
    <s v="Artiodactyl"/>
    <s v="Cranial"/>
    <s v="tooth"/>
    <s v="tooth"/>
    <m/>
    <m/>
    <n v="0"/>
    <s v="fragment"/>
    <m/>
    <x v="0"/>
    <m/>
    <m/>
    <m/>
    <m/>
    <m/>
    <m/>
    <m/>
    <m/>
    <m/>
    <m/>
    <m/>
    <m/>
    <m/>
    <m/>
    <m/>
    <m/>
    <m/>
    <m/>
    <m/>
    <m/>
    <m/>
    <m/>
  </r>
  <r>
    <n v="2016"/>
    <n v="0.45979999999999999"/>
    <x v="11"/>
    <n v="17"/>
    <x v="9"/>
    <m/>
    <s v="MRD"/>
    <s v="1_VIII_13"/>
    <s v="Mammal"/>
    <x v="3"/>
    <s v="Lepus"/>
    <s v="sp."/>
    <s v="Hare"/>
    <s v="Cranial"/>
    <s v="cranial"/>
    <s v="temporal"/>
    <m/>
    <s v="R"/>
    <n v="0.6"/>
    <s v="arch"/>
    <m/>
    <x v="0"/>
    <m/>
    <m/>
    <m/>
    <s v="?"/>
    <m/>
    <m/>
    <m/>
    <m/>
    <m/>
    <m/>
    <m/>
    <m/>
    <m/>
    <m/>
    <m/>
    <m/>
    <m/>
    <m/>
    <m/>
    <m/>
    <m/>
    <m/>
  </r>
  <r>
    <n v="2016"/>
    <n v="0.45979999999999999"/>
    <x v="11"/>
    <n v="17"/>
    <x v="9"/>
    <m/>
    <s v="MRD"/>
    <s v="1_VIII_13"/>
    <s v="Mammal"/>
    <x v="2"/>
    <s v="small"/>
    <m/>
    <s v="small mammal"/>
    <s v="Axial"/>
    <s v="vertebra"/>
    <s v="vertebra (l)"/>
    <m/>
    <m/>
    <n v="0.7"/>
    <m/>
    <m/>
    <x v="0"/>
    <m/>
    <s v="smaller than rabbit, about tuza size"/>
    <m/>
    <m/>
    <m/>
    <m/>
    <m/>
    <m/>
    <m/>
    <m/>
    <m/>
    <m/>
    <m/>
    <m/>
    <m/>
    <m/>
    <m/>
    <m/>
    <m/>
    <m/>
    <m/>
    <m/>
  </r>
  <r>
    <n v="2016"/>
    <n v="0.45979999999999999"/>
    <x v="11"/>
    <n v="17"/>
    <x v="9"/>
    <m/>
    <s v="MRD"/>
    <s v="1_VIII_13"/>
    <s v="Bird"/>
    <x v="7"/>
    <s v="Meleagris"/>
    <s v="gallopavo"/>
    <s v="Guajolote"/>
    <s v="Axial"/>
    <s v="vertebra"/>
    <s v="vertebra"/>
    <m/>
    <m/>
    <n v="1"/>
    <m/>
    <m/>
    <x v="0"/>
    <m/>
    <m/>
    <m/>
    <m/>
    <m/>
    <m/>
    <m/>
    <m/>
    <m/>
    <m/>
    <m/>
    <m/>
    <m/>
    <m/>
    <m/>
    <m/>
    <m/>
    <m/>
    <m/>
    <m/>
    <m/>
    <m/>
  </r>
  <r>
    <n v="2016"/>
    <n v="0.45979999999999999"/>
    <x v="11"/>
    <n v="17"/>
    <x v="9"/>
    <m/>
    <s v="MRD"/>
    <s v="1_VIII_13"/>
    <s v="Bird"/>
    <x v="8"/>
    <s v="Buteo"/>
    <s v="sp."/>
    <s v="Hawk"/>
    <s v="Forelimb"/>
    <s v="radius"/>
    <s v="radius"/>
    <m/>
    <s v="L"/>
    <n v="0.5"/>
    <s v="distsal"/>
    <m/>
    <x v="0"/>
    <m/>
    <s v="within range for jamaicensis"/>
    <m/>
    <m/>
    <m/>
    <m/>
    <m/>
    <m/>
    <s v="235-6"/>
    <m/>
    <m/>
    <m/>
    <m/>
    <m/>
    <m/>
    <m/>
    <m/>
    <m/>
    <m/>
    <m/>
    <m/>
    <m/>
  </r>
  <r>
    <n v="2016"/>
    <n v="0.45979999999999999"/>
    <x v="11"/>
    <n v="17"/>
    <x v="9"/>
    <m/>
    <s v="MRD"/>
    <s v="1_VIII_13"/>
    <s v="Bird"/>
    <x v="4"/>
    <s v="large"/>
    <m/>
    <s v="large bird"/>
    <s v="Pelvic girdle"/>
    <s v="pelvis"/>
    <s v="pelvis"/>
    <m/>
    <s v="R"/>
    <n v="0.4"/>
    <s v="acetabulum"/>
    <m/>
    <x v="0"/>
    <m/>
    <s v="looks most similar in size and shape to tyto alba but not exact. Not buteo, anas, pidgeon or quail. "/>
    <m/>
    <m/>
    <m/>
    <m/>
    <m/>
    <m/>
    <m/>
    <m/>
    <m/>
    <m/>
    <m/>
    <m/>
    <m/>
    <m/>
    <m/>
    <m/>
    <m/>
    <m/>
    <m/>
    <m/>
  </r>
  <r>
    <n v="2016"/>
    <n v="0.45979999999999999"/>
    <x v="11"/>
    <n v="17"/>
    <x v="9"/>
    <m/>
    <s v="MRD"/>
    <s v="1_VIII_13"/>
    <s v="Bird"/>
    <x v="4"/>
    <m/>
    <m/>
    <s v="bird"/>
    <m/>
    <s v="unknown"/>
    <s v="fragment"/>
    <m/>
    <m/>
    <n v="0"/>
    <m/>
    <m/>
    <x v="2"/>
    <m/>
    <m/>
    <m/>
    <m/>
    <m/>
    <m/>
    <m/>
    <m/>
    <m/>
    <m/>
    <m/>
    <m/>
    <m/>
    <m/>
    <m/>
    <m/>
    <m/>
    <m/>
    <m/>
    <m/>
    <m/>
    <m/>
  </r>
  <r>
    <n v="2016"/>
    <n v="0.45979999999999999"/>
    <x v="11"/>
    <n v="17"/>
    <x v="9"/>
    <m/>
    <s v="MRD"/>
    <s v="1_VIII_13"/>
    <s v="Shell"/>
    <x v="2"/>
    <m/>
    <m/>
    <s v="Shell"/>
    <m/>
    <s v="unknown"/>
    <s v="fragment"/>
    <m/>
    <m/>
    <n v="0"/>
    <m/>
    <m/>
    <x v="2"/>
    <m/>
    <s v="possibly two species, at least one is likely marine shell, looks like cockle. "/>
    <m/>
    <m/>
    <m/>
    <m/>
    <m/>
    <m/>
    <s v="170-1"/>
    <m/>
    <m/>
    <m/>
    <m/>
    <m/>
    <m/>
    <m/>
    <m/>
    <m/>
    <m/>
    <m/>
    <m/>
    <m/>
  </r>
  <r>
    <n v="2016"/>
    <n v="0.45979999999999999"/>
    <x v="11"/>
    <n v="17"/>
    <x v="9"/>
    <m/>
    <s v="MRD"/>
    <s v="1_VIII_13"/>
    <s v="Human"/>
    <x v="2"/>
    <m/>
    <m/>
    <s v="Human"/>
    <m/>
    <m/>
    <m/>
    <m/>
    <m/>
    <n v="0"/>
    <m/>
    <m/>
    <x v="2"/>
    <m/>
    <m/>
    <m/>
    <m/>
    <m/>
    <m/>
    <m/>
    <m/>
    <m/>
    <m/>
    <m/>
    <m/>
    <m/>
    <m/>
    <m/>
    <m/>
    <m/>
    <m/>
    <m/>
    <m/>
    <m/>
    <m/>
  </r>
  <r>
    <n v="2016"/>
    <n v="0.45979999999999999"/>
    <x v="11"/>
    <n v="17"/>
    <x v="9"/>
    <m/>
    <s v="MRD"/>
    <s v="1_VIII_13"/>
    <s v="Mammal"/>
    <x v="2"/>
    <m/>
    <m/>
    <s v="mammal"/>
    <m/>
    <s v="unknown"/>
    <s v="fragment"/>
    <m/>
    <m/>
    <n v="0"/>
    <m/>
    <m/>
    <x v="11"/>
    <m/>
    <m/>
    <m/>
    <m/>
    <m/>
    <m/>
    <m/>
    <s v="one heat exposed"/>
    <m/>
    <m/>
    <m/>
    <m/>
    <n v="1"/>
    <m/>
    <m/>
    <m/>
    <m/>
    <m/>
    <m/>
    <m/>
    <m/>
    <m/>
  </r>
  <r>
    <n v="2016"/>
    <n v="0.23"/>
    <x v="12"/>
    <n v="17"/>
    <x v="10"/>
    <m/>
    <s v="AGMR"/>
    <s v="24_VII_13"/>
    <s v="Mammal"/>
    <x v="3"/>
    <s v="Lepus"/>
    <s v="sp."/>
    <s v="Hare"/>
    <s v="Extremity"/>
    <s v="metatarsal"/>
    <s v="metatarsal (5)"/>
    <m/>
    <s v="L"/>
    <n v="0.9"/>
    <m/>
    <m/>
    <x v="0"/>
    <m/>
    <s v="missing distal epiphysis"/>
    <m/>
    <s v="N"/>
    <m/>
    <m/>
    <m/>
    <m/>
    <m/>
    <m/>
    <m/>
    <m/>
    <m/>
    <m/>
    <m/>
    <m/>
    <m/>
    <m/>
    <m/>
    <m/>
    <m/>
    <m/>
  </r>
  <r>
    <n v="2016"/>
    <n v="0.23"/>
    <x v="12"/>
    <n v="17"/>
    <x v="10"/>
    <m/>
    <s v="AGMR"/>
    <s v="24_VII_13"/>
    <s v="Human"/>
    <x v="2"/>
    <m/>
    <m/>
    <s v="Human"/>
    <m/>
    <m/>
    <m/>
    <m/>
    <m/>
    <n v="0"/>
    <m/>
    <m/>
    <x v="2"/>
    <m/>
    <m/>
    <m/>
    <m/>
    <m/>
    <m/>
    <m/>
    <m/>
    <m/>
    <m/>
    <m/>
    <m/>
    <m/>
    <m/>
    <m/>
    <m/>
    <m/>
    <m/>
    <m/>
    <m/>
    <m/>
    <m/>
  </r>
  <r>
    <n v="2016"/>
    <n v="0.23"/>
    <x v="12"/>
    <n v="17"/>
    <x v="10"/>
    <m/>
    <s v="AGMR"/>
    <s v="24_VII_13"/>
    <s v="Mammal"/>
    <x v="2"/>
    <s v="small"/>
    <m/>
    <s v="small mammal"/>
    <s v="Axial"/>
    <s v="rib"/>
    <s v="rib"/>
    <m/>
    <m/>
    <n v="0"/>
    <s v="fragment"/>
    <m/>
    <x v="0"/>
    <m/>
    <s v="could be hare"/>
    <m/>
    <m/>
    <m/>
    <m/>
    <m/>
    <m/>
    <m/>
    <m/>
    <m/>
    <m/>
    <m/>
    <m/>
    <m/>
    <m/>
    <m/>
    <m/>
    <m/>
    <m/>
    <m/>
    <m/>
  </r>
  <r>
    <n v="2016"/>
    <n v="0.23"/>
    <x v="12"/>
    <n v="17"/>
    <x v="10"/>
    <m/>
    <s v="AGMR"/>
    <s v="24_VII_13"/>
    <s v="Mammal"/>
    <x v="2"/>
    <m/>
    <m/>
    <s v="mammal"/>
    <m/>
    <s v="unknown"/>
    <s v="fragment"/>
    <m/>
    <m/>
    <n v="0"/>
    <m/>
    <m/>
    <x v="12"/>
    <m/>
    <m/>
    <m/>
    <m/>
    <m/>
    <m/>
    <m/>
    <s v="one charred"/>
    <m/>
    <m/>
    <m/>
    <n v="1"/>
    <m/>
    <m/>
    <m/>
    <m/>
    <m/>
    <m/>
    <m/>
    <m/>
    <m/>
    <m/>
  </r>
  <r>
    <n v="2016"/>
    <n v="0.17399999999999999"/>
    <x v="13"/>
    <n v="17"/>
    <x v="11"/>
    <m/>
    <s v="MRD"/>
    <s v="29_VII_13"/>
    <s v="Bird"/>
    <x v="6"/>
    <s v="Anatidae"/>
    <m/>
    <s v="Waterfowl"/>
    <s v="Forelimb"/>
    <s v="humerus"/>
    <s v="humerus"/>
    <m/>
    <s v="L"/>
    <n v="0.1"/>
    <s v="proximal"/>
    <m/>
    <x v="0"/>
    <m/>
    <s v="probably mallard, same size, most of head intact"/>
    <m/>
    <m/>
    <m/>
    <m/>
    <m/>
    <m/>
    <m/>
    <m/>
    <m/>
    <m/>
    <m/>
    <m/>
    <m/>
    <m/>
    <m/>
    <m/>
    <m/>
    <m/>
    <m/>
    <m/>
  </r>
  <r>
    <n v="2016"/>
    <n v="0.17399999999999999"/>
    <x v="13"/>
    <n v="17"/>
    <x v="11"/>
    <m/>
    <s v="MRD"/>
    <s v="29_VII_13"/>
    <s v="Bird"/>
    <x v="6"/>
    <s v="Anatidae"/>
    <m/>
    <s v="Waterfowl"/>
    <s v="Pectoral girdle"/>
    <s v="coracoid"/>
    <s v="coracoid"/>
    <m/>
    <s v="L"/>
    <n v="0.7"/>
    <s v="proximal"/>
    <m/>
    <x v="0"/>
    <m/>
    <s v="could be same individual as other anatidae in bag. "/>
    <m/>
    <m/>
    <m/>
    <m/>
    <m/>
    <m/>
    <m/>
    <m/>
    <m/>
    <m/>
    <m/>
    <m/>
    <m/>
    <m/>
    <m/>
    <m/>
    <m/>
    <m/>
    <m/>
    <m/>
  </r>
  <r>
    <n v="2016"/>
    <n v="0.17399999999999999"/>
    <x v="13"/>
    <n v="17"/>
    <x v="11"/>
    <m/>
    <s v="MRD"/>
    <s v="29_VII_13"/>
    <s v="Mammal"/>
    <x v="1"/>
    <s v="Puma"/>
    <s v="concolor"/>
    <s v="Puma"/>
    <s v="Extremity"/>
    <s v="phalanx"/>
    <s v="proximal phalanx (inferior) 4"/>
    <m/>
    <s v="R"/>
    <n v="1"/>
    <m/>
    <m/>
    <x v="0"/>
    <m/>
    <s v="34.93 length. Proximal:10.8x8.28; Distal:12.9x7.85"/>
    <m/>
    <m/>
    <m/>
    <m/>
    <m/>
    <s v="carnivore chew marks, heat exposed"/>
    <s v="166-7"/>
    <m/>
    <m/>
    <m/>
    <n v="1"/>
    <n v="1"/>
    <m/>
    <m/>
    <m/>
    <m/>
    <m/>
    <m/>
    <m/>
    <m/>
  </r>
  <r>
    <n v="2016"/>
    <n v="0.17399999999999999"/>
    <x v="13"/>
    <n v="17"/>
    <x v="11"/>
    <m/>
    <s v="MRD"/>
    <s v="29_VII_13"/>
    <s v="Human"/>
    <x v="2"/>
    <m/>
    <m/>
    <s v="Human"/>
    <m/>
    <m/>
    <m/>
    <m/>
    <m/>
    <n v="0"/>
    <m/>
    <m/>
    <x v="0"/>
    <m/>
    <m/>
    <m/>
    <m/>
    <m/>
    <m/>
    <m/>
    <m/>
    <m/>
    <m/>
    <m/>
    <m/>
    <m/>
    <m/>
    <m/>
    <m/>
    <m/>
    <m/>
    <m/>
    <m/>
    <m/>
    <m/>
  </r>
  <r>
    <n v="2016"/>
    <n v="0.17399999999999999"/>
    <x v="13"/>
    <n v="17"/>
    <x v="11"/>
    <m/>
    <s v="MRD"/>
    <s v="29_VII_13"/>
    <s v="Mammal"/>
    <x v="2"/>
    <m/>
    <m/>
    <s v="mammal"/>
    <m/>
    <s v="unknown"/>
    <s v="fragment"/>
    <m/>
    <m/>
    <n v="0"/>
    <m/>
    <m/>
    <x v="0"/>
    <m/>
    <m/>
    <m/>
    <m/>
    <m/>
    <m/>
    <m/>
    <m/>
    <m/>
    <m/>
    <m/>
    <m/>
    <m/>
    <m/>
    <m/>
    <m/>
    <m/>
    <m/>
    <m/>
    <m/>
    <m/>
    <m/>
  </r>
  <r>
    <n v="2016"/>
    <n v="0.48"/>
    <x v="14"/>
    <n v="17"/>
    <x v="12"/>
    <m/>
    <s v="AGMR"/>
    <s v="31_VII_13"/>
    <s v="Mammal"/>
    <x v="3"/>
    <s v="Lepus"/>
    <s v="callotis"/>
    <s v="White-sided Jackrabbit"/>
    <s v="Cranial"/>
    <s v="mandible"/>
    <s v="mandible + dentition"/>
    <m/>
    <s v="R"/>
    <n v="0.6"/>
    <s v="anterior"/>
    <m/>
    <x v="0"/>
    <m/>
    <s v="all dentition present except inscisor, shape of pm3 indicates callotis over californicus"/>
    <m/>
    <m/>
    <m/>
    <m/>
    <m/>
    <m/>
    <m/>
    <m/>
    <m/>
    <m/>
    <m/>
    <m/>
    <m/>
    <m/>
    <m/>
    <m/>
    <m/>
    <m/>
    <m/>
    <m/>
  </r>
  <r>
    <n v="2016"/>
    <n v="0.48"/>
    <x v="14"/>
    <n v="17"/>
    <x v="12"/>
    <m/>
    <s v="AGMR"/>
    <s v="31_VII_13"/>
    <s v="Mammal"/>
    <x v="3"/>
    <s v="Lepus"/>
    <s v="sp."/>
    <s v="Hare"/>
    <s v="Cranial"/>
    <s v="mandible"/>
    <s v="mandible"/>
    <m/>
    <s v="R"/>
    <n v="0.1"/>
    <s v="mandibular condyle"/>
    <m/>
    <x v="0"/>
    <m/>
    <s v="probably from same individual as callotis in bag"/>
    <m/>
    <m/>
    <m/>
    <m/>
    <m/>
    <m/>
    <m/>
    <m/>
    <m/>
    <m/>
    <m/>
    <m/>
    <m/>
    <m/>
    <m/>
    <m/>
    <m/>
    <m/>
    <m/>
    <m/>
  </r>
  <r>
    <n v="2016"/>
    <n v="0.48"/>
    <x v="14"/>
    <n v="17"/>
    <x v="12"/>
    <m/>
    <s v="AGMR"/>
    <s v="31_VII_13"/>
    <s v="Mammal"/>
    <x v="3"/>
    <s v="Lepus"/>
    <s v="sp."/>
    <s v="Hare"/>
    <s v="Cranial"/>
    <s v="cranial"/>
    <s v="maxilla"/>
    <m/>
    <s v="R"/>
    <n v="0"/>
    <s v="sockets for pm2and3"/>
    <m/>
    <x v="0"/>
    <m/>
    <m/>
    <m/>
    <m/>
    <m/>
    <m/>
    <m/>
    <m/>
    <m/>
    <m/>
    <m/>
    <m/>
    <m/>
    <m/>
    <m/>
    <m/>
    <m/>
    <m/>
    <m/>
    <m/>
    <m/>
    <m/>
  </r>
  <r>
    <n v="2016"/>
    <n v="0.48"/>
    <x v="14"/>
    <n v="17"/>
    <x v="12"/>
    <m/>
    <s v="AGMR"/>
    <s v="31_VII_13"/>
    <s v="Mammal"/>
    <x v="5"/>
    <s v="Cratogeomys"/>
    <s v="fumosus thylorhinus"/>
    <s v="Smokey pocket gopher"/>
    <s v="Cranial"/>
    <s v="mandible"/>
    <s v="mandible"/>
    <m/>
    <s v="R"/>
    <n v="0.2"/>
    <s v="ramus and condyle"/>
    <m/>
    <x v="0"/>
    <m/>
    <m/>
    <m/>
    <m/>
    <m/>
    <m/>
    <m/>
    <m/>
    <m/>
    <m/>
    <m/>
    <m/>
    <m/>
    <m/>
    <m/>
    <m/>
    <m/>
    <m/>
    <m/>
    <m/>
    <m/>
    <m/>
  </r>
  <r>
    <n v="2016"/>
    <n v="0.48"/>
    <x v="14"/>
    <n v="17"/>
    <x v="12"/>
    <m/>
    <s v="AGMR"/>
    <s v="31_VII_13"/>
    <s v="Mammal"/>
    <x v="2"/>
    <s v="small"/>
    <m/>
    <s v="small mammal"/>
    <s v="Axial"/>
    <s v="vertebra"/>
    <s v="axis"/>
    <m/>
    <m/>
    <n v="0.3"/>
    <s v="dens and cranial articular surfaces"/>
    <m/>
    <x v="0"/>
    <m/>
    <s v="similar size to hare"/>
    <m/>
    <m/>
    <m/>
    <m/>
    <m/>
    <m/>
    <m/>
    <m/>
    <m/>
    <m/>
    <m/>
    <m/>
    <m/>
    <m/>
    <m/>
    <m/>
    <m/>
    <m/>
    <m/>
    <m/>
  </r>
  <r>
    <n v="2016"/>
    <n v="0.48"/>
    <x v="14"/>
    <n v="17"/>
    <x v="12"/>
    <m/>
    <s v="AGMR"/>
    <s v="31_VII_13"/>
    <s v="Mammal"/>
    <x v="1"/>
    <s v="Canis"/>
    <s v="familiaris "/>
    <s v="Dog"/>
    <s v="Extremity"/>
    <s v="phalanx"/>
    <s v="*medial tarsal phalanx 5"/>
    <m/>
    <s v="R"/>
    <n v="1"/>
    <m/>
    <m/>
    <x v="0"/>
    <m/>
    <s v="probably tarsal and #5 as it fits nicely with other phalanx in bag. "/>
    <m/>
    <m/>
    <m/>
    <m/>
    <m/>
    <m/>
    <m/>
    <m/>
    <s v="Length; Prox (wxh); Distal (wxh)"/>
    <m/>
    <m/>
    <m/>
    <m/>
    <m/>
    <m/>
    <m/>
    <m/>
    <m/>
    <m/>
    <m/>
  </r>
  <r>
    <n v="2016"/>
    <n v="0.48"/>
    <x v="14"/>
    <n v="17"/>
    <x v="12"/>
    <m/>
    <s v="AGMR"/>
    <s v="31_VII_13"/>
    <s v="Mammal"/>
    <x v="1"/>
    <s v="Canis"/>
    <s v="familiaris "/>
    <s v="Dog"/>
    <s v="Extremity"/>
    <s v="phalanx"/>
    <s v="*proximal tarsal phalanx 3 or 4"/>
    <m/>
    <m/>
    <n v="1"/>
    <m/>
    <m/>
    <x v="0"/>
    <m/>
    <m/>
    <m/>
    <m/>
    <m/>
    <m/>
    <m/>
    <m/>
    <m/>
    <m/>
    <s v="Length ; Prox (wxh); Distal (wxh)"/>
    <m/>
    <m/>
    <m/>
    <m/>
    <m/>
    <m/>
    <m/>
    <m/>
    <m/>
    <m/>
    <m/>
  </r>
  <r>
    <n v="2016"/>
    <n v="0.48"/>
    <x v="14"/>
    <n v="17"/>
    <x v="12"/>
    <m/>
    <s v="AGMR"/>
    <s v="31_VII_13"/>
    <s v="Mammal"/>
    <x v="0"/>
    <s v="Odocoileus"/>
    <s v="viginianus"/>
    <s v="White-tailed deer"/>
    <s v="Extremity"/>
    <s v="carpal"/>
    <s v="scaphoid"/>
    <m/>
    <s v="R"/>
    <n v="1"/>
    <m/>
    <m/>
    <x v="0"/>
    <m/>
    <m/>
    <m/>
    <m/>
    <m/>
    <m/>
    <m/>
    <s v="charred"/>
    <m/>
    <m/>
    <m/>
    <n v="1"/>
    <m/>
    <m/>
    <m/>
    <m/>
    <m/>
    <m/>
    <m/>
    <m/>
    <m/>
    <m/>
  </r>
  <r>
    <n v="2016"/>
    <n v="0.48"/>
    <x v="14"/>
    <n v="17"/>
    <x v="12"/>
    <m/>
    <s v="AGMR"/>
    <s v="31_VII_13"/>
    <s v="Mammal"/>
    <x v="0"/>
    <s v="Artiodactyla"/>
    <m/>
    <s v="Artiodactyl"/>
    <s v="Axial"/>
    <s v="rib"/>
    <s v="rib"/>
    <m/>
    <m/>
    <n v="0"/>
    <s v="dorsal"/>
    <m/>
    <x v="0"/>
    <m/>
    <m/>
    <m/>
    <s v="Yes"/>
    <m/>
    <m/>
    <m/>
    <s v="charred"/>
    <m/>
    <m/>
    <m/>
    <n v="1"/>
    <m/>
    <m/>
    <m/>
    <m/>
    <m/>
    <m/>
    <m/>
    <m/>
    <m/>
    <m/>
  </r>
  <r>
    <n v="2016"/>
    <n v="0.48"/>
    <x v="14"/>
    <n v="17"/>
    <x v="12"/>
    <m/>
    <s v="AGMR"/>
    <s v="31_VII_13"/>
    <s v="Mammal"/>
    <x v="5"/>
    <s v="Cratogeomys"/>
    <s v="fumosus thylorhinus"/>
    <s v="Smokey pocket gopher"/>
    <s v="Forelimb"/>
    <s v="radius"/>
    <s v="radius"/>
    <m/>
    <s v="L"/>
    <n v="0.5"/>
    <s v="distal"/>
    <m/>
    <x v="0"/>
    <m/>
    <m/>
    <m/>
    <m/>
    <m/>
    <m/>
    <m/>
    <m/>
    <m/>
    <m/>
    <m/>
    <m/>
    <m/>
    <m/>
    <m/>
    <m/>
    <m/>
    <m/>
    <m/>
    <m/>
    <m/>
    <m/>
  </r>
  <r>
    <n v="2016"/>
    <n v="0.48"/>
    <x v="14"/>
    <n v="17"/>
    <x v="12"/>
    <m/>
    <s v="AGMR"/>
    <s v="31_VII_13"/>
    <s v="Mammal"/>
    <x v="2"/>
    <m/>
    <m/>
    <s v="mammal"/>
    <m/>
    <s v="shaft"/>
    <s v="Short or long bone"/>
    <m/>
    <m/>
    <n v="0"/>
    <m/>
    <m/>
    <x v="0"/>
    <m/>
    <s v="worked section of bone, either side of shaft appears to have been scored or partially sawn and then broken along the sawn line. "/>
    <m/>
    <m/>
    <m/>
    <m/>
    <m/>
    <s v="worked"/>
    <m/>
    <m/>
    <m/>
    <m/>
    <m/>
    <m/>
    <m/>
    <n v="1"/>
    <m/>
    <m/>
    <m/>
    <m/>
    <m/>
    <m/>
  </r>
  <r>
    <n v="2016"/>
    <n v="0.48"/>
    <x v="14"/>
    <n v="17"/>
    <x v="12"/>
    <m/>
    <s v="AGMR"/>
    <s v="31_VII_13"/>
    <s v="Mammal"/>
    <x v="2"/>
    <s v="large"/>
    <m/>
    <s v="large mammal"/>
    <s v="Axial"/>
    <s v="vertebra"/>
    <s v="vertebra"/>
    <m/>
    <m/>
    <n v="0"/>
    <s v="process"/>
    <m/>
    <x v="0"/>
    <m/>
    <s v="Fragement of a dorsal or tranverse process. "/>
    <m/>
    <s v="No"/>
    <m/>
    <m/>
    <m/>
    <m/>
    <m/>
    <m/>
    <m/>
    <m/>
    <m/>
    <m/>
    <m/>
    <m/>
    <m/>
    <m/>
    <m/>
    <m/>
    <m/>
    <m/>
  </r>
  <r>
    <n v="2016"/>
    <n v="0.48"/>
    <x v="14"/>
    <n v="17"/>
    <x v="12"/>
    <m/>
    <s v="AGMR"/>
    <s v="31_VII_13"/>
    <s v="Human"/>
    <x v="2"/>
    <m/>
    <m/>
    <s v="Human"/>
    <m/>
    <m/>
    <m/>
    <m/>
    <m/>
    <n v="0"/>
    <m/>
    <m/>
    <x v="3"/>
    <m/>
    <m/>
    <m/>
    <m/>
    <m/>
    <m/>
    <m/>
    <m/>
    <m/>
    <m/>
    <m/>
    <m/>
    <m/>
    <m/>
    <m/>
    <m/>
    <m/>
    <m/>
    <m/>
    <m/>
    <m/>
    <m/>
  </r>
  <r>
    <n v="2016"/>
    <n v="0.48"/>
    <x v="14"/>
    <n v="17"/>
    <x v="12"/>
    <m/>
    <s v="AGMR"/>
    <s v="31_VII_13"/>
    <s v="Mammal"/>
    <x v="2"/>
    <m/>
    <m/>
    <s v="mammal"/>
    <m/>
    <s v="unknown"/>
    <s v="fragment"/>
    <m/>
    <m/>
    <n v="0"/>
    <m/>
    <m/>
    <x v="13"/>
    <m/>
    <m/>
    <m/>
    <m/>
    <m/>
    <m/>
    <m/>
    <s v="5 charred"/>
    <m/>
    <m/>
    <m/>
    <n v="5"/>
    <m/>
    <m/>
    <m/>
    <m/>
    <m/>
    <m/>
    <m/>
    <m/>
    <m/>
    <m/>
  </r>
  <r>
    <n v="2016"/>
    <n v="0.48"/>
    <x v="14"/>
    <n v="17"/>
    <x v="12"/>
    <m/>
    <s v="AGMR"/>
    <s v="31_VII_13"/>
    <s v="Bird"/>
    <x v="4"/>
    <s v="medium"/>
    <m/>
    <s v="medium bird"/>
    <s v="Hindlimb"/>
    <s v="tibia"/>
    <s v="tibiotarsus"/>
    <m/>
    <s v="L"/>
    <n v="0.6"/>
    <s v="shaft, partial distal, no condyles or bridge. "/>
    <m/>
    <x v="0"/>
    <m/>
    <s v="similar size to pidgeon or bobwhite"/>
    <m/>
    <m/>
    <m/>
    <m/>
    <m/>
    <m/>
    <m/>
    <m/>
    <m/>
    <m/>
    <m/>
    <m/>
    <m/>
    <m/>
    <m/>
    <m/>
    <m/>
    <m/>
    <m/>
    <m/>
  </r>
  <r>
    <n v="2016"/>
    <n v="0.48"/>
    <x v="14"/>
    <n v="17"/>
    <x v="12"/>
    <m/>
    <s v="AGMR"/>
    <s v="31_VII_13"/>
    <s v="Bird"/>
    <x v="9"/>
    <s v="Columbidae"/>
    <s v="sp."/>
    <s v="Pigeon"/>
    <s v="Extremity"/>
    <s v="phalanx"/>
    <s v="Phalanx 1, digit 2 (carpal)"/>
    <m/>
    <s v="R"/>
    <n v="1"/>
    <m/>
    <m/>
    <x v="0"/>
    <m/>
    <m/>
    <m/>
    <m/>
    <m/>
    <m/>
    <m/>
    <m/>
    <m/>
    <m/>
    <m/>
    <m/>
    <m/>
    <m/>
    <m/>
    <m/>
    <m/>
    <m/>
    <m/>
    <m/>
    <m/>
    <m/>
  </r>
  <r>
    <n v="2016"/>
    <n v="0.48"/>
    <x v="14"/>
    <n v="17"/>
    <x v="12"/>
    <m/>
    <s v="AGMR"/>
    <s v="31_VII_13"/>
    <s v="Bird"/>
    <x v="7"/>
    <s v="Meleagris"/>
    <s v="gallopavo"/>
    <s v="Guajolote"/>
    <s v="Forelimb"/>
    <s v="radius"/>
    <s v="radius"/>
    <m/>
    <s v="R"/>
    <n v="0.4"/>
    <s v="proximal"/>
    <m/>
    <x v="0"/>
    <m/>
    <m/>
    <m/>
    <m/>
    <m/>
    <m/>
    <m/>
    <s v="charred"/>
    <m/>
    <m/>
    <m/>
    <n v="1"/>
    <m/>
    <m/>
    <m/>
    <m/>
    <m/>
    <m/>
    <m/>
    <m/>
    <m/>
    <m/>
  </r>
  <r>
    <n v="2016"/>
    <n v="0.48"/>
    <x v="14"/>
    <n v="17"/>
    <x v="12"/>
    <m/>
    <s v="AGMR"/>
    <s v="31_VII_13"/>
    <s v="Bird"/>
    <x v="4"/>
    <m/>
    <m/>
    <s v="bird"/>
    <s v="Extremity"/>
    <s v="metatarsal"/>
    <s v="tarsometatarsus"/>
    <m/>
    <s v="R"/>
    <n v="0.3"/>
    <s v="distal, no condyles"/>
    <m/>
    <x v="0"/>
    <m/>
    <m/>
    <m/>
    <m/>
    <m/>
    <m/>
    <m/>
    <s v="charred"/>
    <m/>
    <m/>
    <m/>
    <n v="1"/>
    <m/>
    <m/>
    <m/>
    <m/>
    <m/>
    <m/>
    <m/>
    <m/>
    <m/>
    <m/>
  </r>
  <r>
    <n v="2016"/>
    <n v="0.48"/>
    <x v="14"/>
    <n v="17"/>
    <x v="12"/>
    <m/>
    <s v="AGMR"/>
    <s v="31_VII_13"/>
    <s v="Bird"/>
    <x v="7"/>
    <s v="Galliformes"/>
    <m/>
    <s v="Galliformes"/>
    <s v="Axial"/>
    <s v="sternum"/>
    <s v="sternum"/>
    <m/>
    <m/>
    <n v="0.2"/>
    <s v="coranoid facet and manubrium"/>
    <m/>
    <x v="0"/>
    <m/>
    <s v="similar in shape to bobwhite, but not quite. Distinct features, dual crest of manubrium I have only seen in phasinidae."/>
    <m/>
    <m/>
    <m/>
    <m/>
    <m/>
    <m/>
    <m/>
    <s v="CHECK"/>
    <m/>
    <m/>
    <m/>
    <m/>
    <m/>
    <m/>
    <m/>
    <m/>
    <m/>
    <m/>
    <m/>
    <m/>
  </r>
  <r>
    <n v="2016"/>
    <n v="0.48"/>
    <x v="14"/>
    <n v="17"/>
    <x v="12"/>
    <m/>
    <s v="AGMR"/>
    <s v="31_VII_13"/>
    <s v="Bird"/>
    <x v="7"/>
    <s v="Galliformes"/>
    <m/>
    <s v="Galliformes"/>
    <s v="Axial"/>
    <s v="sternum"/>
    <s v="sternum"/>
    <m/>
    <m/>
    <n v="0.2"/>
    <s v="body"/>
    <m/>
    <x v="0"/>
    <m/>
    <s v="keel is broken off, however fragment reveals the long narrow body seen in bobwhite"/>
    <m/>
    <m/>
    <m/>
    <m/>
    <m/>
    <m/>
    <m/>
    <m/>
    <m/>
    <m/>
    <m/>
    <m/>
    <m/>
    <m/>
    <m/>
    <m/>
    <m/>
    <m/>
    <m/>
    <m/>
  </r>
  <r>
    <n v="2016"/>
    <n v="0.48"/>
    <x v="14"/>
    <n v="17"/>
    <x v="12"/>
    <m/>
    <s v="AGMR"/>
    <s v="31_VII_13"/>
    <s v="Bird"/>
    <x v="4"/>
    <m/>
    <m/>
    <s v="bird"/>
    <m/>
    <s v="unknown"/>
    <s v="fragment"/>
    <m/>
    <m/>
    <n v="0"/>
    <m/>
    <m/>
    <x v="3"/>
    <m/>
    <m/>
    <m/>
    <m/>
    <m/>
    <m/>
    <m/>
    <s v="2 charred"/>
    <m/>
    <m/>
    <m/>
    <n v="2"/>
    <m/>
    <m/>
    <m/>
    <m/>
    <m/>
    <m/>
    <m/>
    <m/>
    <m/>
    <m/>
  </r>
  <r>
    <n v="2016"/>
    <n v="0.48"/>
    <x v="14"/>
    <n v="17"/>
    <x v="12"/>
    <m/>
    <s v="AGMR"/>
    <s v="31_VII_13"/>
    <s v="Mammal"/>
    <x v="2"/>
    <s v="large"/>
    <m/>
    <s v="large mammal"/>
    <m/>
    <s v="shaft"/>
    <s v="Short or long bone"/>
    <m/>
    <m/>
    <n v="0"/>
    <s v="fragment"/>
    <m/>
    <x v="0"/>
    <m/>
    <s v="Possibly worked bone with striations that look superficially similar to the snapper dorsal spine, microscopic inspection reveals irregular striations evidence of working. PHOTO?"/>
    <m/>
    <m/>
    <m/>
    <m/>
    <m/>
    <s v="charred, possibly worked"/>
    <s v="to photo"/>
    <m/>
    <m/>
    <n v="1"/>
    <m/>
    <m/>
    <m/>
    <m/>
    <m/>
    <m/>
    <m/>
    <m/>
    <m/>
    <m/>
  </r>
  <r>
    <n v="2016"/>
    <n v="0.06"/>
    <x v="15"/>
    <n v="17"/>
    <x v="11"/>
    <m/>
    <s v="DHS/BG"/>
    <s v="2_VIII_13"/>
    <s v="Mammal"/>
    <x v="0"/>
    <s v="Odocoileus"/>
    <s v="viginianus"/>
    <s v="White-tailed deer"/>
    <s v="Extremity"/>
    <s v="phalanx"/>
    <s v="proximal phalanx (Right of the two)"/>
    <m/>
    <m/>
    <n v="1"/>
    <m/>
    <m/>
    <x v="0"/>
    <m/>
    <s v="from the right of the two toes; 41.76, prox:17.09x12.7 width, dist:10.7 depth x10.99w"/>
    <m/>
    <m/>
    <m/>
    <m/>
    <m/>
    <m/>
    <m/>
    <m/>
    <m/>
    <m/>
    <m/>
    <m/>
    <m/>
    <m/>
    <m/>
    <m/>
    <m/>
    <m/>
    <m/>
    <m/>
  </r>
  <r>
    <n v="2016"/>
    <n v="0.06"/>
    <x v="15"/>
    <n v="17"/>
    <x v="11"/>
    <m/>
    <s v="DHS/BG"/>
    <s v="2_VIII_13"/>
    <s v="Mammal"/>
    <x v="2"/>
    <m/>
    <m/>
    <s v="mammal"/>
    <m/>
    <s v="unknown"/>
    <s v="fragment"/>
    <m/>
    <m/>
    <n v="0"/>
    <m/>
    <m/>
    <x v="6"/>
    <m/>
    <m/>
    <m/>
    <m/>
    <m/>
    <m/>
    <m/>
    <m/>
    <m/>
    <m/>
    <m/>
    <m/>
    <m/>
    <m/>
    <m/>
    <m/>
    <m/>
    <m/>
    <m/>
    <m/>
    <m/>
    <m/>
  </r>
  <r>
    <n v="2016"/>
    <n v="0.06"/>
    <x v="15"/>
    <n v="17"/>
    <x v="11"/>
    <m/>
    <s v="DHS/BG"/>
    <s v="2_VIII_13"/>
    <s v="Human"/>
    <x v="2"/>
    <m/>
    <m/>
    <s v="Human"/>
    <m/>
    <m/>
    <m/>
    <m/>
    <m/>
    <n v="0"/>
    <m/>
    <m/>
    <x v="6"/>
    <m/>
    <m/>
    <m/>
    <m/>
    <m/>
    <m/>
    <m/>
    <m/>
    <m/>
    <m/>
    <m/>
    <m/>
    <m/>
    <m/>
    <m/>
    <m/>
    <m/>
    <m/>
    <m/>
    <m/>
    <m/>
    <m/>
  </r>
  <r>
    <n v="2016"/>
    <n v="0.54400000000000004"/>
    <x v="16"/>
    <n v="17"/>
    <x v="3"/>
    <m/>
    <m/>
    <m/>
    <s v="Mammal"/>
    <x v="2"/>
    <s v="large"/>
    <m/>
    <s v="large mammal"/>
    <m/>
    <s v="shaft"/>
    <s v="possible awl"/>
    <m/>
    <m/>
    <s v="?"/>
    <s v="shaft fragemnt"/>
    <m/>
    <x v="2"/>
    <m/>
    <s v="two shafts of longbone polished and shaped into a point, one is more fragmented than the other. Like awls if the point was worn down some."/>
    <m/>
    <m/>
    <m/>
    <m/>
    <m/>
    <s v="possible awls, one heat exposed"/>
    <s v="168-9"/>
    <m/>
    <m/>
    <m/>
    <n v="1"/>
    <m/>
    <m/>
    <n v="2"/>
    <m/>
    <m/>
    <m/>
    <m/>
    <m/>
    <m/>
  </r>
  <r>
    <n v="2016"/>
    <n v="0.17399999999999999"/>
    <x v="13"/>
    <n v="17"/>
    <x v="11"/>
    <m/>
    <s v="MRD"/>
    <s v="29_VII_13"/>
    <s v="Mammal"/>
    <x v="0"/>
    <s v="Odocoileus"/>
    <s v="viginianus"/>
    <s v="White-tailed deer"/>
    <s v="Cranial"/>
    <s v="antler"/>
    <s v="antler"/>
    <m/>
    <m/>
    <n v="0"/>
    <s v="Proximal "/>
    <m/>
    <x v="0"/>
    <m/>
    <s v="has evidence of cranial attachment, but also pointed. Could be worked or a young antler, length 66.07mm"/>
    <m/>
    <m/>
    <m/>
    <m/>
    <m/>
    <s v="worked?"/>
    <s v="0153-4"/>
    <m/>
    <m/>
    <m/>
    <m/>
    <m/>
    <m/>
    <n v="1"/>
    <m/>
    <m/>
    <m/>
    <m/>
    <m/>
    <m/>
  </r>
  <r>
    <n v="2016"/>
    <n v="0.34799999999999998"/>
    <x v="17"/>
    <n v="17"/>
    <x v="3"/>
    <m/>
    <s v="MRD"/>
    <s v="23_VII_13"/>
    <s v="Mammal"/>
    <x v="3"/>
    <s v="Sylvilagus"/>
    <s v="audobonii"/>
    <s v="Desert cottontail"/>
    <s v="Axial"/>
    <s v="vertebra"/>
    <s v="vertebra (l)"/>
    <m/>
    <m/>
    <n v="0.9"/>
    <m/>
    <m/>
    <x v="0"/>
    <m/>
    <s v="size match"/>
    <m/>
    <s v="N"/>
    <m/>
    <m/>
    <m/>
    <m/>
    <m/>
    <m/>
    <m/>
    <m/>
    <m/>
    <m/>
    <m/>
    <m/>
    <m/>
    <m/>
    <m/>
    <m/>
    <m/>
    <m/>
  </r>
  <r>
    <n v="2016"/>
    <n v="0.34799999999999998"/>
    <x v="17"/>
    <n v="17"/>
    <x v="3"/>
    <m/>
    <s v="MRD"/>
    <s v="23_VII_13"/>
    <s v="Mammal"/>
    <x v="3"/>
    <s v="Sylvilagus"/>
    <s v="audobonii"/>
    <s v="Desert cottontail"/>
    <s v="Cranial"/>
    <s v="cranial"/>
    <s v="Premaxilla"/>
    <m/>
    <s v="L"/>
    <n v="0.4"/>
    <s v="Superior ridge and tooth socket"/>
    <m/>
    <x v="0"/>
    <m/>
    <s v="size match"/>
    <m/>
    <m/>
    <m/>
    <m/>
    <m/>
    <m/>
    <m/>
    <m/>
    <m/>
    <m/>
    <m/>
    <m/>
    <m/>
    <m/>
    <m/>
    <m/>
    <m/>
    <m/>
    <m/>
    <m/>
  </r>
  <r>
    <n v="2016"/>
    <n v="0.34799999999999998"/>
    <x v="17"/>
    <n v="17"/>
    <x v="3"/>
    <m/>
    <s v="MRD"/>
    <s v="23_VII_13"/>
    <s v="Mammal"/>
    <x v="3"/>
    <s v="Sylvilagus"/>
    <s v="audobonii"/>
    <s v="Desert cottontail"/>
    <s v="Axial"/>
    <s v="sacrum"/>
    <s v="sacrum"/>
    <m/>
    <m/>
    <n v="1"/>
    <m/>
    <m/>
    <x v="0"/>
    <m/>
    <s v="size match"/>
    <m/>
    <s v="Y"/>
    <m/>
    <m/>
    <m/>
    <m/>
    <m/>
    <m/>
    <m/>
    <m/>
    <m/>
    <m/>
    <m/>
    <m/>
    <m/>
    <m/>
    <m/>
    <m/>
    <m/>
    <m/>
  </r>
  <r>
    <n v="2016"/>
    <n v="0.34799999999999998"/>
    <x v="17"/>
    <n v="17"/>
    <x v="3"/>
    <m/>
    <s v="MRD"/>
    <s v="23_VII_13"/>
    <s v="Mammal"/>
    <x v="3"/>
    <s v="Sylvilagus"/>
    <s v="audobonii"/>
    <s v="Desert cottontail"/>
    <s v="Hindlimb"/>
    <s v="femur"/>
    <s v="femur"/>
    <m/>
    <s v="L"/>
    <n v="0.2"/>
    <s v="distal"/>
    <m/>
    <x v="0"/>
    <m/>
    <s v="size match"/>
    <m/>
    <s v="Y"/>
    <m/>
    <m/>
    <m/>
    <s v="calcined and charred"/>
    <m/>
    <m/>
    <m/>
    <n v="1"/>
    <m/>
    <m/>
    <m/>
    <m/>
    <m/>
    <m/>
    <m/>
    <n v="1"/>
    <m/>
    <m/>
  </r>
  <r>
    <n v="2016"/>
    <n v="0.34799999999999998"/>
    <x v="17"/>
    <n v="17"/>
    <x v="3"/>
    <m/>
    <s v="MRD"/>
    <s v="23_VII_13"/>
    <s v="Mammal"/>
    <x v="3"/>
    <s v="Sylvilagus"/>
    <s v="audobonii"/>
    <s v="Desert cottontail"/>
    <s v="Forelimb"/>
    <s v="humerus"/>
    <s v="humerus"/>
    <m/>
    <s v="R"/>
    <n v="0.2"/>
    <s v="distal"/>
    <m/>
    <x v="0"/>
    <m/>
    <s v="size match"/>
    <m/>
    <s v="Y"/>
    <m/>
    <m/>
    <m/>
    <m/>
    <m/>
    <m/>
    <m/>
    <m/>
    <m/>
    <m/>
    <m/>
    <m/>
    <m/>
    <m/>
    <m/>
    <m/>
    <m/>
    <m/>
  </r>
  <r>
    <n v="2016"/>
    <n v="0.34799999999999998"/>
    <x v="17"/>
    <n v="17"/>
    <x v="3"/>
    <m/>
    <s v="MRD"/>
    <s v="23_VII_13"/>
    <s v="Mammal"/>
    <x v="3"/>
    <s v="Sylvilagus"/>
    <s v="floridanus"/>
    <s v="Eastern cottontail"/>
    <s v="Cranial"/>
    <s v="mandible"/>
    <s v="mandible"/>
    <m/>
    <s v="L"/>
    <n v="0.4"/>
    <s v="anterior, sockets of pm3,4 and M1. M1 present and fragment of inscisor"/>
    <m/>
    <x v="0"/>
    <m/>
    <s v="size match"/>
    <m/>
    <m/>
    <m/>
    <m/>
    <m/>
    <s v="charred"/>
    <m/>
    <m/>
    <m/>
    <n v="1"/>
    <m/>
    <m/>
    <m/>
    <m/>
    <m/>
    <m/>
    <m/>
    <m/>
    <m/>
    <m/>
  </r>
  <r>
    <n v="2016"/>
    <n v="0.34799999999999998"/>
    <x v="17"/>
    <n v="17"/>
    <x v="3"/>
    <m/>
    <s v="MRD"/>
    <s v="23_VII_13"/>
    <s v="Mammal"/>
    <x v="5"/>
    <s v="Cratogeomys"/>
    <s v="fumosus thylorhinus"/>
    <s v="Smokey pocket gopher"/>
    <s v="Cranial"/>
    <s v="cranial"/>
    <s v="cranium"/>
    <m/>
    <m/>
    <n v="0"/>
    <s v="Premaxilla or nasal bone, has indented shaped of inscisor"/>
    <m/>
    <x v="0"/>
    <m/>
    <s v="size match of inscisor"/>
    <m/>
    <m/>
    <m/>
    <m/>
    <m/>
    <m/>
    <m/>
    <m/>
    <m/>
    <m/>
    <m/>
    <m/>
    <m/>
    <m/>
    <m/>
    <m/>
    <m/>
    <m/>
    <m/>
    <m/>
  </r>
  <r>
    <n v="2016"/>
    <n v="0.34799999999999998"/>
    <x v="17"/>
    <n v="17"/>
    <x v="3"/>
    <m/>
    <s v="MRD"/>
    <s v="23_VII_13"/>
    <s v="Mammal"/>
    <x v="9"/>
    <s v="Didelphis"/>
    <s v="viginianus"/>
    <s v="Opossum (Tlacuache)"/>
    <s v="Cranial"/>
    <s v="cranial"/>
    <s v="Maxilla"/>
    <m/>
    <s v="L"/>
    <n v="0.2"/>
    <s v="posterior, sockets of M4,3,2"/>
    <m/>
    <x v="0"/>
    <m/>
    <m/>
    <m/>
    <m/>
    <m/>
    <m/>
    <m/>
    <m/>
    <m/>
    <m/>
    <m/>
    <m/>
    <m/>
    <m/>
    <m/>
    <m/>
    <m/>
    <m/>
    <m/>
    <m/>
    <m/>
    <m/>
  </r>
  <r>
    <n v="2016"/>
    <n v="0.34799999999999998"/>
    <x v="17"/>
    <n v="17"/>
    <x v="3"/>
    <m/>
    <s v="MRD"/>
    <s v="23_VII_13"/>
    <s v="Mammal"/>
    <x v="0"/>
    <s v="Odocoileus"/>
    <s v="viginianus"/>
    <s v="White-tailed deer"/>
    <s v="Axial"/>
    <s v="vertebra"/>
    <s v="vertebra (c5)"/>
    <m/>
    <m/>
    <n v="0"/>
    <s v="right transverse spine"/>
    <m/>
    <x v="0"/>
    <m/>
    <m/>
    <m/>
    <m/>
    <m/>
    <m/>
    <m/>
    <m/>
    <m/>
    <m/>
    <m/>
    <m/>
    <m/>
    <m/>
    <m/>
    <m/>
    <m/>
    <m/>
    <m/>
    <m/>
    <m/>
    <m/>
  </r>
  <r>
    <n v="2016"/>
    <n v="0.34799999999999998"/>
    <x v="17"/>
    <n v="17"/>
    <x v="3"/>
    <m/>
    <s v="MRD"/>
    <s v="23_VII_13"/>
    <s v="Mammal"/>
    <x v="0"/>
    <s v="Odocoileus"/>
    <s v="viginianus"/>
    <s v="White-tailed deer"/>
    <s v="Cranial"/>
    <s v="tooth"/>
    <s v="tooth"/>
    <m/>
    <m/>
    <n v="1"/>
    <m/>
    <m/>
    <x v="0"/>
    <m/>
    <s v="could be dpm2"/>
    <m/>
    <s v="see note"/>
    <m/>
    <m/>
    <m/>
    <m/>
    <m/>
    <m/>
    <m/>
    <m/>
    <m/>
    <m/>
    <m/>
    <m/>
    <m/>
    <m/>
    <m/>
    <m/>
    <m/>
    <m/>
  </r>
  <r>
    <n v="2016"/>
    <n v="0.34799999999999998"/>
    <x v="17"/>
    <n v="17"/>
    <x v="3"/>
    <m/>
    <s v="MRD"/>
    <s v="23_VII_13"/>
    <s v="Mammal"/>
    <x v="0"/>
    <s v="Odocoileus"/>
    <s v="viginianus"/>
    <s v="White-tailed deer"/>
    <s v="Axial"/>
    <s v="vertebra"/>
    <s v="vertebra (l)"/>
    <m/>
    <m/>
    <n v="0.6"/>
    <s v="body and transverse spine"/>
    <m/>
    <x v="0"/>
    <m/>
    <m/>
    <m/>
    <s v="N"/>
    <m/>
    <m/>
    <m/>
    <m/>
    <m/>
    <m/>
    <m/>
    <m/>
    <m/>
    <m/>
    <m/>
    <m/>
    <m/>
    <m/>
    <m/>
    <m/>
    <m/>
    <m/>
  </r>
  <r>
    <n v="2016"/>
    <n v="0.34799999999999998"/>
    <x v="17"/>
    <n v="17"/>
    <x v="3"/>
    <m/>
    <s v="MRD"/>
    <s v="23_VII_13"/>
    <s v="Mammal"/>
    <x v="0"/>
    <s v="Artiodactyla"/>
    <m/>
    <s v="Artiodactyl"/>
    <s v="Axial"/>
    <s v="rib"/>
    <s v="rib"/>
    <m/>
    <m/>
    <n v="0"/>
    <s v="shaft"/>
    <m/>
    <x v="2"/>
    <m/>
    <m/>
    <m/>
    <m/>
    <m/>
    <m/>
    <m/>
    <m/>
    <m/>
    <m/>
    <m/>
    <m/>
    <m/>
    <m/>
    <m/>
    <m/>
    <m/>
    <m/>
    <m/>
    <m/>
    <m/>
    <m/>
  </r>
  <r>
    <n v="2016"/>
    <n v="0.34799999999999998"/>
    <x v="17"/>
    <n v="17"/>
    <x v="3"/>
    <m/>
    <s v="MRD"/>
    <s v="23_VII_13"/>
    <s v="Mammal"/>
    <x v="2"/>
    <s v="large"/>
    <m/>
    <s v="large mammal"/>
    <m/>
    <s v="shaft"/>
    <s v="long bone"/>
    <m/>
    <m/>
    <n v="0"/>
    <s v="shaft"/>
    <m/>
    <x v="0"/>
    <m/>
    <s v="shaped at one end into a curved bevel point thing. "/>
    <m/>
    <m/>
    <m/>
    <m/>
    <m/>
    <s v="worked"/>
    <m/>
    <m/>
    <m/>
    <m/>
    <m/>
    <m/>
    <m/>
    <n v="1"/>
    <m/>
    <m/>
    <m/>
    <m/>
    <m/>
    <m/>
  </r>
  <r>
    <n v="2016"/>
    <n v="0.34799999999999998"/>
    <x v="17"/>
    <n v="17"/>
    <x v="3"/>
    <m/>
    <s v="MRD"/>
    <s v="23_VII_13"/>
    <s v="Human"/>
    <x v="2"/>
    <m/>
    <m/>
    <s v="Human"/>
    <m/>
    <m/>
    <m/>
    <m/>
    <m/>
    <n v="0"/>
    <m/>
    <m/>
    <x v="9"/>
    <m/>
    <m/>
    <m/>
    <m/>
    <m/>
    <m/>
    <m/>
    <m/>
    <m/>
    <m/>
    <m/>
    <m/>
    <m/>
    <m/>
    <m/>
    <m/>
    <m/>
    <m/>
    <m/>
    <m/>
    <m/>
    <m/>
  </r>
  <r>
    <n v="2016"/>
    <n v="0.34799999999999998"/>
    <x v="17"/>
    <n v="17"/>
    <x v="3"/>
    <m/>
    <s v="MRD"/>
    <s v="23_VII_13"/>
    <s v="Mammal"/>
    <x v="2"/>
    <m/>
    <m/>
    <s v="mammal"/>
    <m/>
    <s v="unknown"/>
    <s v="fragment"/>
    <m/>
    <m/>
    <n v="0"/>
    <m/>
    <m/>
    <x v="14"/>
    <m/>
    <m/>
    <m/>
    <m/>
    <m/>
    <m/>
    <m/>
    <s v="3 heat exposed, one calcined"/>
    <m/>
    <m/>
    <m/>
    <m/>
    <n v="3"/>
    <m/>
    <m/>
    <m/>
    <m/>
    <m/>
    <m/>
    <n v="1"/>
    <m/>
    <m/>
  </r>
  <r>
    <n v="2016"/>
    <n v="0.34799999999999998"/>
    <x v="17"/>
    <n v="17"/>
    <x v="3"/>
    <m/>
    <s v="MRD"/>
    <s v="23_VII_13"/>
    <s v="Bird"/>
    <x v="4"/>
    <m/>
    <m/>
    <s v="bird"/>
    <m/>
    <s v="unknown"/>
    <s v="fragment"/>
    <m/>
    <m/>
    <n v="0"/>
    <m/>
    <m/>
    <x v="0"/>
    <m/>
    <s v="long bone"/>
    <m/>
    <m/>
    <m/>
    <m/>
    <m/>
    <m/>
    <m/>
    <m/>
    <m/>
    <m/>
    <m/>
    <m/>
    <m/>
    <m/>
    <m/>
    <m/>
    <m/>
    <m/>
    <m/>
    <m/>
  </r>
  <r>
    <n v="2016"/>
    <n v="0.55600000000000005"/>
    <x v="18"/>
    <n v="17"/>
    <x v="9"/>
    <m/>
    <s v="MRD"/>
    <s v="25_VII_13"/>
    <s v="Mammal"/>
    <x v="0"/>
    <s v="Sus"/>
    <s v="scrofa"/>
    <s v="Domestic pig"/>
    <s v="Cranial"/>
    <s v="cranial"/>
    <s v="jugal"/>
    <m/>
    <s v="L"/>
    <n v="0"/>
    <s v="partial orbit and arch"/>
    <m/>
    <x v="0"/>
    <m/>
    <s v="it seems most similar to the zygomatic of a pig, but CHECK. Checked with bernando. Confirmed"/>
    <m/>
    <m/>
    <m/>
    <m/>
    <m/>
    <m/>
    <m/>
    <m/>
    <m/>
    <m/>
    <m/>
    <m/>
    <m/>
    <m/>
    <m/>
    <m/>
    <m/>
    <m/>
    <m/>
    <m/>
  </r>
  <r>
    <n v="2016"/>
    <n v="0.55600000000000005"/>
    <x v="18"/>
    <n v="17"/>
    <x v="9"/>
    <m/>
    <s v="MRD"/>
    <s v="25_VII_13"/>
    <s v="Mammal"/>
    <x v="2"/>
    <s v="large"/>
    <m/>
    <s v="large mammal"/>
    <m/>
    <s v="unknown"/>
    <s v="fragment"/>
    <m/>
    <m/>
    <n v="0"/>
    <m/>
    <m/>
    <x v="3"/>
    <m/>
    <s v="could be part of pig or human"/>
    <m/>
    <m/>
    <m/>
    <m/>
    <m/>
    <m/>
    <m/>
    <m/>
    <m/>
    <m/>
    <m/>
    <m/>
    <m/>
    <m/>
    <m/>
    <m/>
    <m/>
    <m/>
    <m/>
    <m/>
  </r>
  <r>
    <n v="2016"/>
    <n v="0.55600000000000005"/>
    <x v="18"/>
    <n v="17"/>
    <x v="9"/>
    <m/>
    <s v="MRD"/>
    <s v="25_VII_13"/>
    <s v="Mammal"/>
    <x v="0"/>
    <s v="Odocoileus"/>
    <s v="viginianus"/>
    <s v="White-tailed deer"/>
    <s v="Cranial"/>
    <s v="tooth"/>
    <s v="tooth"/>
    <m/>
    <m/>
    <n v="0.8"/>
    <m/>
    <m/>
    <x v="0"/>
    <m/>
    <s v="possibly a premolar of the maxilla, or a deciduous tooth"/>
    <m/>
    <m/>
    <m/>
    <m/>
    <m/>
    <m/>
    <m/>
    <m/>
    <m/>
    <m/>
    <m/>
    <m/>
    <m/>
    <m/>
    <m/>
    <m/>
    <m/>
    <m/>
    <m/>
    <m/>
  </r>
  <r>
    <n v="2016"/>
    <n v="0.55600000000000005"/>
    <x v="18"/>
    <n v="17"/>
    <x v="9"/>
    <m/>
    <s v="MRD"/>
    <s v="25_VII_13"/>
    <s v="Mammal"/>
    <x v="2"/>
    <m/>
    <m/>
    <s v="mammal"/>
    <m/>
    <s v="unknown"/>
    <s v="fragment"/>
    <m/>
    <m/>
    <n v="0"/>
    <m/>
    <m/>
    <x v="0"/>
    <m/>
    <s v="abraded fragments, appears unnatural becuase I it only on specific s of the bones. One appears in the process of being shaped into a point or bevel"/>
    <m/>
    <m/>
    <m/>
    <m/>
    <m/>
    <s v="abrasion"/>
    <m/>
    <m/>
    <m/>
    <m/>
    <m/>
    <m/>
    <m/>
    <n v="1"/>
    <m/>
    <m/>
    <m/>
    <m/>
    <m/>
    <m/>
  </r>
  <r>
    <n v="2016"/>
    <n v="0.55600000000000005"/>
    <x v="18"/>
    <n v="17"/>
    <x v="9"/>
    <m/>
    <s v="MRD"/>
    <s v="25_VII_13"/>
    <s v="Mammal"/>
    <x v="2"/>
    <m/>
    <m/>
    <s v="mammal"/>
    <m/>
    <s v="unknown"/>
    <s v="fragment"/>
    <m/>
    <m/>
    <n v="0"/>
    <m/>
    <m/>
    <x v="5"/>
    <m/>
    <s v=""/>
    <m/>
    <m/>
    <m/>
    <m/>
    <m/>
    <m/>
    <m/>
    <m/>
    <m/>
    <m/>
    <m/>
    <m/>
    <m/>
    <m/>
    <m/>
    <m/>
    <m/>
    <m/>
    <m/>
    <m/>
  </r>
  <r>
    <n v="2016"/>
    <n v="0.55600000000000005"/>
    <x v="18"/>
    <n v="17"/>
    <x v="9"/>
    <m/>
    <s v="MRD"/>
    <s v="25_VII_13"/>
    <s v="Bird"/>
    <x v="4"/>
    <m/>
    <m/>
    <s v="bird"/>
    <m/>
    <s v="unknown"/>
    <s v="fragment"/>
    <m/>
    <m/>
    <n v="0"/>
    <m/>
    <m/>
    <x v="0"/>
    <m/>
    <m/>
    <m/>
    <m/>
    <m/>
    <m/>
    <m/>
    <m/>
    <m/>
    <m/>
    <m/>
    <m/>
    <m/>
    <m/>
    <m/>
    <m/>
    <m/>
    <m/>
    <m/>
    <m/>
    <m/>
    <m/>
  </r>
  <r>
    <n v="2016"/>
    <n v="0.34799999999999998"/>
    <x v="19"/>
    <n v="17"/>
    <x v="9"/>
    <m/>
    <s v="MRD"/>
    <s v="26_VII_13"/>
    <s v="Mammal"/>
    <x v="1"/>
    <s v="Canis"/>
    <s v="familiaris "/>
    <s v="Dog"/>
    <s v="Cranial"/>
    <s v="cranial"/>
    <s v="parietal"/>
    <m/>
    <s v="R"/>
    <n v="0.7"/>
    <m/>
    <m/>
    <x v="0"/>
    <m/>
    <m/>
    <m/>
    <s v="N"/>
    <m/>
    <m/>
    <m/>
    <m/>
    <m/>
    <m/>
    <m/>
    <m/>
    <m/>
    <m/>
    <m/>
    <m/>
    <m/>
    <m/>
    <m/>
    <m/>
    <m/>
    <m/>
  </r>
  <r>
    <n v="2016"/>
    <n v="0.34799999999999998"/>
    <x v="19"/>
    <n v="17"/>
    <x v="9"/>
    <m/>
    <s v="MRD"/>
    <s v="26_VII_13"/>
    <s v="Mammal"/>
    <x v="5"/>
    <s v="Cratogeomys"/>
    <s v="fumosus thylorhinus"/>
    <s v="Smokey pocket gopher"/>
    <s v="Pelvic girdle"/>
    <s v="pelvis"/>
    <s v="pelvis"/>
    <m/>
    <s v="R"/>
    <n v="0.6"/>
    <s v="acetabulum and ischium "/>
    <m/>
    <x v="0"/>
    <m/>
    <m/>
    <m/>
    <s v="Y"/>
    <m/>
    <m/>
    <m/>
    <m/>
    <m/>
    <m/>
    <m/>
    <m/>
    <m/>
    <m/>
    <m/>
    <m/>
    <m/>
    <m/>
    <m/>
    <m/>
    <m/>
    <m/>
  </r>
  <r>
    <n v="2016"/>
    <n v="0.34799999999999998"/>
    <x v="19"/>
    <n v="17"/>
    <x v="9"/>
    <m/>
    <s v="MRD"/>
    <s v="26_VII_13"/>
    <s v="Mammal"/>
    <x v="0"/>
    <s v="Artiodactyla"/>
    <m/>
    <s v="Artiodactyl"/>
    <s v="Axial"/>
    <s v="rib"/>
    <s v="rib"/>
    <m/>
    <m/>
    <n v="0"/>
    <s v="shaft"/>
    <m/>
    <x v="0"/>
    <m/>
    <m/>
    <m/>
    <m/>
    <m/>
    <m/>
    <m/>
    <m/>
    <m/>
    <m/>
    <m/>
    <m/>
    <m/>
    <m/>
    <m/>
    <m/>
    <m/>
    <m/>
    <m/>
    <m/>
    <m/>
    <m/>
  </r>
  <r>
    <n v="2016"/>
    <n v="0.34799999999999998"/>
    <x v="19"/>
    <n v="17"/>
    <x v="9"/>
    <m/>
    <s v="MRD"/>
    <s v="26_VII_13"/>
    <s v="Mammal"/>
    <x v="3"/>
    <s v="Sylvilagus"/>
    <s v="floridanus"/>
    <s v="Eastern cottontail"/>
    <s v="Extremity"/>
    <s v="tarsal"/>
    <s v="calcaneus"/>
    <m/>
    <s v="L"/>
    <n v="1"/>
    <m/>
    <m/>
    <x v="0"/>
    <m/>
    <s v="size match"/>
    <m/>
    <m/>
    <m/>
    <m/>
    <m/>
    <m/>
    <m/>
    <m/>
    <m/>
    <m/>
    <m/>
    <m/>
    <m/>
    <m/>
    <m/>
    <m/>
    <m/>
    <m/>
    <m/>
    <m/>
  </r>
  <r>
    <n v="2016"/>
    <n v="0.34799999999999998"/>
    <x v="19"/>
    <n v="17"/>
    <x v="9"/>
    <m/>
    <s v="MRD"/>
    <s v="26_VII_13"/>
    <s v="Mammal"/>
    <x v="3"/>
    <s v="Sylvilagus"/>
    <s v="sp."/>
    <s v="Cottontail"/>
    <s v="Axial"/>
    <s v="vertebra"/>
    <s v="vertebra (l)"/>
    <m/>
    <m/>
    <n v="0.8"/>
    <m/>
    <m/>
    <x v="0"/>
    <m/>
    <s v="only cranial fused"/>
    <m/>
    <s v="see notes"/>
    <m/>
    <m/>
    <m/>
    <m/>
    <m/>
    <m/>
    <m/>
    <m/>
    <m/>
    <m/>
    <m/>
    <m/>
    <m/>
    <m/>
    <m/>
    <m/>
    <m/>
    <m/>
  </r>
  <r>
    <n v="2016"/>
    <n v="0.34799999999999998"/>
    <x v="19"/>
    <n v="17"/>
    <x v="9"/>
    <m/>
    <s v="MRD"/>
    <s v="26_VII_13"/>
    <s v="Mammal"/>
    <x v="5"/>
    <s v="Cricetidae"/>
    <m/>
    <s v="Rat/Mouse"/>
    <s v="Axial"/>
    <s v="vertebra"/>
    <s v="atlas"/>
    <m/>
    <m/>
    <n v="1"/>
    <m/>
    <m/>
    <x v="0"/>
    <m/>
    <s v="Could be one of the larger wild speecies"/>
    <m/>
    <s v="Y"/>
    <m/>
    <m/>
    <m/>
    <m/>
    <m/>
    <m/>
    <m/>
    <m/>
    <m/>
    <m/>
    <m/>
    <m/>
    <m/>
    <m/>
    <m/>
    <m/>
    <m/>
    <m/>
  </r>
  <r>
    <n v="2016"/>
    <n v="0.34799999999999998"/>
    <x v="19"/>
    <n v="17"/>
    <x v="9"/>
    <m/>
    <s v="MRD"/>
    <s v="26_VII_13"/>
    <s v="Reptile"/>
    <x v="2"/>
    <s v="Kinosternon"/>
    <s v="sp."/>
    <s v="Mud turtle"/>
    <m/>
    <s v="carapace/plastron"/>
    <s v="carapace- costal scute"/>
    <m/>
    <m/>
    <n v="1"/>
    <m/>
    <m/>
    <x v="0"/>
    <m/>
    <s v="Width of scute suggests a subadult"/>
    <m/>
    <s v="see note"/>
    <m/>
    <m/>
    <m/>
    <m/>
    <m/>
    <m/>
    <m/>
    <m/>
    <m/>
    <m/>
    <m/>
    <m/>
    <m/>
    <m/>
    <m/>
    <m/>
    <m/>
    <m/>
  </r>
  <r>
    <n v="2016"/>
    <n v="0.34799999999999998"/>
    <x v="19"/>
    <n v="17"/>
    <x v="9"/>
    <m/>
    <s v="MRD"/>
    <s v="26_VII_13"/>
    <s v="Reptile"/>
    <x v="2"/>
    <s v="Trachemys"/>
    <s v="sp."/>
    <s v="Slider turtle"/>
    <m/>
    <s v="carapace/plastron"/>
    <s v="carapace- costal scute"/>
    <m/>
    <m/>
    <n v="0"/>
    <m/>
    <m/>
    <x v="0"/>
    <m/>
    <s v="appears to have been sawn along one edge"/>
    <m/>
    <m/>
    <m/>
    <m/>
    <m/>
    <s v="worked bone"/>
    <m/>
    <m/>
    <m/>
    <m/>
    <m/>
    <m/>
    <m/>
    <n v="1"/>
    <m/>
    <m/>
    <m/>
    <m/>
    <m/>
    <m/>
  </r>
  <r>
    <n v="2016"/>
    <n v="0.34799999999999998"/>
    <x v="19"/>
    <n v="17"/>
    <x v="9"/>
    <m/>
    <s v="MRD"/>
    <s v="26_VII_13"/>
    <s v="Bird"/>
    <x v="7"/>
    <s v="Meleagris"/>
    <s v="gallopavo"/>
    <s v="Guajolote"/>
    <s v="Axial"/>
    <s v="vertebra"/>
    <s v="vertebra"/>
    <m/>
    <m/>
    <n v="0.6"/>
    <s v="body"/>
    <m/>
    <x v="0"/>
    <m/>
    <m/>
    <m/>
    <m/>
    <m/>
    <m/>
    <m/>
    <s v="charred"/>
    <m/>
    <m/>
    <m/>
    <n v="1"/>
    <m/>
    <m/>
    <m/>
    <m/>
    <m/>
    <m/>
    <m/>
    <m/>
    <m/>
    <m/>
  </r>
  <r>
    <n v="2016"/>
    <n v="0.34799999999999998"/>
    <x v="19"/>
    <n v="17"/>
    <x v="9"/>
    <m/>
    <s v="MRD"/>
    <s v="26_VII_13"/>
    <s v="Human"/>
    <x v="2"/>
    <m/>
    <m/>
    <s v="Human"/>
    <m/>
    <m/>
    <m/>
    <m/>
    <m/>
    <n v="0"/>
    <m/>
    <m/>
    <x v="9"/>
    <m/>
    <m/>
    <m/>
    <m/>
    <m/>
    <m/>
    <m/>
    <m/>
    <m/>
    <m/>
    <m/>
    <m/>
    <m/>
    <m/>
    <m/>
    <m/>
    <m/>
    <m/>
    <m/>
    <m/>
    <m/>
    <m/>
  </r>
  <r>
    <n v="2016"/>
    <n v="0.34799999999999998"/>
    <x v="19"/>
    <n v="17"/>
    <x v="9"/>
    <m/>
    <s v="MRD"/>
    <s v="26_VII_13"/>
    <s v="Mammal"/>
    <x v="2"/>
    <m/>
    <m/>
    <s v="mammal"/>
    <s v="Cranial"/>
    <s v="tooth"/>
    <s v="tooth"/>
    <m/>
    <m/>
    <n v="0"/>
    <s v="fragment"/>
    <m/>
    <x v="0"/>
    <m/>
    <s v="possibly artiodactyl"/>
    <m/>
    <m/>
    <m/>
    <m/>
    <m/>
    <m/>
    <m/>
    <m/>
    <m/>
    <m/>
    <m/>
    <m/>
    <m/>
    <m/>
    <m/>
    <m/>
    <m/>
    <m/>
    <m/>
    <m/>
  </r>
  <r>
    <n v="2016"/>
    <n v="0.34799999999999998"/>
    <x v="19"/>
    <n v="17"/>
    <x v="9"/>
    <m/>
    <s v="MRD"/>
    <s v="26_VII_13"/>
    <s v="Mammal"/>
    <x v="2"/>
    <m/>
    <m/>
    <s v="mammal"/>
    <m/>
    <s v="unknown"/>
    <s v="fragment"/>
    <m/>
    <m/>
    <n v="0"/>
    <s v="fragment"/>
    <m/>
    <x v="15"/>
    <m/>
    <m/>
    <m/>
    <m/>
    <m/>
    <m/>
    <m/>
    <m/>
    <m/>
    <m/>
    <m/>
    <m/>
    <m/>
    <m/>
    <m/>
    <m/>
    <m/>
    <m/>
    <m/>
    <m/>
    <m/>
    <m/>
  </r>
  <r>
    <n v="2016"/>
    <n v="0.23200000000000001"/>
    <x v="20"/>
    <n v="17"/>
    <x v="11"/>
    <m/>
    <s v="MRD"/>
    <s v="29_VII_13"/>
    <s v="Mammal"/>
    <x v="0"/>
    <s v="Odocoileus"/>
    <s v="viginianus"/>
    <s v="White-tailed deer"/>
    <s v="Forelimb"/>
    <s v="ulna"/>
    <s v="ulna"/>
    <m/>
    <s v="R"/>
    <n v="0.5"/>
    <s v="proximal"/>
    <m/>
    <x v="0"/>
    <m/>
    <s v="missing olecranon"/>
    <m/>
    <s v="possibly not"/>
    <m/>
    <m/>
    <m/>
    <m/>
    <m/>
    <m/>
    <m/>
    <m/>
    <m/>
    <m/>
    <m/>
    <m/>
    <m/>
    <m/>
    <m/>
    <m/>
    <m/>
    <m/>
  </r>
  <r>
    <n v="2016"/>
    <n v="0.23200000000000001"/>
    <x v="20"/>
    <n v="17"/>
    <x v="11"/>
    <m/>
    <s v="MRD"/>
    <s v="29_VII_13"/>
    <s v="Mammal"/>
    <x v="2"/>
    <m/>
    <m/>
    <s v="mammal"/>
    <m/>
    <s v="unknown"/>
    <s v="fragment"/>
    <m/>
    <m/>
    <n v="0"/>
    <m/>
    <m/>
    <x v="3"/>
    <m/>
    <m/>
    <m/>
    <m/>
    <m/>
    <m/>
    <m/>
    <m/>
    <m/>
    <m/>
    <m/>
    <m/>
    <m/>
    <m/>
    <m/>
    <m/>
    <m/>
    <m/>
    <m/>
    <m/>
    <m/>
    <m/>
  </r>
  <r>
    <n v="2016"/>
    <n v="1.36"/>
    <x v="21"/>
    <n v="17"/>
    <x v="6"/>
    <m/>
    <m/>
    <m/>
    <s v="Mammal"/>
    <x v="0"/>
    <s v="Artiodactyla"/>
    <m/>
    <s v="Artiodactyl"/>
    <s v="Axial"/>
    <s v="vertebra"/>
    <s v="vertebra (l)"/>
    <m/>
    <m/>
    <n v="0"/>
    <s v="half of posterior body (L side) and partial transverse process"/>
    <m/>
    <x v="0"/>
    <m/>
    <m/>
    <m/>
    <s v="Y"/>
    <m/>
    <m/>
    <m/>
    <m/>
    <m/>
    <m/>
    <m/>
    <m/>
    <m/>
    <m/>
    <m/>
    <m/>
    <m/>
    <m/>
    <m/>
    <m/>
    <m/>
    <m/>
  </r>
  <r>
    <n v="2016"/>
    <n v="1.36"/>
    <x v="21"/>
    <n v="17"/>
    <x v="6"/>
    <m/>
    <m/>
    <m/>
    <s v="Mammal"/>
    <x v="2"/>
    <m/>
    <m/>
    <s v="mammal"/>
    <m/>
    <s v="unknown"/>
    <s v="fragment"/>
    <m/>
    <m/>
    <n v="0"/>
    <m/>
    <m/>
    <x v="1"/>
    <m/>
    <m/>
    <m/>
    <m/>
    <m/>
    <m/>
    <m/>
    <m/>
    <m/>
    <m/>
    <m/>
    <m/>
    <m/>
    <m/>
    <m/>
    <m/>
    <m/>
    <m/>
    <m/>
    <m/>
    <m/>
    <m/>
  </r>
  <r>
    <n v="2016"/>
    <n v="0.185"/>
    <x v="22"/>
    <n v="17"/>
    <x v="13"/>
    <m/>
    <s v="AGMR"/>
    <s v="31_VII_13"/>
    <s v="Mammal"/>
    <x v="0"/>
    <s v="Artiodactyla"/>
    <m/>
    <s v="Artiodactyl"/>
    <s v="Axial"/>
    <s v="rib"/>
    <s v="rib"/>
    <m/>
    <m/>
    <n v="0.2"/>
    <s v="head"/>
    <m/>
    <x v="0"/>
    <m/>
    <m/>
    <m/>
    <s v="Y"/>
    <m/>
    <m/>
    <m/>
    <m/>
    <m/>
    <m/>
    <m/>
    <m/>
    <m/>
    <m/>
    <m/>
    <m/>
    <m/>
    <m/>
    <m/>
    <m/>
    <m/>
    <m/>
  </r>
  <r>
    <n v="2016"/>
    <n v="0.185"/>
    <x v="22"/>
    <n v="17"/>
    <x v="13"/>
    <m/>
    <s v="AGMR"/>
    <s v="31_VII_13"/>
    <s v="Mammal"/>
    <x v="9"/>
    <s v="Didelphis"/>
    <s v="viginianus"/>
    <s v="Opossum (Tlacuache)"/>
    <s v="Cranial"/>
    <s v="mandible"/>
    <s v="mandible"/>
    <m/>
    <s v="R"/>
    <n v="0.3"/>
    <s v="anterior, sockets of I3 and 4, socket and partial canine, sockets of PM1-4, and half socket of M1"/>
    <m/>
    <x v="0"/>
    <m/>
    <m/>
    <m/>
    <m/>
    <m/>
    <m/>
    <m/>
    <m/>
    <m/>
    <m/>
    <m/>
    <m/>
    <m/>
    <m/>
    <m/>
    <m/>
    <m/>
    <m/>
    <m/>
    <m/>
    <m/>
    <m/>
  </r>
  <r>
    <n v="2016"/>
    <n v="0.185"/>
    <x v="22"/>
    <n v="17"/>
    <x v="13"/>
    <m/>
    <s v="AGMR"/>
    <s v="31_VII_13"/>
    <s v="Mammal"/>
    <x v="2"/>
    <s v="small"/>
    <m/>
    <s v="small mammal"/>
    <s v="Axial"/>
    <s v="rib"/>
    <s v="rib"/>
    <m/>
    <m/>
    <n v="0.3"/>
    <s v="head"/>
    <m/>
    <x v="0"/>
    <m/>
    <m/>
    <m/>
    <s v="Y"/>
    <m/>
    <m/>
    <m/>
    <m/>
    <m/>
    <m/>
    <m/>
    <m/>
    <m/>
    <m/>
    <m/>
    <m/>
    <m/>
    <m/>
    <m/>
    <m/>
    <m/>
    <m/>
  </r>
  <r>
    <n v="2016"/>
    <n v="0.185"/>
    <x v="22"/>
    <n v="17"/>
    <x v="13"/>
    <m/>
    <s v="AGMR"/>
    <s v="31_VII_13"/>
    <s v="Mammal"/>
    <x v="1"/>
    <s v="Canis"/>
    <s v="familiaris "/>
    <s v="Dog"/>
    <s v="Axial"/>
    <s v="rib"/>
    <s v="rib"/>
    <m/>
    <m/>
    <n v="0.7"/>
    <s v="shaft"/>
    <m/>
    <x v="0"/>
    <m/>
    <m/>
    <m/>
    <m/>
    <m/>
    <m/>
    <m/>
    <m/>
    <m/>
    <m/>
    <m/>
    <m/>
    <m/>
    <m/>
    <m/>
    <m/>
    <m/>
    <m/>
    <m/>
    <m/>
    <m/>
    <m/>
  </r>
  <r>
    <n v="2016"/>
    <n v="0.185"/>
    <x v="22"/>
    <n v="17"/>
    <x v="13"/>
    <m/>
    <s v="AGMR"/>
    <s v="31_VII_13"/>
    <s v="Mammal"/>
    <x v="1"/>
    <s v="Canis"/>
    <s v="familiaris "/>
    <s v="Dog"/>
    <s v="Extremity"/>
    <s v="phalanx"/>
    <s v="*medial tarsal phalanx 3 or 4"/>
    <m/>
    <m/>
    <n v="1"/>
    <m/>
    <m/>
    <x v="0"/>
    <m/>
    <s v="likely from hind limb"/>
    <m/>
    <s v="Y"/>
    <m/>
    <m/>
    <m/>
    <m/>
    <m/>
    <m/>
    <s v="Length; Prox (wxh); Distal (wxh)"/>
    <m/>
    <m/>
    <m/>
    <m/>
    <m/>
    <m/>
    <m/>
    <m/>
    <m/>
    <m/>
    <m/>
  </r>
  <r>
    <n v="2016"/>
    <n v="0.185"/>
    <x v="22"/>
    <n v="17"/>
    <x v="13"/>
    <m/>
    <s v="AGMR"/>
    <s v="31_VII_13"/>
    <s v="Mammal"/>
    <x v="2"/>
    <m/>
    <m/>
    <s v="mammal"/>
    <m/>
    <s v="unknown"/>
    <s v="fragment"/>
    <m/>
    <m/>
    <n v="0"/>
    <m/>
    <m/>
    <x v="6"/>
    <m/>
    <m/>
    <m/>
    <m/>
    <m/>
    <m/>
    <m/>
    <m/>
    <m/>
    <m/>
    <m/>
    <m/>
    <m/>
    <m/>
    <m/>
    <m/>
    <m/>
    <m/>
    <m/>
    <m/>
    <m/>
    <m/>
  </r>
  <r>
    <n v="2016"/>
    <n v="0.185"/>
    <x v="22"/>
    <n v="17"/>
    <x v="13"/>
    <m/>
    <s v="AGMR"/>
    <s v="31_VII_13"/>
    <s v="Bird"/>
    <x v="7"/>
    <s v="Meleagris"/>
    <s v="gallopavo"/>
    <s v="Guajolote"/>
    <s v="Extremity"/>
    <s v="phalanx"/>
    <s v="phalanx 1, digit 2, carpal"/>
    <m/>
    <s v="R"/>
    <n v="0.8"/>
    <m/>
    <m/>
    <x v="0"/>
    <m/>
    <m/>
    <m/>
    <m/>
    <m/>
    <m/>
    <m/>
    <m/>
    <m/>
    <m/>
    <m/>
    <m/>
    <m/>
    <m/>
    <m/>
    <m/>
    <m/>
    <m/>
    <m/>
    <m/>
    <m/>
    <m/>
  </r>
  <r>
    <n v="2016"/>
    <n v="0.01"/>
    <x v="23"/>
    <n v="17"/>
    <x v="14"/>
    <m/>
    <s v="BG"/>
    <s v="1_VIII_13"/>
    <s v="Human"/>
    <x v="2"/>
    <m/>
    <m/>
    <s v="Human"/>
    <m/>
    <m/>
    <m/>
    <m/>
    <m/>
    <n v="0"/>
    <m/>
    <m/>
    <x v="1"/>
    <m/>
    <s v="All human, one non diagnostic fragment that may or maynot be human. "/>
    <m/>
    <m/>
    <m/>
    <m/>
    <m/>
    <m/>
    <m/>
    <m/>
    <m/>
    <m/>
    <m/>
    <m/>
    <m/>
    <m/>
    <m/>
    <m/>
    <m/>
    <m/>
    <m/>
    <m/>
  </r>
  <r>
    <n v="2016"/>
    <n v="0.54400000000000004"/>
    <x v="16"/>
    <n v="17"/>
    <x v="3"/>
    <m/>
    <s v="MRD"/>
    <s v="22_VII_13"/>
    <s v="Mammal"/>
    <x v="3"/>
    <s v="Leporidae"/>
    <m/>
    <s v="Rabbit/hare"/>
    <s v="Axial"/>
    <s v="rib"/>
    <s v="rib"/>
    <m/>
    <s v="R"/>
    <n v="0.3"/>
    <s v="head"/>
    <m/>
    <x v="0"/>
    <m/>
    <s v="probably lepus due to size"/>
    <m/>
    <s v="Y"/>
    <m/>
    <m/>
    <m/>
    <s v="charred"/>
    <m/>
    <m/>
    <m/>
    <n v="1"/>
    <m/>
    <m/>
    <m/>
    <m/>
    <m/>
    <m/>
    <m/>
    <m/>
    <m/>
    <m/>
  </r>
  <r>
    <n v="2016"/>
    <n v="0.54400000000000004"/>
    <x v="16"/>
    <n v="17"/>
    <x v="3"/>
    <m/>
    <s v="MRD"/>
    <s v="22_VII_13"/>
    <s v="Mammal"/>
    <x v="2"/>
    <s v="small"/>
    <m/>
    <s v="small mammal"/>
    <m/>
    <s v="shaft"/>
    <s v="short bone"/>
    <m/>
    <m/>
    <n v="0.6"/>
    <s v="shaft"/>
    <m/>
    <x v="0"/>
    <m/>
    <s v="appears to be the shaft of a metatarsal or metacarpal of an animal such as Lepus sp. heavlly gnawed by small rodent on both ends"/>
    <m/>
    <m/>
    <m/>
    <m/>
    <m/>
    <s v="Rodent gnaw"/>
    <m/>
    <m/>
    <m/>
    <m/>
    <m/>
    <m/>
    <n v="1"/>
    <m/>
    <m/>
    <m/>
    <m/>
    <m/>
    <m/>
    <m/>
  </r>
  <r>
    <n v="2016"/>
    <n v="0.54400000000000004"/>
    <x v="16"/>
    <n v="17"/>
    <x v="3"/>
    <m/>
    <s v="MRD"/>
    <s v="22_VII_13"/>
    <s v="Mammal"/>
    <x v="2"/>
    <s v="small"/>
    <m/>
    <s v="small mammal"/>
    <s v="Cranial"/>
    <s v="cranial"/>
    <s v="cranium"/>
    <m/>
    <m/>
    <n v="0"/>
    <s v="fragments"/>
    <m/>
    <x v="2"/>
    <m/>
    <m/>
    <m/>
    <m/>
    <m/>
    <m/>
    <m/>
    <m/>
    <m/>
    <m/>
    <m/>
    <m/>
    <m/>
    <m/>
    <m/>
    <m/>
    <m/>
    <m/>
    <m/>
    <m/>
    <m/>
    <m/>
  </r>
  <r>
    <n v="2016"/>
    <n v="0.54400000000000004"/>
    <x v="16"/>
    <n v="17"/>
    <x v="3"/>
    <m/>
    <s v="MRD"/>
    <s v="22_VII_13"/>
    <s v="Mammal"/>
    <x v="2"/>
    <s v="small"/>
    <m/>
    <s v="small mammal"/>
    <s v="Axial"/>
    <s v="vertebra"/>
    <s v="vertebra (t)"/>
    <m/>
    <m/>
    <n v="0.9"/>
    <m/>
    <m/>
    <x v="0"/>
    <m/>
    <s v="smaller than lepus"/>
    <m/>
    <s v="cranial fused, caudal no"/>
    <m/>
    <m/>
    <m/>
    <m/>
    <m/>
    <m/>
    <m/>
    <m/>
    <m/>
    <m/>
    <m/>
    <m/>
    <m/>
    <m/>
    <m/>
    <m/>
    <m/>
    <m/>
  </r>
  <r>
    <n v="2016"/>
    <n v="0.54400000000000004"/>
    <x v="16"/>
    <n v="17"/>
    <x v="3"/>
    <m/>
    <s v="MRD"/>
    <s v="22_VII_13"/>
    <s v="Mammal"/>
    <x v="3"/>
    <s v="Lepus"/>
    <s v="callotis"/>
    <s v="White-sided Jackrabbit"/>
    <s v="Cranial"/>
    <s v="tooth"/>
    <s v="premolar 3 of mandible "/>
    <m/>
    <s v="L"/>
    <n v="1"/>
    <m/>
    <m/>
    <x v="0"/>
    <m/>
    <s v="used thesis to distinguish species. "/>
    <m/>
    <m/>
    <m/>
    <m/>
    <m/>
    <m/>
    <m/>
    <m/>
    <m/>
    <m/>
    <m/>
    <m/>
    <m/>
    <m/>
    <m/>
    <m/>
    <m/>
    <m/>
    <m/>
    <m/>
  </r>
  <r>
    <n v="2016"/>
    <n v="0.54400000000000004"/>
    <x v="16"/>
    <n v="17"/>
    <x v="3"/>
    <m/>
    <s v="MRD"/>
    <s v="22_VII_13"/>
    <s v="Mammal"/>
    <x v="3"/>
    <s v="Lepus"/>
    <s v="sp."/>
    <s v="Hare"/>
    <s v="Extremity"/>
    <s v="tarsal"/>
    <s v="calcaneus"/>
    <m/>
    <s v="R"/>
    <n v="1"/>
    <m/>
    <m/>
    <x v="0"/>
    <m/>
    <m/>
    <m/>
    <m/>
    <m/>
    <m/>
    <m/>
    <m/>
    <m/>
    <m/>
    <m/>
    <m/>
    <m/>
    <m/>
    <m/>
    <m/>
    <m/>
    <m/>
    <m/>
    <m/>
    <m/>
    <m/>
  </r>
  <r>
    <n v="2016"/>
    <n v="0.54400000000000004"/>
    <x v="16"/>
    <n v="17"/>
    <x v="3"/>
    <m/>
    <s v="MRD"/>
    <s v="22_VII_13"/>
    <s v="Mammal"/>
    <x v="5"/>
    <s v="Cratogeomys"/>
    <s v="fumosus thylorhinus"/>
    <s v="Smokey pocket gopher"/>
    <s v="Cranial"/>
    <s v="tooth"/>
    <s v="incisor (sup) "/>
    <m/>
    <s v="R"/>
    <n v="0.3"/>
    <s v="occlusal"/>
    <m/>
    <x v="0"/>
    <m/>
    <m/>
    <m/>
    <m/>
    <m/>
    <m/>
    <m/>
    <m/>
    <m/>
    <m/>
    <m/>
    <m/>
    <m/>
    <m/>
    <m/>
    <m/>
    <m/>
    <m/>
    <m/>
    <m/>
    <m/>
    <m/>
  </r>
  <r>
    <n v="2016"/>
    <n v="0.54400000000000004"/>
    <x v="16"/>
    <n v="17"/>
    <x v="3"/>
    <m/>
    <s v="MRD"/>
    <s v="22_VII_13"/>
    <s v="Mammal"/>
    <x v="1"/>
    <s v="Canis"/>
    <s v="familiaris "/>
    <s v="Dog"/>
    <s v="Cranial"/>
    <s v="tooth"/>
    <s v="premolar 4 of mandible "/>
    <m/>
    <s v="R"/>
    <n v="0.4"/>
    <s v="caudal "/>
    <m/>
    <x v="0"/>
    <m/>
    <s v="PM4- long root compared to smaller PM"/>
    <m/>
    <m/>
    <m/>
    <m/>
    <m/>
    <m/>
    <m/>
    <m/>
    <s v="Ancho (min) 4.62"/>
    <m/>
    <m/>
    <m/>
    <m/>
    <m/>
    <m/>
    <m/>
    <m/>
    <m/>
    <m/>
    <m/>
  </r>
  <r>
    <n v="2016"/>
    <n v="0.54400000000000004"/>
    <x v="16"/>
    <n v="17"/>
    <x v="3"/>
    <m/>
    <s v="MRD"/>
    <s v="22_VII_13"/>
    <s v="Mammal"/>
    <x v="0"/>
    <s v="Artiodactyla"/>
    <m/>
    <s v="Artiodactyl"/>
    <s v="Axial"/>
    <s v="rib"/>
    <s v="rib"/>
    <m/>
    <m/>
    <n v="0.2"/>
    <s v="partial head and shaft"/>
    <m/>
    <x v="0"/>
    <m/>
    <m/>
    <m/>
    <m/>
    <m/>
    <m/>
    <m/>
    <m/>
    <m/>
    <m/>
    <m/>
    <m/>
    <m/>
    <m/>
    <m/>
    <m/>
    <m/>
    <m/>
    <m/>
    <m/>
    <m/>
    <m/>
  </r>
  <r>
    <n v="2016"/>
    <n v="0.54400000000000004"/>
    <x v="16"/>
    <n v="17"/>
    <x v="3"/>
    <m/>
    <s v="MRD"/>
    <s v="22_VII_13"/>
    <s v="Mammal"/>
    <x v="2"/>
    <s v="large"/>
    <m/>
    <s v="large mammal"/>
    <s v="Axial"/>
    <s v="vertebra"/>
    <s v="vertebra (c)"/>
    <m/>
    <m/>
    <n v="0"/>
    <s v="Cranial epiphysis"/>
    <m/>
    <x v="0"/>
    <m/>
    <m/>
    <m/>
    <m/>
    <m/>
    <m/>
    <m/>
    <m/>
    <m/>
    <m/>
    <m/>
    <m/>
    <m/>
    <m/>
    <m/>
    <m/>
    <m/>
    <m/>
    <m/>
    <m/>
    <m/>
    <m/>
  </r>
  <r>
    <n v="2016"/>
    <n v="0.54400000000000004"/>
    <x v="16"/>
    <n v="17"/>
    <x v="3"/>
    <m/>
    <s v="MRD"/>
    <s v="22_VII_13"/>
    <s v="Bird"/>
    <x v="4"/>
    <m/>
    <m/>
    <s v="bird"/>
    <m/>
    <s v="unknown"/>
    <s v="fragment"/>
    <m/>
    <m/>
    <n v="0"/>
    <m/>
    <m/>
    <x v="0"/>
    <m/>
    <s v="long bone"/>
    <m/>
    <m/>
    <m/>
    <m/>
    <m/>
    <m/>
    <m/>
    <m/>
    <m/>
    <m/>
    <m/>
    <m/>
    <m/>
    <m/>
    <m/>
    <m/>
    <m/>
    <m/>
    <m/>
    <m/>
  </r>
  <r>
    <n v="2016"/>
    <n v="0.54400000000000004"/>
    <x v="16"/>
    <n v="17"/>
    <x v="3"/>
    <m/>
    <s v="MRD"/>
    <s v="22_VII_13"/>
    <s v="Human"/>
    <x v="2"/>
    <m/>
    <m/>
    <s v="Human"/>
    <m/>
    <m/>
    <m/>
    <m/>
    <m/>
    <n v="0"/>
    <m/>
    <m/>
    <x v="9"/>
    <m/>
    <m/>
    <m/>
    <m/>
    <m/>
    <m/>
    <m/>
    <m/>
    <m/>
    <m/>
    <m/>
    <m/>
    <m/>
    <m/>
    <m/>
    <m/>
    <m/>
    <m/>
    <m/>
    <m/>
    <m/>
    <m/>
  </r>
  <r>
    <n v="2016"/>
    <n v="0.54400000000000004"/>
    <x v="16"/>
    <n v="17"/>
    <x v="3"/>
    <m/>
    <s v="MRD"/>
    <s v="22_VII_13"/>
    <s v="Mammal"/>
    <x v="2"/>
    <m/>
    <m/>
    <s v="mammal"/>
    <m/>
    <s v="unknown"/>
    <s v="fragment"/>
    <m/>
    <m/>
    <n v="0"/>
    <m/>
    <m/>
    <x v="11"/>
    <m/>
    <m/>
    <m/>
    <m/>
    <m/>
    <m/>
    <m/>
    <s v="2 heat exposed"/>
    <m/>
    <m/>
    <m/>
    <m/>
    <n v="2"/>
    <m/>
    <m/>
    <m/>
    <m/>
    <m/>
    <m/>
    <m/>
    <m/>
    <m/>
  </r>
  <r>
    <n v="2016"/>
    <n v="0.39800000000000002"/>
    <x v="24"/>
    <n v="17"/>
    <x v="15"/>
    <m/>
    <s v="AGMR"/>
    <s v="5_VIII_13"/>
    <s v="Human"/>
    <x v="2"/>
    <m/>
    <m/>
    <s v="Human"/>
    <m/>
    <m/>
    <m/>
    <m/>
    <m/>
    <n v="0"/>
    <m/>
    <m/>
    <x v="9"/>
    <m/>
    <m/>
    <m/>
    <m/>
    <m/>
    <m/>
    <m/>
    <m/>
    <m/>
    <m/>
    <m/>
    <m/>
    <m/>
    <m/>
    <m/>
    <m/>
    <m/>
    <m/>
    <m/>
    <m/>
    <m/>
    <m/>
  </r>
  <r>
    <n v="2016"/>
    <n v="0.39800000000000002"/>
    <x v="24"/>
    <n v="17"/>
    <x v="15"/>
    <m/>
    <s v="AGMR"/>
    <s v="5_VIII_13"/>
    <s v="Mammal"/>
    <x v="2"/>
    <m/>
    <m/>
    <s v="mammal"/>
    <m/>
    <s v="unknown"/>
    <s v="fragment"/>
    <m/>
    <m/>
    <n v="0"/>
    <m/>
    <m/>
    <x v="16"/>
    <m/>
    <m/>
    <m/>
    <m/>
    <m/>
    <m/>
    <m/>
    <s v="one charred"/>
    <m/>
    <m/>
    <m/>
    <n v="1"/>
    <m/>
    <m/>
    <m/>
    <m/>
    <m/>
    <m/>
    <m/>
    <m/>
    <m/>
    <m/>
  </r>
  <r>
    <n v="2016"/>
    <n v="0.39800000000000002"/>
    <x v="24"/>
    <n v="17"/>
    <x v="15"/>
    <m/>
    <s v="AGMR"/>
    <s v="5_VIII_13"/>
    <s v="Mammal"/>
    <x v="0"/>
    <s v="Artiodactyla"/>
    <m/>
    <s v="Artiodactyl"/>
    <s v="Axial"/>
    <s v="rib"/>
    <s v="rib"/>
    <m/>
    <m/>
    <n v="0.1"/>
    <s v="head"/>
    <m/>
    <x v="0"/>
    <m/>
    <m/>
    <m/>
    <s v="N"/>
    <m/>
    <m/>
    <m/>
    <s v="heat expose"/>
    <m/>
    <m/>
    <m/>
    <m/>
    <n v="1"/>
    <m/>
    <m/>
    <m/>
    <m/>
    <m/>
    <m/>
    <m/>
    <m/>
    <m/>
  </r>
  <r>
    <n v="2016"/>
    <n v="0.39800000000000002"/>
    <x v="24"/>
    <n v="17"/>
    <x v="15"/>
    <m/>
    <s v="AGMR"/>
    <s v="5_VIII_13"/>
    <s v="Mammal"/>
    <x v="0"/>
    <s v="Artiodactyla"/>
    <m/>
    <s v="Artiodactyl"/>
    <s v="Axial"/>
    <s v="rib"/>
    <s v="rib"/>
    <m/>
    <m/>
    <n v="0"/>
    <s v="shaft"/>
    <m/>
    <x v="0"/>
    <m/>
    <m/>
    <m/>
    <m/>
    <m/>
    <m/>
    <m/>
    <s v="partially charred"/>
    <m/>
    <m/>
    <m/>
    <n v="1"/>
    <m/>
    <m/>
    <m/>
    <m/>
    <m/>
    <m/>
    <m/>
    <m/>
    <m/>
    <m/>
  </r>
  <r>
    <n v="2016"/>
    <n v="0.39800000000000002"/>
    <x v="24"/>
    <n v="17"/>
    <x v="15"/>
    <m/>
    <s v="AGMR"/>
    <s v="5_VIII_13"/>
    <s v="Mammal"/>
    <x v="1"/>
    <s v="Canis"/>
    <s v="familiaris "/>
    <s v="Dog"/>
    <s v="Cranial"/>
    <s v="cranial"/>
    <s v="nasal"/>
    <m/>
    <s v="L"/>
    <n v="0.9"/>
    <m/>
    <m/>
    <x v="0"/>
    <m/>
    <s v="charred just at tip"/>
    <m/>
    <m/>
    <m/>
    <m/>
    <m/>
    <s v="partially charred"/>
    <m/>
    <m/>
    <m/>
    <n v="1"/>
    <m/>
    <m/>
    <m/>
    <m/>
    <m/>
    <m/>
    <m/>
    <m/>
    <m/>
    <m/>
  </r>
  <r>
    <n v="2016"/>
    <n v="0.39800000000000002"/>
    <x v="24"/>
    <n v="17"/>
    <x v="15"/>
    <m/>
    <s v="AGMR"/>
    <s v="5_VIII_13"/>
    <s v="Mammal"/>
    <x v="1"/>
    <s v="Canis"/>
    <s v="familiaris "/>
    <s v="Dog"/>
    <s v="Extremity"/>
    <s v="phalanx"/>
    <s v="*proximal carpal phalanx 2"/>
    <m/>
    <s v="L"/>
    <n v="1"/>
    <m/>
    <m/>
    <x v="0"/>
    <m/>
    <m/>
    <m/>
    <m/>
    <m/>
    <m/>
    <m/>
    <m/>
    <m/>
    <m/>
    <s v="Length 18.01; Prox (wxh) 6.97x5.3; Distal (wxh) 5.84x4.34 "/>
    <m/>
    <m/>
    <m/>
    <m/>
    <m/>
    <m/>
    <m/>
    <m/>
    <m/>
    <m/>
    <m/>
  </r>
  <r>
    <n v="2016"/>
    <n v="0.39800000000000002"/>
    <x v="24"/>
    <n v="17"/>
    <x v="15"/>
    <m/>
    <s v="AGMR"/>
    <s v="5_VIII_13"/>
    <s v="Mammal"/>
    <x v="2"/>
    <m/>
    <m/>
    <s v="mammal"/>
    <m/>
    <s v="unknown"/>
    <s v="fragment"/>
    <m/>
    <m/>
    <n v="0"/>
    <m/>
    <m/>
    <x v="0"/>
    <m/>
    <s v="worked into point, possibly top of an awl? Slight polish on tip. "/>
    <m/>
    <m/>
    <m/>
    <m/>
    <m/>
    <s v="worked bone"/>
    <m/>
    <m/>
    <m/>
    <m/>
    <m/>
    <m/>
    <m/>
    <n v="1"/>
    <m/>
    <m/>
    <m/>
    <m/>
    <m/>
    <m/>
  </r>
  <r>
    <n v="2016"/>
    <n v="0.39800000000000002"/>
    <x v="24"/>
    <n v="17"/>
    <x v="15"/>
    <m/>
    <s v="AGMR"/>
    <s v="5_VIII_13"/>
    <s v="Mammal"/>
    <x v="0"/>
    <s v="Odocoileus"/>
    <s v="viginianus"/>
    <s v="White-tailed deer"/>
    <s v="Cranial"/>
    <s v="antler"/>
    <s v="antler"/>
    <m/>
    <m/>
    <n v="0"/>
    <s v="shaft"/>
    <m/>
    <x v="0"/>
    <m/>
    <s v="appears to be a fragment of deer anter. one end was broken or flaked before smoothing the surface, the other appears to be broken after working. "/>
    <m/>
    <m/>
    <m/>
    <m/>
    <m/>
    <s v="worked antler"/>
    <m/>
    <m/>
    <m/>
    <m/>
    <m/>
    <m/>
    <m/>
    <n v="1"/>
    <m/>
    <m/>
    <m/>
    <m/>
    <m/>
    <m/>
  </r>
  <r>
    <n v="2016"/>
    <n v="0.39800000000000002"/>
    <x v="24"/>
    <n v="17"/>
    <x v="15"/>
    <m/>
    <s v="AGMR"/>
    <s v="5_VIII_13"/>
    <s v="Bird"/>
    <x v="7"/>
    <s v="Colinus"/>
    <s v="virginianus"/>
    <s v="Northern bobwhite"/>
    <s v="Extremity"/>
    <s v="metatarsal"/>
    <s v="tarsometatarsus"/>
    <m/>
    <s v="R"/>
    <n v="0.3"/>
    <s v="distal anterior"/>
    <m/>
    <x v="0"/>
    <m/>
    <s v="missing distal posterior"/>
    <m/>
    <m/>
    <m/>
    <m/>
    <m/>
    <m/>
    <m/>
    <m/>
    <m/>
    <m/>
    <m/>
    <m/>
    <m/>
    <m/>
    <m/>
    <m/>
    <m/>
    <m/>
    <m/>
    <m/>
  </r>
  <r>
    <n v="2016"/>
    <n v="0.39800000000000002"/>
    <x v="24"/>
    <n v="17"/>
    <x v="15"/>
    <m/>
    <s v="AGMR"/>
    <s v="5_VIII_13"/>
    <s v="Bird"/>
    <x v="7"/>
    <s v="Meleagris"/>
    <s v="gallopavo"/>
    <s v="Guajolote"/>
    <s v="Forelimb"/>
    <s v="humerus"/>
    <s v="humerus"/>
    <m/>
    <s v="L"/>
    <n v="1"/>
    <m/>
    <m/>
    <x v="0"/>
    <m/>
    <s v="MNE=1 broken into two recently"/>
    <m/>
    <m/>
    <m/>
    <m/>
    <m/>
    <m/>
    <m/>
    <m/>
    <m/>
    <m/>
    <m/>
    <m/>
    <m/>
    <m/>
    <m/>
    <m/>
    <m/>
    <m/>
    <m/>
    <m/>
  </r>
  <r>
    <n v="2016"/>
    <n v="0.39800000000000002"/>
    <x v="24"/>
    <n v="17"/>
    <x v="15"/>
    <m/>
    <s v="AGMR"/>
    <s v="5_VIII_13"/>
    <s v="Bird"/>
    <x v="4"/>
    <m/>
    <m/>
    <s v="bird"/>
    <m/>
    <s v="unknown"/>
    <s v="fragment"/>
    <m/>
    <m/>
    <n v="0"/>
    <m/>
    <m/>
    <x v="0"/>
    <m/>
    <s v="long bone"/>
    <m/>
    <m/>
    <m/>
    <m/>
    <m/>
    <m/>
    <m/>
    <m/>
    <m/>
    <m/>
    <m/>
    <m/>
    <m/>
    <m/>
    <m/>
    <m/>
    <m/>
    <m/>
    <m/>
    <m/>
  </r>
  <r>
    <n v="2016"/>
    <n v="0.39800000000000002"/>
    <x v="24"/>
    <n v="17"/>
    <x v="15"/>
    <m/>
    <s v="AGMR"/>
    <s v="5_VIII_13"/>
    <s v="Fish"/>
    <x v="2"/>
    <s v="Carangidae"/>
    <m/>
    <s v="Jack fish"/>
    <s v="Axial"/>
    <s v="vertebra"/>
    <s v="vertebra"/>
    <m/>
    <m/>
    <n v="0.8"/>
    <m/>
    <m/>
    <x v="0"/>
    <m/>
    <s v="Indentified by bernando, marine fish"/>
    <m/>
    <m/>
    <m/>
    <m/>
    <m/>
    <m/>
    <m/>
    <m/>
    <m/>
    <m/>
    <m/>
    <m/>
    <m/>
    <m/>
    <m/>
    <m/>
    <m/>
    <m/>
    <m/>
    <m/>
  </r>
  <r>
    <n v="2016"/>
    <n v="0.39800000000000002"/>
    <x v="24"/>
    <n v="17"/>
    <x v="15"/>
    <m/>
    <s v="AGMR"/>
    <s v="5_VIII_13"/>
    <s v="Unknown"/>
    <x v="2"/>
    <m/>
    <m/>
    <s v="unknown"/>
    <m/>
    <s v="unknown"/>
    <s v="fragment"/>
    <m/>
    <m/>
    <n v="0"/>
    <m/>
    <m/>
    <x v="0"/>
    <m/>
    <m/>
    <m/>
    <m/>
    <m/>
    <m/>
    <m/>
    <m/>
    <m/>
    <m/>
    <m/>
    <m/>
    <m/>
    <m/>
    <m/>
    <m/>
    <m/>
    <m/>
    <m/>
    <m/>
    <m/>
    <m/>
  </r>
  <r>
    <n v="2016"/>
    <n v="0.39800000000000002"/>
    <x v="24"/>
    <n v="17"/>
    <x v="15"/>
    <m/>
    <s v="AGMR"/>
    <s v="5_VIII_13"/>
    <s v="Reptile"/>
    <x v="2"/>
    <s v="Testudines"/>
    <m/>
    <s v="Turtle"/>
    <m/>
    <s v="carapace/plastron"/>
    <s v="plastron?"/>
    <m/>
    <m/>
    <n v="0"/>
    <s v="Appears to be from bridge or adominal plastron"/>
    <m/>
    <x v="0"/>
    <m/>
    <m/>
    <m/>
    <m/>
    <m/>
    <m/>
    <m/>
    <m/>
    <m/>
    <m/>
    <m/>
    <m/>
    <m/>
    <m/>
    <m/>
    <m/>
    <m/>
    <m/>
    <m/>
    <m/>
    <m/>
    <m/>
  </r>
  <r>
    <n v="2016"/>
    <n v="0.21149999999999999"/>
    <x v="25"/>
    <n v="17"/>
    <x v="16"/>
    <m/>
    <s v="AGMR"/>
    <s v="5_VIII_13"/>
    <s v="Mammal"/>
    <x v="1"/>
    <s v="Canis"/>
    <s v="familiaris "/>
    <s v="cf. Tlachichi"/>
    <s v="Extremity"/>
    <s v="metatarsal"/>
    <s v="Metatarsal (3)"/>
    <m/>
    <s v="R"/>
    <n v="1"/>
    <m/>
    <m/>
    <x v="0"/>
    <m/>
    <s v="Possibly Tlachichi?"/>
    <m/>
    <s v="Y"/>
    <m/>
    <m/>
    <m/>
    <m/>
    <m/>
    <m/>
    <s v="Appears to be natural, i.e. No heat exposure; Length43.62; proximal:10.95x7.02 (hxw); Distal6.73x7.54 (wxh). The ends appear to bbe quite robust for the length of this bone. III is longer than II, Since metatarsal II of Tlachichi is 31.7-38.5, this may be a large tlachichi or small dog. "/>
    <m/>
    <m/>
    <m/>
    <m/>
    <m/>
    <m/>
    <m/>
    <m/>
    <m/>
    <m/>
    <m/>
  </r>
  <r>
    <n v="2016"/>
    <n v="0.21149999999999999"/>
    <x v="25"/>
    <n v="17"/>
    <x v="16"/>
    <m/>
    <s v="AGMR"/>
    <s v="5_VIII_13"/>
    <s v="Mammal"/>
    <x v="2"/>
    <s v="medium"/>
    <m/>
    <s v="medium mammal"/>
    <s v="Axial"/>
    <s v="vertebra"/>
    <s v="vertebra epiphysis"/>
    <m/>
    <m/>
    <n v="1"/>
    <s v="Cranial"/>
    <m/>
    <x v="0"/>
    <m/>
    <s v="probably lumbar"/>
    <m/>
    <m/>
    <m/>
    <m/>
    <m/>
    <m/>
    <m/>
    <m/>
    <m/>
    <m/>
    <m/>
    <m/>
    <m/>
    <m/>
    <m/>
    <m/>
    <m/>
    <m/>
    <m/>
    <m/>
  </r>
  <r>
    <n v="2016"/>
    <n v="0.21149999999999999"/>
    <x v="25"/>
    <n v="17"/>
    <x v="16"/>
    <m/>
    <s v="AGMR"/>
    <s v="5_VIII_13"/>
    <s v="Mammal"/>
    <x v="2"/>
    <m/>
    <m/>
    <s v="mammal"/>
    <m/>
    <s v="unknown"/>
    <s v="fragment"/>
    <m/>
    <m/>
    <n v="0"/>
    <m/>
    <m/>
    <x v="4"/>
    <m/>
    <m/>
    <m/>
    <m/>
    <m/>
    <m/>
    <m/>
    <m/>
    <m/>
    <m/>
    <m/>
    <m/>
    <m/>
    <m/>
    <m/>
    <m/>
    <m/>
    <m/>
    <m/>
    <m/>
    <m/>
    <m/>
  </r>
  <r>
    <n v="2016"/>
    <n v="0.21149999999999999"/>
    <x v="25"/>
    <n v="17"/>
    <x v="16"/>
    <m/>
    <s v="AGMR"/>
    <s v="5_VIII_13"/>
    <s v="Mammal"/>
    <x v="5"/>
    <s v="Cratogeomys"/>
    <s v="fumosus thylorhinus"/>
    <s v="Smokey pocket gopher"/>
    <s v="Cranial"/>
    <s v="cranial"/>
    <s v="jugal"/>
    <m/>
    <s v="R"/>
    <n v="0.7"/>
    <m/>
    <m/>
    <x v="0"/>
    <m/>
    <m/>
    <m/>
    <m/>
    <m/>
    <m/>
    <m/>
    <m/>
    <m/>
    <m/>
    <m/>
    <m/>
    <m/>
    <m/>
    <m/>
    <m/>
    <m/>
    <m/>
    <m/>
    <m/>
    <m/>
    <m/>
  </r>
  <r>
    <n v="2016"/>
    <n v="0.21149999999999999"/>
    <x v="25"/>
    <n v="17"/>
    <x v="16"/>
    <m/>
    <s v="AGMR"/>
    <s v="5_VIII_13"/>
    <s v="Reptile"/>
    <x v="2"/>
    <s v="Trachemys"/>
    <s v="sp."/>
    <s v="Slider turtle"/>
    <m/>
    <s v="carapace/plastron"/>
    <s v="carapace- costal scute"/>
    <m/>
    <m/>
    <n v="0"/>
    <m/>
    <m/>
    <x v="0"/>
    <m/>
    <m/>
    <m/>
    <m/>
    <m/>
    <m/>
    <m/>
    <m/>
    <m/>
    <m/>
    <m/>
    <m/>
    <m/>
    <m/>
    <m/>
    <m/>
    <m/>
    <m/>
    <m/>
    <m/>
    <m/>
    <m/>
  </r>
  <r>
    <n v="2016"/>
    <n v="0.21149999999999999"/>
    <x v="25"/>
    <n v="17"/>
    <x v="16"/>
    <m/>
    <s v="AGMR"/>
    <s v="5_VIII_13"/>
    <s v="Bird"/>
    <x v="6"/>
    <s v="Anatidae"/>
    <m/>
    <s v="Waterfowl"/>
    <s v="Forelimb"/>
    <s v="ulna"/>
    <s v="ulna"/>
    <m/>
    <s v="R"/>
    <n v="1"/>
    <m/>
    <m/>
    <x v="0"/>
    <m/>
    <s v="for size, only anatidae in Gilbert that fits in size is wood duck Aix sponsa. Could not verify with photos "/>
    <m/>
    <m/>
    <m/>
    <m/>
    <m/>
    <m/>
    <m/>
    <m/>
    <m/>
    <m/>
    <m/>
    <m/>
    <m/>
    <m/>
    <m/>
    <m/>
    <m/>
    <m/>
    <m/>
    <m/>
  </r>
  <r>
    <n v="2016"/>
    <n v="0.21149999999999999"/>
    <x v="25"/>
    <n v="17"/>
    <x v="16"/>
    <m/>
    <s v="AGMR"/>
    <s v="5_VIII_13"/>
    <s v="Bird"/>
    <x v="6"/>
    <s v="Anatidae"/>
    <m/>
    <s v="Waterfowl"/>
    <s v="Forelimb"/>
    <s v="radius"/>
    <s v="radius"/>
    <m/>
    <s v="R"/>
    <n v="0.3"/>
    <m/>
    <m/>
    <x v="0"/>
    <m/>
    <s v="for size, along with other species, this specimen fits in size with Aix sponsa, and being from the same size, these two are likely from the same individual.  "/>
    <m/>
    <m/>
    <m/>
    <m/>
    <m/>
    <m/>
    <m/>
    <m/>
    <m/>
    <m/>
    <m/>
    <m/>
    <m/>
    <m/>
    <m/>
    <m/>
    <m/>
    <m/>
    <m/>
    <m/>
  </r>
  <r>
    <n v="2016"/>
    <n v="0.39800000000000002"/>
    <x v="24"/>
    <n v="17"/>
    <x v="15"/>
    <m/>
    <s v="AGMR"/>
    <s v="5_VIII_13"/>
    <s v="Fossil"/>
    <x v="2"/>
    <s v="Shark"/>
    <s v="sp."/>
    <s v="Fossil shark from cretaceous"/>
    <s v="Cranial"/>
    <s v="tooth"/>
    <s v="tooth"/>
    <m/>
    <m/>
    <n v="1"/>
    <m/>
    <m/>
    <x v="0"/>
    <m/>
    <s v="shark tooth, fossil is black, appears to be from Cretaceous period, perforated in the root area as if for a pendant."/>
    <m/>
    <m/>
    <m/>
    <m/>
    <m/>
    <s v="charred and perforated"/>
    <s v="179-80"/>
    <m/>
    <m/>
    <n v="1"/>
    <m/>
    <m/>
    <m/>
    <n v="1"/>
    <m/>
    <m/>
    <m/>
    <m/>
    <m/>
    <m/>
  </r>
  <r>
    <n v="2016"/>
    <n v="0.39800000000000002"/>
    <x v="24"/>
    <n v="17"/>
    <x v="15"/>
    <m/>
    <s v="AGMR"/>
    <s v="5_VIII_13"/>
    <s v="Mammal"/>
    <x v="2"/>
    <m/>
    <m/>
    <s v="mammal"/>
    <m/>
    <s v="shaft"/>
    <s v="long bone"/>
    <m/>
    <m/>
    <n v="0"/>
    <m/>
    <m/>
    <x v="0"/>
    <m/>
    <s v="shaft fragment of a needle"/>
    <m/>
    <m/>
    <m/>
    <m/>
    <m/>
    <s v="needle"/>
    <m/>
    <m/>
    <m/>
    <m/>
    <m/>
    <m/>
    <m/>
    <n v="1"/>
    <m/>
    <m/>
    <m/>
    <m/>
    <m/>
    <m/>
  </r>
  <r>
    <n v="2016"/>
    <n v="2.7E-2"/>
    <x v="26"/>
    <n v="17"/>
    <x v="17"/>
    <m/>
    <s v="AGMR"/>
    <s v="6_VIII_13"/>
    <s v="Mammal"/>
    <x v="2"/>
    <m/>
    <m/>
    <s v="mammal"/>
    <m/>
    <s v="shaft"/>
    <s v="long bone"/>
    <m/>
    <m/>
    <n v="0"/>
    <m/>
    <m/>
    <x v="0"/>
    <m/>
    <s v="shaft fragment of needle, point not visible but other end is broken at the eye of the needle. Well polished"/>
    <m/>
    <m/>
    <m/>
    <m/>
    <m/>
    <s v="needle"/>
    <m/>
    <m/>
    <m/>
    <m/>
    <m/>
    <m/>
    <m/>
    <n v="1"/>
    <m/>
    <m/>
    <m/>
    <m/>
    <m/>
    <m/>
  </r>
  <r>
    <n v="2016"/>
    <n v="3.0000000000000001E-3"/>
    <x v="27"/>
    <n v="17"/>
    <x v="18"/>
    <m/>
    <s v="AGMR"/>
    <s v="6_VIII_13"/>
    <s v="Mammal"/>
    <x v="2"/>
    <m/>
    <m/>
    <s v="mammal"/>
    <m/>
    <s v="unknown"/>
    <s v="fragment"/>
    <m/>
    <m/>
    <n v="0"/>
    <m/>
    <m/>
    <x v="3"/>
    <m/>
    <m/>
    <m/>
    <m/>
    <m/>
    <m/>
    <m/>
    <m/>
    <m/>
    <m/>
    <m/>
    <m/>
    <m/>
    <m/>
    <m/>
    <m/>
    <m/>
    <m/>
    <m/>
    <m/>
    <m/>
    <m/>
  </r>
  <r>
    <n v="2016"/>
    <n v="2.7E-2"/>
    <x v="26"/>
    <n v="17"/>
    <x v="17"/>
    <m/>
    <s v="AGMR"/>
    <s v="6_VIII_13"/>
    <s v="Bird"/>
    <x v="4"/>
    <s v="medium-large"/>
    <m/>
    <s v="medium-large bird"/>
    <s v="Pectoral girdle"/>
    <s v="furcula"/>
    <s v="furcula"/>
    <m/>
    <m/>
    <n v="0.5"/>
    <s v="anterior"/>
    <m/>
    <x v="0"/>
    <m/>
    <m/>
    <m/>
    <m/>
    <m/>
    <m/>
    <m/>
    <m/>
    <m/>
    <m/>
    <m/>
    <m/>
    <m/>
    <m/>
    <m/>
    <m/>
    <m/>
    <m/>
    <m/>
    <m/>
    <m/>
    <m/>
  </r>
  <r>
    <n v="2016"/>
    <n v="2.7E-2"/>
    <x v="26"/>
    <n v="17"/>
    <x v="17"/>
    <m/>
    <s v="AGMR"/>
    <s v="6_VIII_13"/>
    <s v="Mammal"/>
    <x v="1"/>
    <s v="Canis"/>
    <s v="familiaris "/>
    <s v="Dog"/>
    <s v="Axial"/>
    <s v="rib"/>
    <s v="rib"/>
    <m/>
    <m/>
    <n v="0.3"/>
    <s v="head"/>
    <m/>
    <x v="0"/>
    <m/>
    <m/>
    <m/>
    <m/>
    <m/>
    <m/>
    <m/>
    <m/>
    <m/>
    <m/>
    <m/>
    <m/>
    <m/>
    <m/>
    <m/>
    <m/>
    <m/>
    <m/>
    <m/>
    <m/>
    <m/>
    <m/>
  </r>
  <r>
    <n v="2016"/>
    <n v="2.7E-2"/>
    <x v="26"/>
    <n v="17"/>
    <x v="17"/>
    <m/>
    <s v="AGMR"/>
    <s v="6_VIII_13"/>
    <s v="Mammal"/>
    <x v="0"/>
    <s v="Artiodactyla"/>
    <m/>
    <s v="Artiodactyl"/>
    <s v="Axial"/>
    <s v="rib"/>
    <s v="rib"/>
    <m/>
    <m/>
    <n v="0"/>
    <s v="shaft"/>
    <m/>
    <x v="0"/>
    <m/>
    <m/>
    <m/>
    <m/>
    <m/>
    <m/>
    <m/>
    <m/>
    <m/>
    <m/>
    <m/>
    <m/>
    <m/>
    <m/>
    <m/>
    <m/>
    <m/>
    <m/>
    <m/>
    <m/>
    <m/>
    <m/>
  </r>
  <r>
    <n v="2016"/>
    <n v="2.7E-2"/>
    <x v="26"/>
    <n v="17"/>
    <x v="17"/>
    <m/>
    <s v="AGMR"/>
    <s v="6_VIII_13"/>
    <s v="Mammal"/>
    <x v="2"/>
    <m/>
    <m/>
    <s v="mammal"/>
    <m/>
    <s v="unknown"/>
    <s v="fragment"/>
    <m/>
    <m/>
    <n v="0"/>
    <m/>
    <m/>
    <x v="3"/>
    <m/>
    <m/>
    <m/>
    <m/>
    <m/>
    <m/>
    <m/>
    <m/>
    <m/>
    <m/>
    <m/>
    <m/>
    <m/>
    <m/>
    <m/>
    <m/>
    <m/>
    <m/>
    <m/>
    <m/>
    <m/>
    <m/>
  </r>
  <r>
    <n v="2016"/>
    <n v="2.7E-2"/>
    <x v="26"/>
    <n v="17"/>
    <x v="17"/>
    <m/>
    <s v="AGMR"/>
    <s v="6_VIII_13"/>
    <s v="Unknown"/>
    <x v="2"/>
    <m/>
    <m/>
    <s v="unidentifiable"/>
    <m/>
    <s v="unknown"/>
    <s v="fragment"/>
    <m/>
    <m/>
    <n v="0"/>
    <m/>
    <m/>
    <x v="2"/>
    <m/>
    <m/>
    <m/>
    <m/>
    <m/>
    <m/>
    <m/>
    <m/>
    <m/>
    <m/>
    <m/>
    <m/>
    <m/>
    <m/>
    <m/>
    <m/>
    <m/>
    <m/>
    <m/>
    <m/>
    <m/>
    <m/>
  </r>
  <r>
    <n v="2016"/>
    <n v="4.02E-2"/>
    <x v="28"/>
    <n v="17"/>
    <x v="19"/>
    <m/>
    <s v="AGMR"/>
    <s v="5_VIII_13"/>
    <s v="Mammal"/>
    <x v="2"/>
    <m/>
    <m/>
    <s v="mammal"/>
    <m/>
    <s v="unknown"/>
    <s v="fragment"/>
    <m/>
    <m/>
    <n v="0"/>
    <m/>
    <m/>
    <x v="0"/>
    <m/>
    <m/>
    <m/>
    <m/>
    <m/>
    <m/>
    <m/>
    <m/>
    <m/>
    <m/>
    <m/>
    <m/>
    <m/>
    <m/>
    <m/>
    <m/>
    <m/>
    <m/>
    <m/>
    <m/>
    <m/>
    <m/>
  </r>
  <r>
    <n v="2016"/>
    <n v="5.8799999999999998E-2"/>
    <x v="29"/>
    <n v="17"/>
    <x v="20"/>
    <m/>
    <s v="MRD"/>
    <s v="5_VIII_13"/>
    <s v="Mammal"/>
    <x v="0"/>
    <s v="Artiodactyla"/>
    <m/>
    <s v="Artiodactyl"/>
    <s v="Pectoral girdle"/>
    <s v="scapula"/>
    <s v="scapula"/>
    <m/>
    <m/>
    <n v="0"/>
    <s v="margin and partial blade"/>
    <m/>
    <x v="0"/>
    <m/>
    <s v="possibly charred or coloured by some growth"/>
    <m/>
    <s v="No"/>
    <m/>
    <m/>
    <m/>
    <s v="see notes"/>
    <m/>
    <m/>
    <m/>
    <m/>
    <m/>
    <m/>
    <m/>
    <n v="1"/>
    <m/>
    <m/>
    <m/>
    <m/>
    <m/>
    <m/>
  </r>
  <r>
    <n v="2016"/>
    <n v="5.8799999999999998E-2"/>
    <x v="29"/>
    <n v="17"/>
    <x v="20"/>
    <m/>
    <s v="MRD"/>
    <s v="5_VIII_13"/>
    <s v="Mammal"/>
    <x v="2"/>
    <m/>
    <m/>
    <s v="mammal"/>
    <m/>
    <s v="unknown"/>
    <s v="fragment"/>
    <m/>
    <m/>
    <n v="0"/>
    <m/>
    <m/>
    <x v="0"/>
    <m/>
    <m/>
    <m/>
    <m/>
    <m/>
    <m/>
    <m/>
    <m/>
    <m/>
    <m/>
    <m/>
    <m/>
    <m/>
    <m/>
    <m/>
    <m/>
    <m/>
    <m/>
    <m/>
    <m/>
    <m/>
    <m/>
  </r>
  <r>
    <n v="2016"/>
    <n v="0.26200000000000001"/>
    <x v="30"/>
    <n v="17"/>
    <x v="21"/>
    <m/>
    <s v="MRD"/>
    <s v="2_VIII_13"/>
    <s v="Human"/>
    <x v="2"/>
    <m/>
    <m/>
    <s v="Human"/>
    <m/>
    <m/>
    <m/>
    <m/>
    <m/>
    <n v="0"/>
    <m/>
    <m/>
    <x v="0"/>
    <m/>
    <m/>
    <m/>
    <m/>
    <m/>
    <m/>
    <m/>
    <s v="see notes"/>
    <m/>
    <m/>
    <m/>
    <m/>
    <m/>
    <m/>
    <m/>
    <m/>
    <n v="1"/>
    <m/>
    <m/>
    <m/>
    <m/>
    <m/>
  </r>
  <r>
    <n v="2016"/>
    <n v="0.26200000000000001"/>
    <x v="30"/>
    <n v="17"/>
    <x v="21"/>
    <m/>
    <s v="MRD"/>
    <s v="2_VIII_13"/>
    <s v="Mammal"/>
    <x v="2"/>
    <m/>
    <m/>
    <s v="mammal"/>
    <m/>
    <s v="unknown"/>
    <s v="fragment"/>
    <m/>
    <m/>
    <n v="0"/>
    <m/>
    <m/>
    <x v="9"/>
    <m/>
    <s v="1 carnivore chewed, 1 with dark concretions superficially making it look burnt. "/>
    <m/>
    <m/>
    <m/>
    <m/>
    <m/>
    <s v="see notes"/>
    <m/>
    <m/>
    <m/>
    <m/>
    <m/>
    <n v="1"/>
    <m/>
    <m/>
    <m/>
    <m/>
    <n v="1"/>
    <m/>
    <m/>
    <m/>
  </r>
  <r>
    <n v="2016"/>
    <n v="0.26200000000000001"/>
    <x v="30"/>
    <n v="17"/>
    <x v="21"/>
    <m/>
    <s v="MRD"/>
    <s v="2_VIII_13"/>
    <s v="Unknown"/>
    <x v="2"/>
    <m/>
    <m/>
    <s v="unknown"/>
    <m/>
    <s v="unknown"/>
    <s v="fragment"/>
    <m/>
    <m/>
    <n v="0"/>
    <m/>
    <m/>
    <x v="0"/>
    <m/>
    <s v="looks superficially a weird lumpy fsh spine, not mammal. "/>
    <m/>
    <m/>
    <m/>
    <m/>
    <m/>
    <m/>
    <m/>
    <m/>
    <m/>
    <m/>
    <m/>
    <m/>
    <m/>
    <m/>
    <m/>
    <m/>
    <m/>
    <m/>
    <m/>
    <m/>
  </r>
  <r>
    <n v="2016"/>
    <n v="0.27"/>
    <x v="31"/>
    <n v="18"/>
    <x v="22"/>
    <m/>
    <s v="DHS"/>
    <s v="28_V_14"/>
    <s v="Human"/>
    <x v="2"/>
    <m/>
    <m/>
    <s v="Human"/>
    <m/>
    <m/>
    <m/>
    <m/>
    <m/>
    <n v="0"/>
    <m/>
    <m/>
    <x v="8"/>
    <m/>
    <s v="appears to be all human, many fragments, only identifyiable are human. NISP is min"/>
    <m/>
    <m/>
    <m/>
    <m/>
    <m/>
    <m/>
    <m/>
    <m/>
    <m/>
    <m/>
    <m/>
    <m/>
    <m/>
    <m/>
    <m/>
    <m/>
    <m/>
    <m/>
    <m/>
    <m/>
  </r>
  <r>
    <n v="2016"/>
    <n v="0.29680000000000001"/>
    <x v="32"/>
    <n v="18"/>
    <x v="6"/>
    <s v="EL 17"/>
    <s v="LH"/>
    <s v="27_V_14"/>
    <s v="Mammal"/>
    <x v="0"/>
    <s v="Odocoileus"/>
    <s v="viginianus"/>
    <s v="White-tailed deer"/>
    <s v="Cranial"/>
    <s v="mandible"/>
    <s v="mandible"/>
    <m/>
    <s v="R"/>
    <n v="0.3"/>
    <s v="socket for M3 and part of M2"/>
    <m/>
    <x v="0"/>
    <m/>
    <s v="EL17"/>
    <m/>
    <m/>
    <m/>
    <m/>
    <m/>
    <m/>
    <m/>
    <m/>
    <m/>
    <m/>
    <m/>
    <m/>
    <m/>
    <m/>
    <m/>
    <m/>
    <m/>
    <m/>
    <m/>
    <m/>
  </r>
  <r>
    <n v="2016"/>
    <n v="0.29680000000000001"/>
    <x v="32"/>
    <n v="18"/>
    <x v="6"/>
    <s v="EL 17"/>
    <s v="LH"/>
    <s v="27_V_14"/>
    <s v="Human"/>
    <x v="2"/>
    <m/>
    <m/>
    <s v="Human"/>
    <m/>
    <m/>
    <m/>
    <m/>
    <m/>
    <n v="0"/>
    <m/>
    <m/>
    <x v="0"/>
    <m/>
    <s v="EL17"/>
    <m/>
    <m/>
    <m/>
    <m/>
    <m/>
    <m/>
    <m/>
    <m/>
    <m/>
    <m/>
    <m/>
    <m/>
    <m/>
    <m/>
    <m/>
    <m/>
    <m/>
    <m/>
    <m/>
    <m/>
  </r>
  <r>
    <n v="2016"/>
    <n v="0.29680000000000001"/>
    <x v="32"/>
    <n v="18"/>
    <x v="6"/>
    <s v="EL 17"/>
    <s v="LH"/>
    <s v="27_V_14"/>
    <s v="Mammal"/>
    <x v="2"/>
    <m/>
    <m/>
    <s v="mammal"/>
    <m/>
    <s v="unknown"/>
    <s v="fragment"/>
    <m/>
    <m/>
    <n v="0"/>
    <m/>
    <m/>
    <x v="0"/>
    <m/>
    <s v="EL17"/>
    <m/>
    <m/>
    <m/>
    <m/>
    <m/>
    <m/>
    <m/>
    <m/>
    <m/>
    <m/>
    <m/>
    <m/>
    <m/>
    <m/>
    <m/>
    <m/>
    <m/>
    <m/>
    <m/>
    <m/>
  </r>
  <r>
    <n v="2016"/>
    <n v="1E-3"/>
    <x v="33"/>
    <n v="18"/>
    <x v="23"/>
    <s v="EL 20"/>
    <s v="DHS"/>
    <s v="29_V_14"/>
    <s v="Mammal"/>
    <x v="0"/>
    <s v="Odocoileus"/>
    <s v="viginianus"/>
    <s v="White-tailed deer"/>
    <s v="Hindlimb"/>
    <s v="patella"/>
    <s v="patella"/>
    <m/>
    <s v="R"/>
    <n v="1"/>
    <m/>
    <m/>
    <x v="0"/>
    <m/>
    <s v="EL20"/>
    <m/>
    <m/>
    <m/>
    <m/>
    <m/>
    <m/>
    <m/>
    <m/>
    <m/>
    <m/>
    <m/>
    <m/>
    <m/>
    <m/>
    <m/>
    <m/>
    <m/>
    <m/>
    <m/>
    <m/>
  </r>
  <r>
    <n v="2016"/>
    <n v="1E-3"/>
    <x v="33"/>
    <n v="18"/>
    <x v="23"/>
    <s v="EL 20"/>
    <s v="DHS"/>
    <s v="29_V_14"/>
    <s v="Mammal"/>
    <x v="2"/>
    <m/>
    <m/>
    <s v="mammal"/>
    <m/>
    <s v="unknown"/>
    <s v="fragment"/>
    <m/>
    <m/>
    <n v="0"/>
    <m/>
    <m/>
    <x v="6"/>
    <m/>
    <s v="EL20"/>
    <m/>
    <m/>
    <m/>
    <m/>
    <m/>
    <m/>
    <m/>
    <m/>
    <m/>
    <m/>
    <m/>
    <m/>
    <m/>
    <m/>
    <m/>
    <m/>
    <m/>
    <m/>
    <m/>
    <m/>
  </r>
  <r>
    <n v="2016"/>
    <n v="1E-3"/>
    <x v="33"/>
    <n v="18"/>
    <x v="23"/>
    <s v="EL 20"/>
    <s v="DHS"/>
    <s v="29_V_14"/>
    <s v="Human"/>
    <x v="2"/>
    <m/>
    <m/>
    <s v="Human"/>
    <m/>
    <m/>
    <m/>
    <m/>
    <m/>
    <n v="0"/>
    <m/>
    <m/>
    <x v="10"/>
    <m/>
    <s v="A number of unidentifiable fragments, among others, that are more likely human than other mamma"/>
    <m/>
    <m/>
    <m/>
    <m/>
    <m/>
    <m/>
    <m/>
    <m/>
    <m/>
    <m/>
    <m/>
    <m/>
    <m/>
    <m/>
    <m/>
    <m/>
    <m/>
    <m/>
    <m/>
    <m/>
  </r>
  <r>
    <n v="2016"/>
    <n v="0.53400000000000003"/>
    <x v="34"/>
    <n v="18"/>
    <x v="6"/>
    <s v="EL 17"/>
    <s v="LH"/>
    <s v="27_V_14"/>
    <s v="Fish"/>
    <x v="2"/>
    <s v="Carangidae"/>
    <s v="cf. Caranx sp. "/>
    <s v="Jack fish"/>
    <s v="Axial"/>
    <s v="vertebra"/>
    <s v="vertebra (caudal)"/>
    <m/>
    <m/>
    <n v="0.7"/>
    <s v="body and dorsal"/>
    <m/>
    <x v="0"/>
    <m/>
    <s v="EL 17; del mar, likely Caranx sp. which is found at Teo."/>
    <m/>
    <m/>
    <m/>
    <m/>
    <m/>
    <m/>
    <s v="177-8"/>
    <m/>
    <m/>
    <m/>
    <m/>
    <m/>
    <m/>
    <m/>
    <m/>
    <m/>
    <m/>
    <m/>
    <m/>
    <m/>
  </r>
  <r>
    <n v="2016"/>
    <n v="0.53400000000000003"/>
    <x v="34"/>
    <n v="18"/>
    <x v="6"/>
    <s v="EL 17"/>
    <s v="LH"/>
    <s v="27_V_14"/>
    <s v="Human"/>
    <x v="2"/>
    <m/>
    <m/>
    <s v="Human"/>
    <m/>
    <m/>
    <m/>
    <m/>
    <m/>
    <n v="0"/>
    <m/>
    <m/>
    <x v="6"/>
    <m/>
    <s v="EL17"/>
    <m/>
    <m/>
    <m/>
    <m/>
    <m/>
    <m/>
    <m/>
    <m/>
    <m/>
    <m/>
    <m/>
    <m/>
    <m/>
    <m/>
    <m/>
    <m/>
    <m/>
    <m/>
    <m/>
    <m/>
  </r>
  <r>
    <n v="2016"/>
    <n v="0.53400000000000003"/>
    <x v="34"/>
    <n v="18"/>
    <x v="6"/>
    <s v="EL 17"/>
    <s v="LH"/>
    <s v="27_V_14"/>
    <s v="Mammal"/>
    <x v="2"/>
    <m/>
    <m/>
    <s v="mammal"/>
    <m/>
    <s v="unknown"/>
    <s v="fragment"/>
    <m/>
    <m/>
    <n v="0"/>
    <m/>
    <m/>
    <x v="6"/>
    <m/>
    <s v="EL17"/>
    <m/>
    <m/>
    <m/>
    <m/>
    <m/>
    <s v="one heat exposed"/>
    <m/>
    <m/>
    <m/>
    <m/>
    <n v="1"/>
    <m/>
    <m/>
    <m/>
    <m/>
    <m/>
    <m/>
    <m/>
    <m/>
    <m/>
  </r>
  <r>
    <n v="2016"/>
    <n v="0.76"/>
    <x v="35"/>
    <n v="18"/>
    <x v="24"/>
    <m/>
    <s v="LH"/>
    <s v="27_V_14"/>
    <s v="Mammal"/>
    <x v="2"/>
    <m/>
    <m/>
    <s v="mammal"/>
    <m/>
    <s v="unknown"/>
    <s v="fragment"/>
    <m/>
    <m/>
    <n v="0"/>
    <m/>
    <m/>
    <x v="1"/>
    <m/>
    <m/>
    <m/>
    <m/>
    <m/>
    <m/>
    <m/>
    <m/>
    <m/>
    <m/>
    <m/>
    <m/>
    <m/>
    <m/>
    <m/>
    <m/>
    <m/>
    <m/>
    <m/>
    <m/>
    <m/>
    <m/>
  </r>
  <r>
    <n v="2016"/>
    <n v="1E-3"/>
    <x v="36"/>
    <n v="18"/>
    <x v="25"/>
    <s v="EL 18"/>
    <s v="LH"/>
    <s v="27_V_14"/>
    <s v="Mammal"/>
    <x v="0"/>
    <s v="Odocoileus"/>
    <s v="viginianus"/>
    <s v="White-tailed deer"/>
    <s v="Cranial"/>
    <s v="antler"/>
    <s v="antler"/>
    <m/>
    <m/>
    <n v="0"/>
    <m/>
    <m/>
    <x v="1"/>
    <m/>
    <s v="Six fragments of antler, one seems to be abraded smooth across a small portion"/>
    <m/>
    <m/>
    <m/>
    <m/>
    <m/>
    <s v="worked antler"/>
    <m/>
    <m/>
    <m/>
    <m/>
    <m/>
    <m/>
    <m/>
    <n v="1"/>
    <m/>
    <m/>
    <m/>
    <m/>
    <m/>
    <m/>
  </r>
  <r>
    <n v="2016"/>
    <n v="1E-3"/>
    <x v="36"/>
    <n v="18"/>
    <x v="25"/>
    <s v="EL 18"/>
    <s v="LH"/>
    <s v="27_V_14"/>
    <s v="Mammal"/>
    <x v="2"/>
    <m/>
    <m/>
    <s v="mammal"/>
    <m/>
    <s v="unknown"/>
    <s v="fragment"/>
    <m/>
    <m/>
    <n v="0"/>
    <m/>
    <m/>
    <x v="1"/>
    <m/>
    <s v="EL18"/>
    <m/>
    <m/>
    <m/>
    <m/>
    <m/>
    <m/>
    <m/>
    <m/>
    <m/>
    <m/>
    <m/>
    <m/>
    <m/>
    <m/>
    <m/>
    <m/>
    <m/>
    <m/>
    <m/>
    <m/>
  </r>
  <r>
    <n v="2016"/>
    <n v="1E-3"/>
    <x v="37"/>
    <n v="18"/>
    <x v="26"/>
    <s v="EL 15"/>
    <s v="DHS"/>
    <s v="22_V_14"/>
    <s v="Bird"/>
    <x v="9"/>
    <s v="Columbidae"/>
    <s v="sp."/>
    <s v="Pigeon"/>
    <s v="Forelimb"/>
    <s v="ulna"/>
    <s v="ulna"/>
    <m/>
    <s v="R"/>
    <n v="0.8"/>
    <s v="proximal"/>
    <m/>
    <x v="0"/>
    <m/>
    <s v="EL15"/>
    <m/>
    <m/>
    <m/>
    <m/>
    <m/>
    <m/>
    <m/>
    <m/>
    <m/>
    <m/>
    <m/>
    <m/>
    <m/>
    <m/>
    <m/>
    <m/>
    <m/>
    <m/>
    <m/>
    <m/>
  </r>
  <r>
    <n v="2016"/>
    <n v="1E-3"/>
    <x v="37"/>
    <n v="18"/>
    <x v="26"/>
    <s v="EL 15"/>
    <s v="DHS"/>
    <s v="22_V_14"/>
    <s v="Human"/>
    <x v="2"/>
    <m/>
    <m/>
    <s v="Human"/>
    <m/>
    <m/>
    <m/>
    <m/>
    <m/>
    <n v="0"/>
    <m/>
    <m/>
    <x v="0"/>
    <m/>
    <m/>
    <m/>
    <m/>
    <m/>
    <m/>
    <m/>
    <m/>
    <m/>
    <m/>
    <m/>
    <m/>
    <m/>
    <m/>
    <m/>
    <m/>
    <m/>
    <m/>
    <m/>
    <m/>
    <m/>
    <m/>
  </r>
  <r>
    <n v="2016"/>
    <n v="1E-3"/>
    <x v="37"/>
    <n v="18"/>
    <x v="26"/>
    <s v="EL 15"/>
    <s v="DHS"/>
    <s v="22_V_14"/>
    <s v="Bird"/>
    <x v="9"/>
    <s v="Columbidae"/>
    <s v="sp."/>
    <s v="Pigeon"/>
    <s v="Forelimb"/>
    <s v="humerus"/>
    <s v="humerus"/>
    <m/>
    <s v="R"/>
    <n v="0.8"/>
    <s v="proximal"/>
    <m/>
    <x v="0"/>
    <m/>
    <s v="EL15"/>
    <m/>
    <m/>
    <m/>
    <m/>
    <m/>
    <m/>
    <m/>
    <m/>
    <m/>
    <m/>
    <m/>
    <m/>
    <m/>
    <m/>
    <m/>
    <m/>
    <m/>
    <m/>
    <m/>
    <m/>
  </r>
  <r>
    <n v="2016"/>
    <n v="1E-3"/>
    <x v="37"/>
    <n v="18"/>
    <x v="26"/>
    <s v="EL 15"/>
    <s v="DHS"/>
    <s v="22_V_14"/>
    <s v="Fish"/>
    <x v="2"/>
    <m/>
    <m/>
    <s v="marine fish"/>
    <m/>
    <s v="other"/>
    <s v="urostyle"/>
    <m/>
    <m/>
    <n v="0.5"/>
    <s v="fin part"/>
    <m/>
    <x v="0"/>
    <m/>
    <s v="Part of urostyle of a fish that is larger than one that would be found in fresh water, EL15"/>
    <m/>
    <m/>
    <m/>
    <m/>
    <m/>
    <m/>
    <n v="174"/>
    <m/>
    <m/>
    <m/>
    <m/>
    <m/>
    <m/>
    <m/>
    <m/>
    <m/>
    <m/>
    <m/>
    <m/>
    <m/>
  </r>
  <r>
    <n v="2016"/>
    <n v="0.29680000000000001"/>
    <x v="32"/>
    <n v="18"/>
    <x v="6"/>
    <s v="EL 17"/>
    <s v="LH"/>
    <s v="28_V_14"/>
    <s v="Mammal"/>
    <x v="2"/>
    <m/>
    <m/>
    <s v="mammal"/>
    <m/>
    <s v="unknown"/>
    <s v="fragment"/>
    <m/>
    <m/>
    <n v="0"/>
    <m/>
    <m/>
    <x v="2"/>
    <m/>
    <s v="EL17"/>
    <m/>
    <m/>
    <m/>
    <m/>
    <m/>
    <m/>
    <m/>
    <m/>
    <m/>
    <m/>
    <m/>
    <m/>
    <m/>
    <m/>
    <m/>
    <m/>
    <m/>
    <m/>
    <m/>
    <m/>
  </r>
  <r>
    <n v="2016"/>
    <n v="1E-3"/>
    <x v="37"/>
    <n v="18"/>
    <x v="26"/>
    <s v="EL 15"/>
    <s v="DHS"/>
    <s v="24_V_14"/>
    <s v="Mammal"/>
    <x v="0"/>
    <s v="Odocoileus"/>
    <s v="viginianus"/>
    <s v="White-tailed deer"/>
    <s v="Pelvic girdle"/>
    <s v="pelvis"/>
    <s v="pelvis"/>
    <m/>
    <s v="R"/>
    <n v="0"/>
    <s v="partial ischium and acetabulum"/>
    <m/>
    <x v="0"/>
    <m/>
    <s v="EL15"/>
    <m/>
    <m/>
    <m/>
    <m/>
    <m/>
    <m/>
    <m/>
    <m/>
    <m/>
    <m/>
    <m/>
    <m/>
    <m/>
    <m/>
    <m/>
    <m/>
    <m/>
    <m/>
    <m/>
    <m/>
  </r>
  <r>
    <n v="2016"/>
    <n v="1E-3"/>
    <x v="37"/>
    <n v="18"/>
    <x v="26"/>
    <s v="EL 15"/>
    <s v="DHS"/>
    <s v="24_V_14"/>
    <s v="Mammal"/>
    <x v="0"/>
    <s v="Odocoileus"/>
    <s v="viginianus"/>
    <s v="White-tailed deer"/>
    <s v="Pelvic girdle"/>
    <s v="pelvis"/>
    <s v="pelvis"/>
    <m/>
    <s v="R"/>
    <n v="0"/>
    <s v="fragment of crest just above supraorbital fossa"/>
    <m/>
    <x v="0"/>
    <m/>
    <s v="EL15"/>
    <m/>
    <m/>
    <m/>
    <m/>
    <m/>
    <m/>
    <m/>
    <m/>
    <m/>
    <m/>
    <m/>
    <m/>
    <m/>
    <m/>
    <m/>
    <m/>
    <m/>
    <m/>
    <m/>
    <m/>
  </r>
  <r>
    <n v="2016"/>
    <n v="1E-3"/>
    <x v="37"/>
    <n v="18"/>
    <x v="26"/>
    <s v="EL 15"/>
    <s v="DHS"/>
    <s v="24_V_14"/>
    <s v="Mammal"/>
    <x v="5"/>
    <s v="Cricetidae"/>
    <m/>
    <s v="Rat/Mouse"/>
    <s v="Forelimb"/>
    <s v="humerus"/>
    <s v="humerus"/>
    <m/>
    <s v="L"/>
    <n v="0.9"/>
    <s v="missing distal condyles"/>
    <m/>
    <x v="0"/>
    <m/>
    <s v="EL15"/>
    <m/>
    <s v="N"/>
    <m/>
    <m/>
    <m/>
    <m/>
    <m/>
    <m/>
    <m/>
    <m/>
    <m/>
    <m/>
    <m/>
    <m/>
    <m/>
    <m/>
    <m/>
    <m/>
    <m/>
    <m/>
  </r>
  <r>
    <n v="2016"/>
    <n v="1E-3"/>
    <x v="37"/>
    <n v="18"/>
    <x v="26"/>
    <s v="EL 15"/>
    <s v="DHS"/>
    <s v="24_V_14"/>
    <s v="Mammal"/>
    <x v="2"/>
    <m/>
    <m/>
    <s v="mammal"/>
    <m/>
    <s v="unknown"/>
    <s v="fragment"/>
    <m/>
    <m/>
    <n v="0"/>
    <m/>
    <m/>
    <x v="17"/>
    <m/>
    <s v="EL15"/>
    <m/>
    <m/>
    <m/>
    <m/>
    <m/>
    <m/>
    <m/>
    <m/>
    <m/>
    <m/>
    <m/>
    <m/>
    <m/>
    <m/>
    <m/>
    <m/>
    <m/>
    <m/>
    <m/>
    <m/>
  </r>
  <r>
    <n v="2016"/>
    <n v="1E-3"/>
    <x v="38"/>
    <n v="18"/>
    <x v="27"/>
    <m/>
    <m/>
    <m/>
    <s v="Fish"/>
    <x v="2"/>
    <s v="Lutjanus "/>
    <s v="sp."/>
    <s v="Snapper"/>
    <s v="Cranial"/>
    <s v="cranial"/>
    <s v="opercular"/>
    <m/>
    <s v="L"/>
    <n v="0.7"/>
    <s v="Articulation "/>
    <m/>
    <x v="0"/>
    <m/>
    <s v="EL25, Fauna with Ent #3"/>
    <m/>
    <m/>
    <m/>
    <m/>
    <m/>
    <s v="cocido/heat exposed"/>
    <s v="Photo"/>
    <m/>
    <m/>
    <m/>
    <n v="1"/>
    <m/>
    <m/>
    <m/>
    <m/>
    <m/>
    <m/>
    <m/>
    <m/>
    <m/>
  </r>
  <r>
    <n v="2016"/>
    <n v="1E-3"/>
    <x v="38"/>
    <n v="18"/>
    <x v="27"/>
    <m/>
    <m/>
    <m/>
    <s v="Mammal"/>
    <x v="1"/>
    <s v="Canis"/>
    <s v="familiaris "/>
    <s v="Dog"/>
    <s v="Extremity"/>
    <s v="metacarpal"/>
    <s v="Metacarpal (2)"/>
    <m/>
    <s v="L"/>
    <n v="1"/>
    <m/>
    <m/>
    <x v="0"/>
    <m/>
    <s v="EL25"/>
    <m/>
    <s v="Y"/>
    <m/>
    <m/>
    <m/>
    <m/>
    <m/>
    <m/>
    <s v="Heat exposed, likely indirect (boiling). Length 43.46 prox. 6.63x9.44, distal7x6.58"/>
    <m/>
    <m/>
    <m/>
    <m/>
    <m/>
    <m/>
    <m/>
    <m/>
    <m/>
    <m/>
    <m/>
  </r>
  <r>
    <n v="2016"/>
    <n v="1E-3"/>
    <x v="38"/>
    <n v="18"/>
    <x v="27"/>
    <m/>
    <m/>
    <m/>
    <s v="Mammal"/>
    <x v="1"/>
    <s v="Canis"/>
    <s v="familiaris "/>
    <s v="Dog"/>
    <s v="Axial"/>
    <s v="rib"/>
    <s v="rib"/>
    <m/>
    <s v="L"/>
    <n v="1"/>
    <m/>
    <m/>
    <x v="0"/>
    <m/>
    <s v="EL25, young"/>
    <m/>
    <s v="N"/>
    <m/>
    <m/>
    <m/>
    <m/>
    <m/>
    <m/>
    <m/>
    <m/>
    <m/>
    <m/>
    <m/>
    <m/>
    <m/>
    <m/>
    <m/>
    <m/>
    <m/>
    <m/>
  </r>
  <r>
    <n v="2016"/>
    <n v="1E-3"/>
    <x v="38"/>
    <n v="18"/>
    <x v="27"/>
    <m/>
    <m/>
    <m/>
    <s v="Mammal"/>
    <x v="0"/>
    <s v="Odocoileus"/>
    <s v="viginianus"/>
    <s v="White-tailed deer"/>
    <s v="Cranial"/>
    <s v="antler"/>
    <s v="antler"/>
    <m/>
    <m/>
    <n v="0"/>
    <s v="shaft"/>
    <m/>
    <x v="9"/>
    <m/>
    <s v="EL25, two pieces fit together, recent fracture. While it superficially appears to have a modified shape, it could also be abrasion of an ancient break. "/>
    <m/>
    <m/>
    <m/>
    <m/>
    <m/>
    <m/>
    <m/>
    <m/>
    <m/>
    <m/>
    <m/>
    <m/>
    <m/>
    <m/>
    <m/>
    <m/>
    <m/>
    <m/>
    <m/>
    <m/>
  </r>
  <r>
    <n v="2016"/>
    <n v="1E-3"/>
    <x v="38"/>
    <n v="18"/>
    <x v="27"/>
    <m/>
    <m/>
    <m/>
    <s v="Mammal"/>
    <x v="2"/>
    <m/>
    <m/>
    <s v="mammal"/>
    <m/>
    <s v="unknown"/>
    <s v="fragment"/>
    <m/>
    <m/>
    <n v="0"/>
    <m/>
    <m/>
    <x v="0"/>
    <m/>
    <s v="EL25"/>
    <m/>
    <m/>
    <m/>
    <m/>
    <m/>
    <m/>
    <m/>
    <m/>
    <m/>
    <m/>
    <m/>
    <m/>
    <m/>
    <m/>
    <m/>
    <m/>
    <m/>
    <m/>
    <m/>
    <m/>
  </r>
  <r>
    <n v="2016"/>
    <n v="1.04"/>
    <x v="39"/>
    <s v="SOTD"/>
    <x v="28"/>
    <m/>
    <s v="GMB"/>
    <s v="6_VI_14"/>
    <s v="Mammal"/>
    <x v="0"/>
    <s v="Odocoileus"/>
    <s v="viginianus"/>
    <s v="White-tailed deer"/>
    <s v="Extremity"/>
    <s v="tarsal"/>
    <s v="calcaneus"/>
    <m/>
    <s v="L"/>
    <n v="0.9"/>
    <m/>
    <m/>
    <x v="6"/>
    <m/>
    <s v="MNE=1, three refitting pieces, freshly broken"/>
    <m/>
    <s v="Y"/>
    <m/>
    <m/>
    <m/>
    <m/>
    <m/>
    <m/>
    <m/>
    <m/>
    <m/>
    <m/>
    <m/>
    <m/>
    <m/>
    <m/>
    <m/>
    <m/>
    <m/>
    <m/>
  </r>
  <r>
    <n v="2016"/>
    <n v="1.04"/>
    <x v="39"/>
    <s v="SOTD"/>
    <x v="28"/>
    <m/>
    <s v="GMB"/>
    <s v="6_VI_14"/>
    <s v="Mammal"/>
    <x v="3"/>
    <s v="Lepus"/>
    <s v="sp."/>
    <s v="Hare"/>
    <s v="Forelimb"/>
    <s v="humerus"/>
    <s v="humerus"/>
    <m/>
    <s v="R"/>
    <n v="0.7"/>
    <s v="proximal"/>
    <m/>
    <x v="0"/>
    <m/>
    <s v="missing proximal epiphyses"/>
    <m/>
    <s v="N"/>
    <m/>
    <m/>
    <m/>
    <m/>
    <m/>
    <m/>
    <m/>
    <m/>
    <m/>
    <m/>
    <m/>
    <m/>
    <m/>
    <m/>
    <m/>
    <m/>
    <m/>
    <m/>
  </r>
  <r>
    <n v="2016"/>
    <n v="1.04"/>
    <x v="39"/>
    <s v="SOTD"/>
    <x v="28"/>
    <m/>
    <s v="GMB"/>
    <s v="6_VI_14"/>
    <s v="Mammal"/>
    <x v="3"/>
    <s v="Sylvilagus"/>
    <s v="floridanus"/>
    <s v="Eastern cottontail"/>
    <s v="Extremity"/>
    <s v="metatarsal"/>
    <s v="metatarsal (2)"/>
    <m/>
    <s v="L"/>
    <n v="1"/>
    <m/>
    <m/>
    <x v="0"/>
    <m/>
    <m/>
    <m/>
    <s v="Y"/>
    <m/>
    <m/>
    <m/>
    <m/>
    <m/>
    <m/>
    <m/>
    <m/>
    <m/>
    <m/>
    <m/>
    <m/>
    <m/>
    <m/>
    <m/>
    <m/>
    <m/>
    <m/>
  </r>
  <r>
    <n v="2016"/>
    <n v="1.04"/>
    <x v="39"/>
    <s v="SOTD"/>
    <x v="28"/>
    <m/>
    <s v="GMB"/>
    <s v="6_VI_14"/>
    <s v="Mammal"/>
    <x v="2"/>
    <s v="medium"/>
    <m/>
    <s v="medium mammal"/>
    <s v="Axial"/>
    <s v="rib"/>
    <s v="rib"/>
    <m/>
    <m/>
    <n v="0"/>
    <m/>
    <m/>
    <x v="6"/>
    <m/>
    <m/>
    <m/>
    <m/>
    <m/>
    <m/>
    <m/>
    <m/>
    <m/>
    <m/>
    <m/>
    <m/>
    <m/>
    <m/>
    <m/>
    <m/>
    <m/>
    <m/>
    <m/>
    <m/>
    <m/>
    <m/>
  </r>
  <r>
    <n v="2016"/>
    <n v="1.04"/>
    <x v="39"/>
    <s v="SOTD"/>
    <x v="28"/>
    <m/>
    <s v="GMB"/>
    <s v="6_VI_14"/>
    <s v="Mammal"/>
    <x v="2"/>
    <m/>
    <m/>
    <s v="mammal"/>
    <m/>
    <s v="unknown"/>
    <s v="fragment"/>
    <m/>
    <m/>
    <n v="0"/>
    <m/>
    <m/>
    <x v="10"/>
    <m/>
    <s v="fairly large chunks, most +2cm"/>
    <m/>
    <m/>
    <m/>
    <m/>
    <m/>
    <m/>
    <m/>
    <m/>
    <m/>
    <m/>
    <m/>
    <m/>
    <m/>
    <m/>
    <m/>
    <m/>
    <m/>
    <m/>
    <m/>
    <m/>
  </r>
  <r>
    <n v="2016"/>
    <n v="1.04"/>
    <x v="39"/>
    <s v="SOTD"/>
    <x v="28"/>
    <m/>
    <s v="GMB"/>
    <s v="6_VI_14"/>
    <s v="Human"/>
    <x v="2"/>
    <m/>
    <m/>
    <s v="Human"/>
    <m/>
    <m/>
    <m/>
    <m/>
    <m/>
    <n v="0"/>
    <m/>
    <m/>
    <x v="6"/>
    <m/>
    <m/>
    <m/>
    <m/>
    <m/>
    <m/>
    <m/>
    <m/>
    <m/>
    <m/>
    <m/>
    <m/>
    <m/>
    <m/>
    <m/>
    <m/>
    <m/>
    <m/>
    <m/>
    <m/>
    <m/>
    <m/>
  </r>
  <r>
    <n v="2016"/>
    <n v="0.36"/>
    <x v="40"/>
    <n v="18"/>
    <x v="29"/>
    <m/>
    <s v="DHS"/>
    <s v="13_VI_14"/>
    <s v="Mammal"/>
    <x v="2"/>
    <s v="medium-large"/>
    <m/>
    <s v="medium-large mammal"/>
    <s v="Axial"/>
    <s v="rib"/>
    <s v="rib"/>
    <m/>
    <m/>
    <n v="0"/>
    <s v="shaft fragemnt"/>
    <m/>
    <x v="6"/>
    <m/>
    <s v="one likely intentionally cut/broken "/>
    <m/>
    <m/>
    <m/>
    <m/>
    <m/>
    <s v="see notes"/>
    <m/>
    <m/>
    <m/>
    <m/>
    <m/>
    <m/>
    <m/>
    <n v="1"/>
    <m/>
    <m/>
    <m/>
    <m/>
    <m/>
    <m/>
  </r>
  <r>
    <n v="2016"/>
    <n v="0.36"/>
    <x v="40"/>
    <n v="18"/>
    <x v="29"/>
    <m/>
    <s v="DHS"/>
    <s v="13_VI_14"/>
    <s v="Mammal"/>
    <x v="2"/>
    <s v="medium-large"/>
    <m/>
    <s v="medium-large mammal"/>
    <s v="Axial"/>
    <s v="rib"/>
    <s v="rib"/>
    <m/>
    <m/>
    <n v="0"/>
    <s v="shaft fragemnt"/>
    <m/>
    <x v="2"/>
    <m/>
    <s v="both fragment appear to have been burnt/scored and then broken along the line. One has a visible burning/score line unbroken"/>
    <m/>
    <m/>
    <m/>
    <m/>
    <m/>
    <s v="Heated + worked"/>
    <s v="Photo"/>
    <m/>
    <m/>
    <m/>
    <n v="2"/>
    <m/>
    <m/>
    <n v="2"/>
    <m/>
    <m/>
    <m/>
    <m/>
    <m/>
    <m/>
  </r>
  <r>
    <n v="2016"/>
    <n v="0.36"/>
    <x v="40"/>
    <n v="18"/>
    <x v="29"/>
    <m/>
    <s v="DHS"/>
    <s v="13_VI_14"/>
    <s v="Mammal"/>
    <x v="2"/>
    <m/>
    <m/>
    <s v="mammal"/>
    <m/>
    <s v="unknown"/>
    <s v="fragment"/>
    <m/>
    <m/>
    <n v="0"/>
    <m/>
    <m/>
    <x v="1"/>
    <m/>
    <s v="dark brown suggests heating of bone (exposure to fire), one has a small patch of cutmarks"/>
    <m/>
    <m/>
    <m/>
    <m/>
    <m/>
    <s v="heated + one cut"/>
    <m/>
    <m/>
    <m/>
    <m/>
    <n v="6"/>
    <m/>
    <m/>
    <m/>
    <n v="1"/>
    <m/>
    <m/>
    <m/>
    <m/>
    <m/>
  </r>
  <r>
    <n v="2016"/>
    <n v="0.36"/>
    <x v="40"/>
    <n v="18"/>
    <x v="29"/>
    <m/>
    <s v="DHS"/>
    <s v="13_VI_14"/>
    <s v="Mammal"/>
    <x v="2"/>
    <m/>
    <m/>
    <s v="mammal"/>
    <m/>
    <s v="unknown"/>
    <s v="fragment"/>
    <m/>
    <m/>
    <n v="0"/>
    <m/>
    <m/>
    <x v="9"/>
    <m/>
    <s v="1 partially calcined"/>
    <m/>
    <m/>
    <m/>
    <m/>
    <m/>
    <s v="calcined"/>
    <m/>
    <m/>
    <m/>
    <m/>
    <m/>
    <m/>
    <m/>
    <m/>
    <m/>
    <m/>
    <m/>
    <n v="1"/>
    <m/>
    <m/>
  </r>
  <r>
    <n v="2016"/>
    <n v="0.36"/>
    <x v="40"/>
    <n v="18"/>
    <x v="29"/>
    <m/>
    <s v="DHS"/>
    <s v="13_VI_14"/>
    <s v="Mammal"/>
    <x v="2"/>
    <m/>
    <m/>
    <s v="mammal"/>
    <m/>
    <s v="unknown"/>
    <s v="fragment"/>
    <m/>
    <m/>
    <n v="0"/>
    <m/>
    <m/>
    <x v="9"/>
    <m/>
    <m/>
    <m/>
    <m/>
    <m/>
    <m/>
    <m/>
    <m/>
    <m/>
    <m/>
    <m/>
    <m/>
    <m/>
    <m/>
    <m/>
    <m/>
    <m/>
    <m/>
    <m/>
    <m/>
    <m/>
    <m/>
  </r>
  <r>
    <n v="2016"/>
    <n v="0.36"/>
    <x v="40"/>
    <n v="18"/>
    <x v="29"/>
    <m/>
    <s v="DHS"/>
    <s v="13_VI_14"/>
    <s v="Bird"/>
    <x v="7"/>
    <s v="Meleagris"/>
    <s v="gallopavo"/>
    <s v="Guajolote"/>
    <s v="Hindlimb"/>
    <s v="femur"/>
    <s v="femur"/>
    <m/>
    <s v="R"/>
    <n v="0"/>
    <s v="internal condoyle"/>
    <m/>
    <x v="0"/>
    <m/>
    <s v="fully grown, regular size, completely charred"/>
    <m/>
    <s v="&quot;y&quot;"/>
    <m/>
    <m/>
    <m/>
    <s v="charred"/>
    <m/>
    <m/>
    <m/>
    <n v="1"/>
    <m/>
    <m/>
    <m/>
    <m/>
    <m/>
    <m/>
    <m/>
    <m/>
    <m/>
    <m/>
  </r>
  <r>
    <n v="2016"/>
    <n v="0.36"/>
    <x v="40"/>
    <n v="18"/>
    <x v="29"/>
    <m/>
    <s v="DHS"/>
    <s v="13_VI_14"/>
    <s v="Bird"/>
    <x v="7"/>
    <s v="Meleagris"/>
    <s v="gallopavo"/>
    <s v="Guajolote"/>
    <s v="Hindlimb"/>
    <s v="femur"/>
    <s v="femur"/>
    <m/>
    <s v="R"/>
    <n v="0"/>
    <s v="posterior shaft"/>
    <m/>
    <x v="6"/>
    <m/>
    <s v="three fragments of the posterior shaft of a small sized femur, two fit togther, the other contains the posterior nutrient foramina. Robustness of linea suggest adult or near adult. Some parts overlap with internal condyle and must be at least two individuals. "/>
    <m/>
    <s v="see notes"/>
    <m/>
    <m/>
    <m/>
    <m/>
    <m/>
    <m/>
    <m/>
    <m/>
    <m/>
    <m/>
    <m/>
    <m/>
    <m/>
    <m/>
    <m/>
    <m/>
    <m/>
    <m/>
  </r>
  <r>
    <n v="2016"/>
    <n v="0.36"/>
    <x v="40"/>
    <n v="18"/>
    <x v="29"/>
    <m/>
    <s v="DHS"/>
    <s v="13_VI_14"/>
    <s v="Bird"/>
    <x v="7"/>
    <s v="Meleagris"/>
    <s v="gallopavo"/>
    <s v="Guajolote"/>
    <s v="Extremity"/>
    <s v="metatarsal"/>
    <s v="tarsometatarsus"/>
    <m/>
    <s v="R"/>
    <n v="0.3"/>
    <s v="proximal"/>
    <m/>
    <x v="0"/>
    <m/>
    <m/>
    <m/>
    <m/>
    <m/>
    <m/>
    <m/>
    <m/>
    <m/>
    <m/>
    <m/>
    <m/>
    <m/>
    <m/>
    <m/>
    <m/>
    <m/>
    <m/>
    <m/>
    <m/>
    <m/>
    <m/>
  </r>
  <r>
    <n v="2016"/>
    <n v="0.36"/>
    <x v="40"/>
    <n v="18"/>
    <x v="29"/>
    <m/>
    <s v="DHS"/>
    <s v="13_VI_14"/>
    <s v="Bird"/>
    <x v="7"/>
    <s v="Meleagris"/>
    <s v="gallopavo"/>
    <s v="Guajolote"/>
    <s v="Axial"/>
    <s v="rib"/>
    <s v="rib"/>
    <m/>
    <m/>
    <n v="0.8"/>
    <m/>
    <m/>
    <x v="0"/>
    <m/>
    <s v="adult size"/>
    <m/>
    <m/>
    <m/>
    <m/>
    <m/>
    <m/>
    <m/>
    <m/>
    <m/>
    <m/>
    <m/>
    <m/>
    <m/>
    <m/>
    <m/>
    <m/>
    <m/>
    <m/>
    <m/>
    <m/>
  </r>
  <r>
    <n v="2016"/>
    <n v="0.36"/>
    <x v="40"/>
    <n v="18"/>
    <x v="29"/>
    <m/>
    <s v="DHS"/>
    <s v="13_VI_14"/>
    <s v="Bird"/>
    <x v="7"/>
    <s v="Meleagris"/>
    <s v="gallopavo"/>
    <s v="Guajolote"/>
    <s v="Hindlimb"/>
    <s v="fibula"/>
    <s v="fibula"/>
    <m/>
    <s v="R"/>
    <n v="0.3"/>
    <s v="proximal"/>
    <m/>
    <x v="0"/>
    <m/>
    <s v="very small, smaller than guajolote chick of about 2 months old"/>
    <m/>
    <s v="see notes"/>
    <m/>
    <m/>
    <m/>
    <m/>
    <m/>
    <m/>
    <m/>
    <m/>
    <m/>
    <m/>
    <m/>
    <m/>
    <m/>
    <m/>
    <m/>
    <m/>
    <m/>
    <m/>
  </r>
  <r>
    <n v="2016"/>
    <n v="0.36"/>
    <x v="40"/>
    <n v="18"/>
    <x v="29"/>
    <m/>
    <s v="DHS"/>
    <s v="13_VI_14"/>
    <s v="Bird"/>
    <x v="7"/>
    <s v="Meleagris"/>
    <s v="gallopavo"/>
    <s v="Guajolote"/>
    <s v="Forelimb"/>
    <s v="radius"/>
    <s v="radius"/>
    <m/>
    <s v="L"/>
    <n v="1"/>
    <m/>
    <m/>
    <x v="0"/>
    <m/>
    <s v="very small, shape matched guajolote, appearance of a very young bird, smaller than specimen of about 2 months"/>
    <m/>
    <s v="N"/>
    <m/>
    <m/>
    <m/>
    <m/>
    <m/>
    <m/>
    <m/>
    <m/>
    <m/>
    <m/>
    <m/>
    <m/>
    <m/>
    <m/>
    <m/>
    <m/>
    <m/>
    <m/>
  </r>
  <r>
    <n v="2016"/>
    <n v="0.24"/>
    <x v="41"/>
    <s v="SOTD"/>
    <x v="28"/>
    <m/>
    <s v="GMB"/>
    <s v="7_VI_14"/>
    <s v="Mammal"/>
    <x v="0"/>
    <s v="Odocoileus"/>
    <s v="viginianus"/>
    <s v="White-tailed deer"/>
    <s v="Hindlimb"/>
    <s v="femur"/>
    <s v="femur"/>
    <m/>
    <s v="L"/>
    <n v="0.1"/>
    <s v="proximal"/>
    <m/>
    <x v="0"/>
    <m/>
    <s v="missing part of greater trochanter, sawn extent not known as shaft is freshly ony leaving it partially visible on the anterior medial parrt of shaft edge. Head width22.94"/>
    <m/>
    <s v="Y"/>
    <m/>
    <m/>
    <m/>
    <s v="sawn edge and horitonal butchery/scrape marks marks on anterior proximal shaft. "/>
    <s v="Photo"/>
    <m/>
    <m/>
    <m/>
    <m/>
    <m/>
    <m/>
    <n v="1"/>
    <n v="1"/>
    <m/>
    <m/>
    <m/>
    <m/>
    <m/>
  </r>
  <r>
    <n v="2016"/>
    <n v="0.24"/>
    <x v="41"/>
    <s v="SOTD"/>
    <x v="28"/>
    <m/>
    <s v="GMB"/>
    <s v="7_VI_14"/>
    <s v="Mammal"/>
    <x v="3"/>
    <s v="Sylvilagus"/>
    <s v="cunicularius"/>
    <s v="Mexican cottontail"/>
    <s v="Forelimb"/>
    <s v="ulna"/>
    <s v="ulna"/>
    <m/>
    <s v="R"/>
    <n v="0.5"/>
    <s v="Medial shaft and partial proximal articulation"/>
    <m/>
    <x v="0"/>
    <m/>
    <m/>
    <m/>
    <s v="Y"/>
    <m/>
    <m/>
    <m/>
    <m/>
    <m/>
    <m/>
    <m/>
    <m/>
    <m/>
    <m/>
    <m/>
    <m/>
    <m/>
    <m/>
    <m/>
    <m/>
    <m/>
    <m/>
  </r>
  <r>
    <n v="2016"/>
    <n v="0.24"/>
    <x v="41"/>
    <s v="SOTD"/>
    <x v="28"/>
    <m/>
    <s v="GMB"/>
    <s v="7_VI_14"/>
    <s v="Mammal"/>
    <x v="3"/>
    <s v="Sylvilagus"/>
    <s v="audobonii"/>
    <s v="Desert cottontail"/>
    <s v="Forelimb"/>
    <s v="radius"/>
    <s v="radius"/>
    <m/>
    <s v="L"/>
    <n v="0.8"/>
    <s v="distal"/>
    <m/>
    <x v="0"/>
    <m/>
    <m/>
    <m/>
    <m/>
    <m/>
    <m/>
    <m/>
    <m/>
    <m/>
    <m/>
    <m/>
    <m/>
    <m/>
    <m/>
    <m/>
    <m/>
    <m/>
    <m/>
    <m/>
    <m/>
    <m/>
    <m/>
  </r>
  <r>
    <n v="2016"/>
    <n v="0.24"/>
    <x v="41"/>
    <s v="SOTD"/>
    <x v="28"/>
    <m/>
    <s v="GMB"/>
    <s v="7_VI_14"/>
    <s v="Mammal"/>
    <x v="1"/>
    <s v="Canis"/>
    <s v="familiaris "/>
    <s v="Dog"/>
    <s v="Cranial"/>
    <s v="mandible"/>
    <s v="mandible"/>
    <m/>
    <s v="R"/>
    <n v="0.4"/>
    <s v="sockets for P4, M1 and half of M2"/>
    <m/>
    <x v="2"/>
    <m/>
    <s v="Sockets for adult dentition"/>
    <m/>
    <m/>
    <m/>
    <m/>
    <m/>
    <m/>
    <m/>
    <m/>
    <m/>
    <m/>
    <m/>
    <m/>
    <m/>
    <m/>
    <m/>
    <m/>
    <m/>
    <m/>
    <m/>
    <m/>
  </r>
  <r>
    <n v="2016"/>
    <n v="0.24"/>
    <x v="41"/>
    <s v="SOTD"/>
    <x v="28"/>
    <m/>
    <s v="GMB"/>
    <s v="7_VI_14"/>
    <s v="Mammal"/>
    <x v="1"/>
    <s v="Canis"/>
    <s v="familiaris "/>
    <s v="Dog"/>
    <s v="Cranial"/>
    <s v="cranial"/>
    <s v="premaxilla"/>
    <m/>
    <s v="L"/>
    <n v="0.8"/>
    <m/>
    <m/>
    <x v="0"/>
    <m/>
    <s v="crowns in formation for I3 and I2, 3-4 months old"/>
    <m/>
    <s v="M"/>
    <m/>
    <m/>
    <m/>
    <m/>
    <m/>
    <m/>
    <m/>
    <m/>
    <m/>
    <m/>
    <m/>
    <m/>
    <m/>
    <m/>
    <m/>
    <m/>
    <m/>
    <m/>
  </r>
  <r>
    <n v="2016"/>
    <n v="0.24"/>
    <x v="41"/>
    <s v="SOTD"/>
    <x v="28"/>
    <m/>
    <s v="GMB"/>
    <s v="7_VI_14"/>
    <s v="Reptile"/>
    <x v="2"/>
    <s v="Testudines"/>
    <m/>
    <s v="Turtle"/>
    <m/>
    <s v="carapace/plastron"/>
    <s v="plastron"/>
    <m/>
    <s v="L"/>
    <n v="0"/>
    <s v="hyoplastron"/>
    <m/>
    <x v="2"/>
    <m/>
    <s v="two adjoining fragments"/>
    <m/>
    <m/>
    <m/>
    <m/>
    <m/>
    <m/>
    <m/>
    <m/>
    <m/>
    <m/>
    <m/>
    <m/>
    <m/>
    <m/>
    <m/>
    <m/>
    <m/>
    <m/>
    <m/>
    <m/>
  </r>
  <r>
    <n v="2016"/>
    <n v="0.24"/>
    <x v="41"/>
    <s v="SOTD"/>
    <x v="28"/>
    <m/>
    <s v="GMB"/>
    <s v="7_VI_14"/>
    <s v="Mammal"/>
    <x v="2"/>
    <m/>
    <m/>
    <s v="mammal"/>
    <m/>
    <s v="unknown"/>
    <s v="fragment"/>
    <m/>
    <m/>
    <n v="0"/>
    <m/>
    <m/>
    <x v="15"/>
    <m/>
    <s v="many moderately weathered fragments"/>
    <m/>
    <m/>
    <m/>
    <m/>
    <m/>
    <s v="See notes"/>
    <m/>
    <m/>
    <m/>
    <m/>
    <m/>
    <m/>
    <m/>
    <m/>
    <m/>
    <m/>
    <n v="26"/>
    <m/>
    <m/>
    <m/>
  </r>
  <r>
    <n v="2016"/>
    <n v="0.24"/>
    <x v="41"/>
    <s v="SOTD"/>
    <x v="28"/>
    <m/>
    <s v="GMB"/>
    <s v="7_VI_14"/>
    <s v="Human"/>
    <x v="2"/>
    <m/>
    <m/>
    <s v="Human"/>
    <m/>
    <m/>
    <m/>
    <m/>
    <m/>
    <n v="0"/>
    <m/>
    <m/>
    <x v="0"/>
    <m/>
    <m/>
    <m/>
    <m/>
    <m/>
    <m/>
    <m/>
    <m/>
    <m/>
    <m/>
    <m/>
    <m/>
    <m/>
    <m/>
    <m/>
    <m/>
    <m/>
    <m/>
    <m/>
    <m/>
    <m/>
    <m/>
  </r>
  <r>
    <n v="2016"/>
    <n v="0.22"/>
    <x v="42"/>
    <n v="18"/>
    <x v="30"/>
    <m/>
    <s v="DHS"/>
    <s v="13_VI_14"/>
    <s v="Human"/>
    <x v="2"/>
    <m/>
    <m/>
    <s v="Human"/>
    <m/>
    <m/>
    <m/>
    <m/>
    <m/>
    <n v="0"/>
    <m/>
    <m/>
    <x v="9"/>
    <m/>
    <s v="four large fragments human only"/>
    <m/>
    <m/>
    <m/>
    <m/>
    <m/>
    <m/>
    <m/>
    <m/>
    <m/>
    <m/>
    <m/>
    <m/>
    <m/>
    <m/>
    <m/>
    <m/>
    <m/>
    <m/>
    <m/>
    <m/>
  </r>
  <r>
    <n v="2016"/>
    <n v="0.25"/>
    <x v="43"/>
    <n v="18"/>
    <x v="31"/>
    <m/>
    <s v="DHS"/>
    <s v="14_VI_14"/>
    <s v="Mammal"/>
    <x v="1"/>
    <s v="Canis"/>
    <s v="familiaris "/>
    <s v="Dog"/>
    <s v="Cranial"/>
    <s v="tooth"/>
    <s v="M1 (superior)"/>
    <m/>
    <s v="L"/>
    <n v="1"/>
    <m/>
    <m/>
    <x v="0"/>
    <m/>
    <s v="not very worn"/>
    <m/>
    <m/>
    <m/>
    <m/>
    <m/>
    <m/>
    <m/>
    <m/>
    <s v="M1(alt x anch x a.p.): 8.72 x 14.52 x 11.8; falls within range of dogs"/>
    <m/>
    <m/>
    <m/>
    <m/>
    <m/>
    <m/>
    <m/>
    <m/>
    <m/>
    <m/>
    <m/>
  </r>
  <r>
    <n v="2016"/>
    <n v="0.25"/>
    <x v="43"/>
    <n v="18"/>
    <x v="31"/>
    <m/>
    <s v="DHS"/>
    <s v="14_VI_14"/>
    <s v="Bird"/>
    <x v="7"/>
    <s v="Odontophoridae"/>
    <s v="cf. Dendrortyx macroura"/>
    <s v="cf. Long tailed wood patridge"/>
    <s v="Pectoral girdle"/>
    <s v="scapula"/>
    <s v="scapula"/>
    <m/>
    <s v="R"/>
    <n v="0.9"/>
    <s v="proximal"/>
    <m/>
    <x v="0"/>
    <m/>
    <s v="very similar to colinus virginus but substantially larger. Incomplete length 59.9 cf bobwhite length ca. 21mm. Probably dendrortyx macroura, largest quail in americas."/>
    <m/>
    <s v="Y"/>
    <m/>
    <m/>
    <m/>
    <m/>
    <s v="233-4"/>
    <s v="CHECK"/>
    <m/>
    <m/>
    <m/>
    <m/>
    <m/>
    <m/>
    <m/>
    <m/>
    <m/>
    <m/>
    <m/>
    <m/>
  </r>
  <r>
    <n v="2016"/>
    <n v="0.25"/>
    <x v="43"/>
    <n v="18"/>
    <x v="31"/>
    <m/>
    <s v="DHS"/>
    <s v="14_VI_14"/>
    <s v="Bird"/>
    <x v="7"/>
    <s v="Meleagris"/>
    <s v="gallopavo"/>
    <s v="Guajolote"/>
    <s v="Extremity"/>
    <s v="phalanx"/>
    <s v="proximal tarsal phalanx (1)"/>
    <m/>
    <s v="L"/>
    <n v="1"/>
    <m/>
    <m/>
    <x v="0"/>
    <m/>
    <s v="horizontal cutmarks across anterior surface"/>
    <m/>
    <m/>
    <m/>
    <m/>
    <m/>
    <s v="cut marks"/>
    <m/>
    <m/>
    <m/>
    <m/>
    <m/>
    <m/>
    <m/>
    <m/>
    <m/>
    <m/>
    <m/>
    <m/>
    <m/>
    <m/>
  </r>
  <r>
    <n v="2016"/>
    <n v="0.25"/>
    <x v="43"/>
    <n v="18"/>
    <x v="31"/>
    <m/>
    <s v="DHS"/>
    <s v="14_VI_14"/>
    <s v="Mammal"/>
    <x v="2"/>
    <m/>
    <m/>
    <s v="mammal"/>
    <m/>
    <s v="unknown"/>
    <s v="fragment"/>
    <m/>
    <m/>
    <n v="0"/>
    <m/>
    <m/>
    <x v="3"/>
    <m/>
    <s v="one part of longbone partially exposed to heat"/>
    <m/>
    <m/>
    <m/>
    <m/>
    <m/>
    <s v="see note"/>
    <m/>
    <m/>
    <m/>
    <m/>
    <n v="1"/>
    <m/>
    <m/>
    <m/>
    <m/>
    <m/>
    <m/>
    <m/>
    <m/>
    <m/>
  </r>
  <r>
    <n v="2016"/>
    <n v="0.25040000000000001"/>
    <x v="44"/>
    <n v="18"/>
    <x v="32"/>
    <s v="EL 17"/>
    <s v="LH"/>
    <s v="3_VI_14"/>
    <s v="Mammal"/>
    <x v="0"/>
    <s v="Odocoileus"/>
    <s v="viginianus"/>
    <s v="White-tailed deer"/>
    <s v="Axial"/>
    <s v="vertebra"/>
    <s v="vertebra (l)"/>
    <m/>
    <m/>
    <n v="0.9"/>
    <m/>
    <m/>
    <x v="2"/>
    <m/>
    <s v="EL 17, MNE=1, two refitting parts"/>
    <m/>
    <s v="N"/>
    <m/>
    <m/>
    <m/>
    <m/>
    <m/>
    <m/>
    <m/>
    <m/>
    <m/>
    <m/>
    <m/>
    <m/>
    <m/>
    <m/>
    <m/>
    <m/>
    <m/>
    <m/>
  </r>
  <r>
    <n v="2016"/>
    <n v="0.25040000000000001"/>
    <x v="44"/>
    <n v="18"/>
    <x v="32"/>
    <s v="EL 17"/>
    <s v="LH"/>
    <s v="3_VI_14"/>
    <s v="Mammal"/>
    <x v="5"/>
    <s v="Cratogeomys"/>
    <s v="fumosus thylorhinus"/>
    <s v="Smokey pocket gopher"/>
    <s v="Forelimb"/>
    <s v="radius"/>
    <s v="radius"/>
    <m/>
    <m/>
    <n v="1"/>
    <m/>
    <m/>
    <x v="2"/>
    <m/>
    <s v="EL 17, MNE=1"/>
    <m/>
    <s v="Y"/>
    <m/>
    <m/>
    <m/>
    <m/>
    <m/>
    <m/>
    <m/>
    <m/>
    <m/>
    <m/>
    <m/>
    <m/>
    <m/>
    <m/>
    <m/>
    <m/>
    <m/>
    <m/>
  </r>
  <r>
    <n v="2016"/>
    <n v="0.25040000000000001"/>
    <x v="44"/>
    <n v="18"/>
    <x v="32"/>
    <s v="EL 17"/>
    <s v="LH"/>
    <s v="3_VI_14"/>
    <s v="Mammal"/>
    <x v="2"/>
    <s v="small"/>
    <m/>
    <s v="small mammal"/>
    <s v="Axial"/>
    <s v="vertebra"/>
    <s v="vertebra (t)"/>
    <m/>
    <m/>
    <n v="0.9"/>
    <m/>
    <m/>
    <x v="0"/>
    <m/>
    <s v="EL 17, not leporidae"/>
    <m/>
    <s v="Y"/>
    <m/>
    <m/>
    <m/>
    <m/>
    <m/>
    <m/>
    <m/>
    <m/>
    <m/>
    <m/>
    <m/>
    <m/>
    <m/>
    <m/>
    <m/>
    <m/>
    <m/>
    <m/>
  </r>
  <r>
    <n v="2016"/>
    <n v="0.25040000000000001"/>
    <x v="44"/>
    <n v="18"/>
    <x v="32"/>
    <s v="EL 17"/>
    <s v="LH"/>
    <s v="3_VI_14"/>
    <s v="Human"/>
    <x v="2"/>
    <m/>
    <m/>
    <s v="Human"/>
    <m/>
    <m/>
    <m/>
    <m/>
    <m/>
    <n v="0"/>
    <m/>
    <m/>
    <x v="16"/>
    <m/>
    <s v="EL 17"/>
    <m/>
    <m/>
    <m/>
    <m/>
    <m/>
    <m/>
    <m/>
    <m/>
    <m/>
    <m/>
    <m/>
    <m/>
    <m/>
    <m/>
    <m/>
    <m/>
    <m/>
    <m/>
    <m/>
    <m/>
  </r>
  <r>
    <n v="2016"/>
    <n v="0.25040000000000001"/>
    <x v="44"/>
    <n v="18"/>
    <x v="32"/>
    <s v="EL 17"/>
    <s v="LH"/>
    <s v="3_VI_14"/>
    <s v="Mammal"/>
    <x v="2"/>
    <m/>
    <m/>
    <s v="mammal"/>
    <m/>
    <s v="unknown"/>
    <s v="fragment"/>
    <m/>
    <m/>
    <n v="0"/>
    <m/>
    <m/>
    <x v="6"/>
    <m/>
    <s v="EL 17"/>
    <m/>
    <m/>
    <m/>
    <m/>
    <m/>
    <m/>
    <m/>
    <m/>
    <m/>
    <m/>
    <m/>
    <m/>
    <m/>
    <m/>
    <m/>
    <m/>
    <m/>
    <m/>
    <m/>
    <m/>
  </r>
  <r>
    <n v="2016"/>
    <n v="0.25040000000000001"/>
    <x v="44"/>
    <n v="18"/>
    <x v="32"/>
    <s v="EL 17"/>
    <s v="LH"/>
    <s v="3_VI_14"/>
    <s v="Bird"/>
    <x v="7"/>
    <s v="Colinus"/>
    <s v="virginianus"/>
    <s v="Northern bobwhite"/>
    <s v="Pectoral girdle"/>
    <s v="coracoid"/>
    <s v="coracoid"/>
    <m/>
    <s v="L"/>
    <n v="0.5"/>
    <s v="distal"/>
    <m/>
    <x v="0"/>
    <m/>
    <s v="EL 17"/>
    <m/>
    <m/>
    <m/>
    <m/>
    <m/>
    <m/>
    <m/>
    <m/>
    <m/>
    <m/>
    <m/>
    <m/>
    <m/>
    <m/>
    <m/>
    <m/>
    <m/>
    <m/>
    <m/>
    <m/>
  </r>
  <r>
    <n v="2016"/>
    <n v="0.48"/>
    <x v="45"/>
    <s v="SOTD"/>
    <x v="33"/>
    <m/>
    <s v="GMB"/>
    <s v="9_VI_14"/>
    <s v="Mammal"/>
    <x v="2"/>
    <m/>
    <m/>
    <s v="mammal"/>
    <m/>
    <s v="unknown"/>
    <s v="fragment"/>
    <m/>
    <m/>
    <n v="0"/>
    <m/>
    <m/>
    <x v="12"/>
    <m/>
    <s v="2 pieces may be antler but cant be sure"/>
    <m/>
    <m/>
    <m/>
    <m/>
    <m/>
    <m/>
    <m/>
    <m/>
    <m/>
    <m/>
    <m/>
    <m/>
    <m/>
    <m/>
    <m/>
    <m/>
    <m/>
    <m/>
    <m/>
    <m/>
  </r>
  <r>
    <n v="2016"/>
    <n v="0.09"/>
    <x v="46"/>
    <n v="18"/>
    <x v="34"/>
    <m/>
    <s v="DHS"/>
    <s v="14_VI_14"/>
    <s v="Bird"/>
    <x v="7"/>
    <s v="Meleagris"/>
    <s v="gallopavo"/>
    <s v="Guajolote"/>
    <s v="Forelimb"/>
    <s v="radius"/>
    <s v="radius"/>
    <m/>
    <s v="L"/>
    <n v="0.2"/>
    <s v="proximal"/>
    <m/>
    <x v="0"/>
    <m/>
    <m/>
    <m/>
    <m/>
    <m/>
    <m/>
    <m/>
    <s v="charred"/>
    <m/>
    <m/>
    <m/>
    <n v="1"/>
    <m/>
    <m/>
    <m/>
    <m/>
    <m/>
    <m/>
    <m/>
    <m/>
    <m/>
    <m/>
  </r>
  <r>
    <n v="2016"/>
    <n v="0.09"/>
    <x v="46"/>
    <n v="18"/>
    <x v="34"/>
    <m/>
    <s v="DHS"/>
    <s v="14_VI_14"/>
    <s v="Bird"/>
    <x v="4"/>
    <s v="large"/>
    <m/>
    <s v="large bird"/>
    <s v="Hindlimb"/>
    <s v="tibia"/>
    <s v="tibiotarsus"/>
    <m/>
    <m/>
    <n v="0"/>
    <s v="shaft and distal fibula crest"/>
    <m/>
    <x v="0"/>
    <m/>
    <m/>
    <m/>
    <m/>
    <m/>
    <m/>
    <m/>
    <s v="calcined"/>
    <m/>
    <m/>
    <m/>
    <m/>
    <m/>
    <m/>
    <m/>
    <m/>
    <m/>
    <m/>
    <m/>
    <n v="1"/>
    <m/>
    <m/>
  </r>
  <r>
    <n v="2016"/>
    <n v="0.09"/>
    <x v="46"/>
    <n v="18"/>
    <x v="34"/>
    <m/>
    <s v="DHS"/>
    <s v="14_VI_14"/>
    <s v="Bird"/>
    <x v="4"/>
    <m/>
    <m/>
    <s v="bird"/>
    <m/>
    <s v="other"/>
    <s v="ossified tendon"/>
    <m/>
    <m/>
    <n v="0"/>
    <s v="thinner portion"/>
    <m/>
    <x v="0"/>
    <m/>
    <s v="likely guajolote due to size"/>
    <m/>
    <m/>
    <m/>
    <m/>
    <m/>
    <s v="Possibly heat exposed"/>
    <m/>
    <m/>
    <m/>
    <m/>
    <m/>
    <m/>
    <m/>
    <m/>
    <m/>
    <m/>
    <m/>
    <m/>
    <m/>
    <m/>
  </r>
  <r>
    <n v="2016"/>
    <n v="0.09"/>
    <x v="46"/>
    <n v="18"/>
    <x v="34"/>
    <m/>
    <s v="DHS"/>
    <s v="14_VI_14"/>
    <s v="Bird"/>
    <x v="4"/>
    <m/>
    <m/>
    <s v="bird"/>
    <m/>
    <s v="unknown"/>
    <s v="fragment"/>
    <m/>
    <m/>
    <n v="0"/>
    <s v="shaft"/>
    <m/>
    <x v="0"/>
    <m/>
    <m/>
    <m/>
    <m/>
    <m/>
    <m/>
    <m/>
    <s v="charred"/>
    <m/>
    <m/>
    <m/>
    <n v="1"/>
    <m/>
    <m/>
    <m/>
    <n v="1"/>
    <m/>
    <m/>
    <m/>
    <m/>
    <m/>
    <m/>
  </r>
  <r>
    <n v="2016"/>
    <n v="0.09"/>
    <x v="46"/>
    <n v="18"/>
    <x v="34"/>
    <m/>
    <s v="DHS"/>
    <s v="14_VI_14"/>
    <s v="Mammal"/>
    <x v="2"/>
    <m/>
    <m/>
    <s v="mammal"/>
    <m/>
    <s v="unknown"/>
    <s v="fragment"/>
    <m/>
    <m/>
    <n v="0"/>
    <m/>
    <m/>
    <x v="0"/>
    <m/>
    <m/>
    <m/>
    <m/>
    <m/>
    <m/>
    <m/>
    <m/>
    <m/>
    <m/>
    <m/>
    <m/>
    <m/>
    <m/>
    <m/>
    <m/>
    <m/>
    <m/>
    <m/>
    <m/>
    <m/>
    <m/>
  </r>
  <r>
    <n v="2016"/>
    <n v="0.53"/>
    <x v="47"/>
    <n v="18"/>
    <x v="35"/>
    <m/>
    <s v="LH"/>
    <s v="2_VI_14"/>
    <s v="Mammal"/>
    <x v="2"/>
    <m/>
    <m/>
    <s v="mammal"/>
    <m/>
    <s v="unknown"/>
    <s v="fragment"/>
    <m/>
    <m/>
    <n v="0"/>
    <m/>
    <m/>
    <x v="16"/>
    <m/>
    <m/>
    <m/>
    <m/>
    <m/>
    <m/>
    <m/>
    <m/>
    <m/>
    <m/>
    <m/>
    <m/>
    <m/>
    <m/>
    <m/>
    <m/>
    <m/>
    <m/>
    <m/>
    <m/>
    <m/>
    <m/>
  </r>
  <r>
    <n v="2016"/>
    <n v="0.88"/>
    <x v="48"/>
    <s v="SOTD"/>
    <x v="33"/>
    <m/>
    <s v="GMB"/>
    <s v="9_VI_14"/>
    <s v="Mammal"/>
    <x v="2"/>
    <s v="medium"/>
    <m/>
    <s v="medium mammal"/>
    <s v="Axial"/>
    <s v="rib"/>
    <s v="rib"/>
    <m/>
    <m/>
    <n v="0"/>
    <s v="shaft"/>
    <m/>
    <x v="2"/>
    <m/>
    <s v="fit together"/>
    <m/>
    <m/>
    <m/>
    <m/>
    <m/>
    <m/>
    <m/>
    <m/>
    <m/>
    <m/>
    <m/>
    <m/>
    <m/>
    <m/>
    <m/>
    <m/>
    <m/>
    <m/>
    <m/>
    <m/>
  </r>
  <r>
    <n v="2016"/>
    <n v="0.88"/>
    <x v="48"/>
    <s v="SOTD"/>
    <x v="33"/>
    <m/>
    <s v="GMB"/>
    <s v="9_VI_14"/>
    <s v="Mammal"/>
    <x v="1"/>
    <s v="Canis"/>
    <s v="familiaris "/>
    <s v="Dog"/>
    <s v="Extremity"/>
    <s v="phalanx"/>
    <s v="*proximal tarsal phalanx 3 or 4"/>
    <m/>
    <m/>
    <n v="1"/>
    <m/>
    <m/>
    <x v="0"/>
    <m/>
    <m/>
    <m/>
    <m/>
    <m/>
    <m/>
    <m/>
    <m/>
    <m/>
    <m/>
    <s v="Length 21.64; Prox (wxh) 6.83x5.63; Distal (wxh) 5.76x4.17"/>
    <m/>
    <m/>
    <m/>
    <m/>
    <m/>
    <m/>
    <m/>
    <m/>
    <m/>
    <m/>
    <m/>
  </r>
  <r>
    <n v="2016"/>
    <n v="0.88"/>
    <x v="48"/>
    <s v="SOTD"/>
    <x v="33"/>
    <m/>
    <s v="GMB"/>
    <s v="9_VI_14"/>
    <s v="Mammal"/>
    <x v="2"/>
    <s v="medium-large"/>
    <m/>
    <s v="medium-large mammal"/>
    <m/>
    <s v="unknown"/>
    <s v="unidentifiable flat bone"/>
    <m/>
    <m/>
    <n v="0"/>
    <m/>
    <m/>
    <x v="0"/>
    <m/>
    <s v="looks most similar to a part of pelvis of perro but not quite right."/>
    <m/>
    <m/>
    <m/>
    <m/>
    <m/>
    <m/>
    <m/>
    <m/>
    <m/>
    <m/>
    <m/>
    <m/>
    <m/>
    <m/>
    <m/>
    <m/>
    <m/>
    <m/>
    <m/>
    <m/>
  </r>
  <r>
    <n v="2016"/>
    <n v="0.88"/>
    <x v="48"/>
    <s v="SOTD"/>
    <x v="33"/>
    <m/>
    <s v="GMB"/>
    <s v="9_VI_14"/>
    <s v="Mammal"/>
    <x v="2"/>
    <m/>
    <m/>
    <s v="mammal"/>
    <m/>
    <s v="shaft"/>
    <s v="needle"/>
    <m/>
    <m/>
    <n v="0"/>
    <s v="shaft"/>
    <m/>
    <x v="0"/>
    <m/>
    <s v="shaft of needle, no point or eye present, one end round, the other is flattened"/>
    <m/>
    <m/>
    <m/>
    <m/>
    <m/>
    <s v="needle"/>
    <m/>
    <m/>
    <m/>
    <m/>
    <m/>
    <m/>
    <m/>
    <n v="1"/>
    <m/>
    <m/>
    <m/>
    <m/>
    <m/>
    <m/>
  </r>
  <r>
    <n v="2016"/>
    <n v="0.88"/>
    <x v="48"/>
    <s v="SOTD"/>
    <x v="33"/>
    <m/>
    <s v="GMB"/>
    <s v="9_VI_14"/>
    <s v="Mammal"/>
    <x v="2"/>
    <m/>
    <m/>
    <s v="mammal"/>
    <m/>
    <s v="unknown"/>
    <s v="fragment"/>
    <m/>
    <m/>
    <n v="0"/>
    <m/>
    <m/>
    <x v="3"/>
    <m/>
    <m/>
    <m/>
    <m/>
    <m/>
    <m/>
    <m/>
    <m/>
    <m/>
    <m/>
    <m/>
    <m/>
    <m/>
    <m/>
    <m/>
    <m/>
    <m/>
    <m/>
    <m/>
    <m/>
    <m/>
    <m/>
  </r>
  <r>
    <n v="2016"/>
    <n v="0.88"/>
    <x v="48"/>
    <s v="SOTD"/>
    <x v="33"/>
    <m/>
    <s v="GMB"/>
    <s v="9_VI_14"/>
    <s v="Bird"/>
    <x v="4"/>
    <s v="large"/>
    <m/>
    <s v="large bird"/>
    <s v="Forelimb"/>
    <s v="humerus"/>
    <s v="humerus"/>
    <m/>
    <s v="L"/>
    <n v="0.7"/>
    <s v="shaft"/>
    <m/>
    <x v="0"/>
    <m/>
    <m/>
    <m/>
    <m/>
    <m/>
    <m/>
    <m/>
    <m/>
    <m/>
    <m/>
    <m/>
    <m/>
    <m/>
    <m/>
    <m/>
    <m/>
    <m/>
    <m/>
    <m/>
    <m/>
    <m/>
    <m/>
  </r>
  <r>
    <n v="2016"/>
    <n v="0.1696"/>
    <x v="49"/>
    <n v="18"/>
    <x v="32"/>
    <m/>
    <s v="LH"/>
    <s v="3_VI_14"/>
    <s v="Human"/>
    <x v="2"/>
    <m/>
    <m/>
    <s v="Human"/>
    <m/>
    <m/>
    <m/>
    <m/>
    <m/>
    <n v="0"/>
    <m/>
    <m/>
    <x v="2"/>
    <m/>
    <s v="appears to be two fragments of human neonate"/>
    <m/>
    <m/>
    <m/>
    <m/>
    <m/>
    <m/>
    <m/>
    <m/>
    <m/>
    <m/>
    <m/>
    <m/>
    <m/>
    <m/>
    <m/>
    <m/>
    <m/>
    <m/>
    <m/>
    <m/>
  </r>
  <r>
    <n v="2016"/>
    <n v="1E-3"/>
    <x v="50"/>
    <n v="18"/>
    <x v="36"/>
    <m/>
    <s v="DHS"/>
    <s v="14_VI_14"/>
    <s v="Bird"/>
    <x v="7"/>
    <s v="Colinus"/>
    <s v="virginianus"/>
    <s v="Northern bobwhite"/>
    <s v="Extremity"/>
    <s v="metatarsal"/>
    <s v="tarsometatarsus"/>
    <m/>
    <s v="R"/>
    <n v="1"/>
    <m/>
    <m/>
    <x v="0"/>
    <m/>
    <s v="possibly exposed to heat"/>
    <m/>
    <m/>
    <m/>
    <m/>
    <m/>
    <s v="heat exposure?"/>
    <m/>
    <m/>
    <m/>
    <m/>
    <m/>
    <m/>
    <m/>
    <m/>
    <m/>
    <m/>
    <m/>
    <m/>
    <m/>
    <m/>
  </r>
  <r>
    <n v="2016"/>
    <n v="1E-3"/>
    <x v="50"/>
    <n v="18"/>
    <x v="36"/>
    <m/>
    <s v="DHS"/>
    <s v="14_VI_14"/>
    <s v="Mammal"/>
    <x v="3"/>
    <s v="Lepus"/>
    <s v="sp."/>
    <s v="Hare"/>
    <s v="Pelvic girdle"/>
    <s v="pelvis"/>
    <s v="pelvis"/>
    <m/>
    <s v="L"/>
    <n v="0.1"/>
    <s v="tip of illium"/>
    <m/>
    <x v="0"/>
    <m/>
    <s v="joven"/>
    <m/>
    <s v="N"/>
    <m/>
    <m/>
    <m/>
    <m/>
    <m/>
    <m/>
    <m/>
    <m/>
    <m/>
    <m/>
    <m/>
    <m/>
    <m/>
    <m/>
    <m/>
    <m/>
    <m/>
    <m/>
  </r>
  <r>
    <n v="2016"/>
    <n v="1E-3"/>
    <x v="50"/>
    <n v="18"/>
    <x v="36"/>
    <m/>
    <s v="DHS"/>
    <s v="14_VI_14"/>
    <s v="Mammal"/>
    <x v="2"/>
    <m/>
    <m/>
    <s v="mammal"/>
    <m/>
    <s v="unknown"/>
    <s v="fragment"/>
    <m/>
    <m/>
    <n v="0"/>
    <m/>
    <m/>
    <x v="9"/>
    <m/>
    <m/>
    <m/>
    <m/>
    <m/>
    <m/>
    <m/>
    <s v="2 heat exposre"/>
    <m/>
    <m/>
    <m/>
    <m/>
    <n v="2"/>
    <m/>
    <m/>
    <m/>
    <m/>
    <m/>
    <m/>
    <m/>
    <m/>
    <m/>
  </r>
  <r>
    <n v="2016"/>
    <n v="0.48"/>
    <x v="51"/>
    <n v="18"/>
    <x v="13"/>
    <m/>
    <s v="GMB"/>
    <s v="26_VI_14"/>
    <s v="Mammal"/>
    <x v="3"/>
    <s v="Lepus"/>
    <s v="sp."/>
    <s v="Hare"/>
    <s v="Pectoral girdle"/>
    <s v="scapula"/>
    <s v="scapula"/>
    <m/>
    <s v="R"/>
    <n v="0.3"/>
    <s v="proximal and a fragment of dorsal border"/>
    <m/>
    <x v="2"/>
    <m/>
    <s v="two non refitting fragments of hare scapula"/>
    <m/>
    <s v="Y"/>
    <m/>
    <m/>
    <m/>
    <m/>
    <m/>
    <m/>
    <m/>
    <m/>
    <m/>
    <m/>
    <m/>
    <m/>
    <m/>
    <m/>
    <m/>
    <m/>
    <m/>
    <m/>
  </r>
  <r>
    <n v="2016"/>
    <n v="0.48"/>
    <x v="51"/>
    <n v="18"/>
    <x v="13"/>
    <m/>
    <s v="GMB"/>
    <s v="26_VI_14"/>
    <s v="Mammal"/>
    <x v="3"/>
    <s v="Leporidae"/>
    <m/>
    <s v="Rabbit/hare"/>
    <s v="Axial"/>
    <s v="rib"/>
    <s v="rib"/>
    <m/>
    <m/>
    <n v="1"/>
    <m/>
    <m/>
    <x v="0"/>
    <m/>
    <s v="one of the last ribs"/>
    <m/>
    <m/>
    <m/>
    <m/>
    <m/>
    <s v="heat exposure?"/>
    <m/>
    <m/>
    <m/>
    <m/>
    <m/>
    <m/>
    <m/>
    <m/>
    <m/>
    <m/>
    <m/>
    <m/>
    <m/>
    <m/>
  </r>
  <r>
    <n v="2016"/>
    <n v="0.48"/>
    <x v="51"/>
    <n v="18"/>
    <x v="13"/>
    <m/>
    <s v="GMB"/>
    <s v="26_VI_14"/>
    <s v="Mammal"/>
    <x v="5"/>
    <s v="Cratogeomys"/>
    <s v="fumosus thylorhinus"/>
    <s v="Smokey pocket gopher"/>
    <s v="Forelimb"/>
    <s v="humerus"/>
    <s v="humerus"/>
    <m/>
    <s v="R"/>
    <n v="0.2"/>
    <s v="distal"/>
    <m/>
    <x v="0"/>
    <m/>
    <m/>
    <m/>
    <m/>
    <m/>
    <m/>
    <m/>
    <s v="heat exposure?"/>
    <m/>
    <m/>
    <m/>
    <m/>
    <m/>
    <m/>
    <m/>
    <m/>
    <m/>
    <m/>
    <m/>
    <m/>
    <m/>
    <m/>
  </r>
  <r>
    <n v="2016"/>
    <n v="0.48"/>
    <x v="51"/>
    <n v="18"/>
    <x v="13"/>
    <m/>
    <s v="GMB"/>
    <s v="26_VI_14"/>
    <s v="Mammal"/>
    <x v="2"/>
    <s v="large"/>
    <m/>
    <s v="large mammal"/>
    <m/>
    <s v="other"/>
    <s v="ossified costal cartilage"/>
    <m/>
    <m/>
    <n v="0"/>
    <m/>
    <m/>
    <x v="0"/>
    <m/>
    <s v="very straight and not too porous so probably venado, check to see at what age this occurs"/>
    <m/>
    <s v="see notes"/>
    <m/>
    <m/>
    <m/>
    <m/>
    <m/>
    <m/>
    <m/>
    <m/>
    <m/>
    <m/>
    <m/>
    <m/>
    <m/>
    <m/>
    <m/>
    <m/>
    <m/>
    <m/>
  </r>
  <r>
    <n v="2016"/>
    <n v="0.48"/>
    <x v="51"/>
    <n v="18"/>
    <x v="13"/>
    <m/>
    <s v="GMB"/>
    <s v="26_VI_14"/>
    <s v="Mammal"/>
    <x v="0"/>
    <s v="Odocoileus"/>
    <s v="viginianus"/>
    <s v="White-tailed deer"/>
    <s v="Axial"/>
    <s v="vertebra"/>
    <s v="vertebra (l)"/>
    <m/>
    <m/>
    <n v="1"/>
    <m/>
    <m/>
    <x v="0"/>
    <m/>
    <m/>
    <m/>
    <s v="N"/>
    <m/>
    <m/>
    <m/>
    <m/>
    <m/>
    <m/>
    <m/>
    <m/>
    <m/>
    <m/>
    <m/>
    <m/>
    <m/>
    <m/>
    <m/>
    <m/>
    <m/>
    <m/>
  </r>
  <r>
    <n v="2016"/>
    <n v="0.48"/>
    <x v="51"/>
    <n v="18"/>
    <x v="13"/>
    <m/>
    <s v="GMB"/>
    <s v="26_VI_14"/>
    <s v="Mammal"/>
    <x v="0"/>
    <s v="Odocoileus"/>
    <s v="viginianus"/>
    <s v="White-tailed deer"/>
    <s v="Pelvic girdle"/>
    <s v="pelvis"/>
    <s v="pelvis"/>
    <m/>
    <s v="L"/>
    <n v="0.3"/>
    <s v="ischcium"/>
    <m/>
    <x v="0"/>
    <m/>
    <s v="whole ischium"/>
    <m/>
    <s v="N"/>
    <m/>
    <m/>
    <m/>
    <m/>
    <m/>
    <m/>
    <m/>
    <m/>
    <m/>
    <m/>
    <m/>
    <m/>
    <m/>
    <m/>
    <m/>
    <m/>
    <m/>
    <m/>
  </r>
  <r>
    <n v="2016"/>
    <n v="0.48"/>
    <x v="51"/>
    <n v="18"/>
    <x v="13"/>
    <m/>
    <s v="GMB"/>
    <s v="26_VI_14"/>
    <s v="Bird"/>
    <x v="9"/>
    <s v="Podiceps"/>
    <s v="nigricollis"/>
    <s v="Black-necked grebe"/>
    <s v="Extremity"/>
    <s v="metatarsal"/>
    <s v="tarsometatarsus"/>
    <m/>
    <s v="R"/>
    <n v="0.2"/>
    <s v="proximal"/>
    <m/>
    <x v="0"/>
    <m/>
    <m/>
    <m/>
    <m/>
    <m/>
    <m/>
    <m/>
    <m/>
    <s v="240-2"/>
    <s v="CHECK"/>
    <m/>
    <m/>
    <m/>
    <m/>
    <m/>
    <m/>
    <m/>
    <m/>
    <m/>
    <m/>
    <m/>
    <m/>
  </r>
  <r>
    <n v="2016"/>
    <n v="0.48"/>
    <x v="51"/>
    <n v="18"/>
    <x v="13"/>
    <m/>
    <s v="GMB"/>
    <s v="26_VI_14"/>
    <s v="Bird"/>
    <x v="9"/>
    <s v="Podiceps"/>
    <s v="nigricollis"/>
    <s v="Black-necked grebe"/>
    <s v="Hindlimb"/>
    <s v="tibia"/>
    <s v="tibiotarsus"/>
    <m/>
    <s v="R"/>
    <n v="0.4"/>
    <s v="distal"/>
    <m/>
    <x v="0"/>
    <m/>
    <s v="Shaft is flat, short bridge, slightly displaced, slightly flaring proximally as shaft flattens. Identified as podiceps through similarites to other podiceps, and also that it appears to articulate with the podiceps tarsometatarsus."/>
    <m/>
    <m/>
    <m/>
    <m/>
    <m/>
    <m/>
    <s v="240-1"/>
    <s v="CHECK"/>
    <m/>
    <m/>
    <m/>
    <m/>
    <m/>
    <m/>
    <m/>
    <m/>
    <m/>
    <m/>
    <m/>
    <m/>
  </r>
  <r>
    <n v="2016"/>
    <n v="0.48"/>
    <x v="51"/>
    <n v="18"/>
    <x v="13"/>
    <m/>
    <s v="GMB"/>
    <s v="26_VI_14"/>
    <s v="Bird"/>
    <x v="4"/>
    <s v="medium-large"/>
    <m/>
    <s v="medium-large bird"/>
    <s v="Forelimb"/>
    <s v="humerus"/>
    <s v="humerus"/>
    <m/>
    <s v="?"/>
    <n v="0"/>
    <s v="proximal head"/>
    <m/>
    <x v="0"/>
    <m/>
    <s v="fragment too small to identify"/>
    <m/>
    <m/>
    <m/>
    <m/>
    <m/>
    <m/>
    <m/>
    <m/>
    <m/>
    <m/>
    <m/>
    <m/>
    <m/>
    <m/>
    <m/>
    <m/>
    <m/>
    <m/>
    <m/>
    <m/>
  </r>
  <r>
    <n v="2016"/>
    <n v="0.48"/>
    <x v="51"/>
    <n v="18"/>
    <x v="13"/>
    <m/>
    <s v="GMB"/>
    <s v="26_VI_14"/>
    <s v="Bird"/>
    <x v="6"/>
    <s v="Anatidae"/>
    <m/>
    <s v="Waterfowl"/>
    <s v="Hindlimb"/>
    <s v="tibia"/>
    <s v="tibiotarsus"/>
    <m/>
    <s v="L"/>
    <n v="0.9"/>
    <m/>
    <m/>
    <x v="6"/>
    <m/>
    <s v="broken into three peices"/>
    <m/>
    <m/>
    <m/>
    <m/>
    <m/>
    <m/>
    <m/>
    <m/>
    <m/>
    <m/>
    <m/>
    <m/>
    <m/>
    <m/>
    <m/>
    <m/>
    <m/>
    <m/>
    <m/>
    <m/>
  </r>
  <r>
    <n v="2016"/>
    <n v="0.48"/>
    <x v="51"/>
    <n v="18"/>
    <x v="13"/>
    <m/>
    <s v="GMB"/>
    <s v="26_VI_14"/>
    <s v="Bird"/>
    <x v="7"/>
    <s v="Odontophoridae"/>
    <m/>
    <s v="Quail"/>
    <s v="Hindlimb"/>
    <s v="femur"/>
    <s v="femur"/>
    <m/>
    <s v="L"/>
    <n v="0.9"/>
    <m/>
    <m/>
    <x v="0"/>
    <m/>
    <s v="looks very similar to colinus virginianus, probably is this species"/>
    <m/>
    <m/>
    <m/>
    <m/>
    <m/>
    <m/>
    <m/>
    <m/>
    <m/>
    <m/>
    <m/>
    <m/>
    <m/>
    <m/>
    <m/>
    <m/>
    <m/>
    <m/>
    <m/>
    <m/>
  </r>
  <r>
    <n v="2016"/>
    <n v="0.48"/>
    <x v="51"/>
    <n v="18"/>
    <x v="13"/>
    <m/>
    <s v="GMB"/>
    <s v="26_VI_14"/>
    <s v="Bird"/>
    <x v="10"/>
    <s v="Rallidae"/>
    <s v="cf. Fulica americana"/>
    <s v="cf. Fulica americana"/>
    <s v="Extremity"/>
    <s v="metatarsal"/>
    <s v="tarsometatarsus"/>
    <m/>
    <s v="R"/>
    <n v="1"/>
    <s v="missing hypotarsal ridge"/>
    <m/>
    <x v="0"/>
    <m/>
    <s v="looks the same as fulica, only a bit smaller. Length:51.7 , prox:8.7, dist:8.22. Distinct from the tibiotarsus identified as gallinule. This specimen is a little wider with the distal foramen slightly elongated. So likely a small fulica rather than gallinule. - ratio of mesurement is a bit different from fulica. Still really thick in comparison. Other rail?"/>
    <m/>
    <m/>
    <m/>
    <m/>
    <m/>
    <m/>
    <s v="243-4"/>
    <s v="CHECK"/>
    <m/>
    <m/>
    <m/>
    <m/>
    <m/>
    <m/>
    <m/>
    <m/>
    <m/>
    <m/>
    <m/>
    <m/>
  </r>
  <r>
    <n v="2016"/>
    <n v="0.48"/>
    <x v="51"/>
    <n v="18"/>
    <x v="13"/>
    <m/>
    <s v="GMB"/>
    <s v="26_VI_14"/>
    <s v="Bird"/>
    <x v="7"/>
    <s v="Meleagris"/>
    <s v="gallopavo"/>
    <s v="Guajolote"/>
    <s v="Forelimb"/>
    <s v="humerus"/>
    <s v="humerus"/>
    <m/>
    <s v="L"/>
    <n v="0.1"/>
    <s v="distal"/>
    <m/>
    <x v="0"/>
    <m/>
    <s v="straight cut or sawn edge, with multiple hortizontal cut marks on the posterior of the bone, very large specimen"/>
    <m/>
    <m/>
    <m/>
    <m/>
    <m/>
    <m/>
    <s v="245-6"/>
    <m/>
    <m/>
    <m/>
    <m/>
    <m/>
    <m/>
    <m/>
    <m/>
    <m/>
    <m/>
    <m/>
    <m/>
    <m/>
  </r>
  <r>
    <n v="2016"/>
    <n v="0.48"/>
    <x v="51"/>
    <n v="18"/>
    <x v="13"/>
    <m/>
    <s v="GMB"/>
    <s v="26_VI_14"/>
    <s v="Bird"/>
    <x v="4"/>
    <s v="large"/>
    <m/>
    <s v="large bird"/>
    <m/>
    <s v="other"/>
    <s v="ossified tendon"/>
    <m/>
    <m/>
    <n v="0"/>
    <s v="medial portion"/>
    <m/>
    <x v="0"/>
    <m/>
    <s v="size and shape of guajolote"/>
    <m/>
    <s v="check age of this"/>
    <m/>
    <m/>
    <m/>
    <m/>
    <m/>
    <m/>
    <m/>
    <m/>
    <m/>
    <m/>
    <m/>
    <m/>
    <m/>
    <m/>
    <m/>
    <m/>
    <m/>
    <m/>
  </r>
  <r>
    <n v="2016"/>
    <n v="0.48"/>
    <x v="51"/>
    <n v="18"/>
    <x v="13"/>
    <m/>
    <s v="GMB"/>
    <s v="26_VI_14"/>
    <s v="Bird"/>
    <x v="4"/>
    <s v="large"/>
    <m/>
    <s v="large bird"/>
    <s v="Extremity"/>
    <s v="phalanx"/>
    <s v="proximal tarsal phalanx"/>
    <m/>
    <m/>
    <n v="1"/>
    <m/>
    <m/>
    <x v="6"/>
    <m/>
    <s v="three whole phalanges, possibly from same foot/speciment. Similar long thin shape as in anatidae."/>
    <m/>
    <m/>
    <m/>
    <m/>
    <m/>
    <m/>
    <m/>
    <m/>
    <m/>
    <m/>
    <m/>
    <m/>
    <m/>
    <m/>
    <m/>
    <m/>
    <m/>
    <m/>
    <m/>
    <m/>
  </r>
  <r>
    <n v="2016"/>
    <n v="0.48"/>
    <x v="51"/>
    <n v="18"/>
    <x v="13"/>
    <m/>
    <s v="GMB"/>
    <s v="26_VI_14"/>
    <s v="Bird"/>
    <x v="4"/>
    <m/>
    <m/>
    <s v="bird"/>
    <s v="Extremity"/>
    <s v="phalanx"/>
    <s v="medial or distal tarsal phalanx"/>
    <m/>
    <m/>
    <n v="0.5"/>
    <s v="proximal"/>
    <m/>
    <x v="0"/>
    <m/>
    <s v="probably from same individual as her phalanges, most likely medial. "/>
    <m/>
    <m/>
    <m/>
    <m/>
    <m/>
    <m/>
    <m/>
    <m/>
    <m/>
    <m/>
    <m/>
    <m/>
    <m/>
    <m/>
    <m/>
    <m/>
    <m/>
    <m/>
    <m/>
    <m/>
  </r>
  <r>
    <n v="2016"/>
    <n v="0.48"/>
    <x v="51"/>
    <n v="18"/>
    <x v="13"/>
    <m/>
    <s v="GMB"/>
    <s v="26_VI_14"/>
    <s v="Bird"/>
    <x v="4"/>
    <m/>
    <m/>
    <s v="bird"/>
    <s v="Axial"/>
    <s v="rib"/>
    <s v="rib"/>
    <m/>
    <m/>
    <n v="0.3"/>
    <s v="proximal"/>
    <m/>
    <x v="0"/>
    <m/>
    <m/>
    <m/>
    <m/>
    <m/>
    <m/>
    <m/>
    <m/>
    <m/>
    <m/>
    <m/>
    <m/>
    <m/>
    <m/>
    <m/>
    <m/>
    <m/>
    <m/>
    <m/>
    <m/>
    <m/>
    <m/>
  </r>
  <r>
    <n v="2016"/>
    <n v="0.48"/>
    <x v="51"/>
    <n v="18"/>
    <x v="13"/>
    <m/>
    <s v="GMB"/>
    <s v="26_VI_14"/>
    <s v="Bird"/>
    <x v="4"/>
    <m/>
    <m/>
    <s v="bird"/>
    <m/>
    <s v="unknown"/>
    <s v="fragment"/>
    <m/>
    <m/>
    <n v="0"/>
    <s v="shaft"/>
    <m/>
    <x v="9"/>
    <m/>
    <s v="one heat exposed"/>
    <m/>
    <m/>
    <m/>
    <m/>
    <m/>
    <s v="one heat exposed"/>
    <m/>
    <m/>
    <m/>
    <m/>
    <n v="1"/>
    <m/>
    <m/>
    <m/>
    <m/>
    <m/>
    <m/>
    <m/>
    <m/>
    <m/>
  </r>
  <r>
    <n v="2016"/>
    <n v="0.48"/>
    <x v="51"/>
    <n v="18"/>
    <x v="13"/>
    <m/>
    <s v="GMB"/>
    <s v="26_VI_14"/>
    <s v="Bird"/>
    <x v="4"/>
    <s v="cf. Meleagris"/>
    <s v="gallopavo"/>
    <s v="cf. guajolote"/>
    <m/>
    <s v="unknown"/>
    <s v="?humerus"/>
    <m/>
    <s v="L"/>
    <n v="0"/>
    <s v="deltoid crest?"/>
    <m/>
    <x v="0"/>
    <m/>
    <s v="most closely resembles a large deltoid crest of guajolote"/>
    <m/>
    <m/>
    <m/>
    <m/>
    <m/>
    <m/>
    <m/>
    <m/>
    <m/>
    <m/>
    <m/>
    <m/>
    <m/>
    <m/>
    <m/>
    <m/>
    <m/>
    <m/>
    <m/>
    <m/>
  </r>
  <r>
    <n v="2016"/>
    <n v="0.48"/>
    <x v="51"/>
    <n v="18"/>
    <x v="13"/>
    <m/>
    <s v="GMB"/>
    <s v="26_VI_14"/>
    <s v="Mammal"/>
    <x v="0"/>
    <s v="Odocoileus"/>
    <s v="viginianus"/>
    <s v="White-tailed deer"/>
    <s v="Axial"/>
    <s v="rib"/>
    <s v="rib"/>
    <m/>
    <m/>
    <n v="0.1"/>
    <s v="head"/>
    <m/>
    <x v="0"/>
    <m/>
    <m/>
    <m/>
    <m/>
    <m/>
    <m/>
    <m/>
    <m/>
    <m/>
    <m/>
    <m/>
    <m/>
    <m/>
    <m/>
    <m/>
    <m/>
    <m/>
    <m/>
    <m/>
    <m/>
    <m/>
    <m/>
  </r>
  <r>
    <n v="2016"/>
    <n v="0.48"/>
    <x v="51"/>
    <n v="18"/>
    <x v="13"/>
    <m/>
    <s v="GMB"/>
    <s v="26_VI_14"/>
    <s v="Mammal"/>
    <x v="1"/>
    <s v="Canis"/>
    <s v="familiaris "/>
    <s v="Dog"/>
    <s v="Axial"/>
    <s v="vertebra"/>
    <s v="vertebra (t) 8"/>
    <m/>
    <m/>
    <n v="0.2"/>
    <s v="dorsal spine"/>
    <m/>
    <x v="0"/>
    <n v="1"/>
    <m/>
    <m/>
    <s v="N"/>
    <m/>
    <m/>
    <m/>
    <m/>
    <m/>
    <m/>
    <m/>
    <m/>
    <m/>
    <m/>
    <m/>
    <m/>
    <m/>
    <m/>
    <m/>
    <m/>
    <m/>
    <m/>
  </r>
  <r>
    <n v="2016"/>
    <n v="0.48"/>
    <x v="51"/>
    <n v="18"/>
    <x v="13"/>
    <m/>
    <s v="GMB"/>
    <s v="26_VI_14"/>
    <s v="Human"/>
    <x v="2"/>
    <m/>
    <m/>
    <s v="Human"/>
    <m/>
    <m/>
    <m/>
    <m/>
    <m/>
    <n v="0"/>
    <m/>
    <m/>
    <x v="6"/>
    <m/>
    <m/>
    <m/>
    <m/>
    <m/>
    <m/>
    <m/>
    <m/>
    <m/>
    <m/>
    <m/>
    <m/>
    <m/>
    <m/>
    <m/>
    <m/>
    <m/>
    <m/>
    <m/>
    <m/>
    <m/>
    <m/>
  </r>
  <r>
    <n v="2016"/>
    <n v="0.48"/>
    <x v="51"/>
    <n v="18"/>
    <x v="13"/>
    <m/>
    <s v="GMB"/>
    <s v="26_VI_14"/>
    <s v="Mammal"/>
    <x v="2"/>
    <m/>
    <m/>
    <s v="mammal"/>
    <m/>
    <s v="unknown"/>
    <s v="fragment"/>
    <m/>
    <m/>
    <n v="0"/>
    <m/>
    <m/>
    <x v="9"/>
    <m/>
    <m/>
    <m/>
    <m/>
    <m/>
    <m/>
    <m/>
    <m/>
    <m/>
    <m/>
    <m/>
    <m/>
    <m/>
    <m/>
    <m/>
    <m/>
    <m/>
    <m/>
    <m/>
    <m/>
    <m/>
    <m/>
  </r>
  <r>
    <n v="2016"/>
    <n v="0.48"/>
    <x v="51"/>
    <n v="18"/>
    <x v="13"/>
    <m/>
    <s v="GMB"/>
    <s v="26_VI_14"/>
    <s v="Bird"/>
    <x v="4"/>
    <m/>
    <m/>
    <s v="bird"/>
    <s v="Axial"/>
    <s v="sternum"/>
    <s v="sternum"/>
    <m/>
    <m/>
    <n v="0"/>
    <m/>
    <m/>
    <x v="2"/>
    <m/>
    <s v="two fragments of body or crest"/>
    <m/>
    <m/>
    <m/>
    <m/>
    <m/>
    <m/>
    <m/>
    <m/>
    <m/>
    <m/>
    <m/>
    <m/>
    <m/>
    <m/>
    <m/>
    <m/>
    <m/>
    <m/>
    <m/>
    <m/>
  </r>
  <r>
    <n v="2016"/>
    <n v="0.48"/>
    <x v="51"/>
    <n v="18"/>
    <x v="13"/>
    <m/>
    <s v="GMB"/>
    <s v="26_VI_14"/>
    <s v="Reptile"/>
    <x v="2"/>
    <s v="Kinosternon"/>
    <s v="sp."/>
    <s v="Mud turtle"/>
    <m/>
    <s v="carapace/plastron"/>
    <s v="plastron scute"/>
    <m/>
    <m/>
    <n v="0"/>
    <m/>
    <m/>
    <x v="0"/>
    <m/>
    <m/>
    <m/>
    <m/>
    <m/>
    <m/>
    <m/>
    <m/>
    <m/>
    <m/>
    <m/>
    <m/>
    <m/>
    <m/>
    <m/>
    <m/>
    <m/>
    <m/>
    <m/>
    <m/>
    <m/>
    <m/>
  </r>
  <r>
    <n v="2016"/>
    <n v="0.5"/>
    <x v="52"/>
    <n v="18"/>
    <x v="31"/>
    <m/>
    <s v="AH"/>
    <s v="19_VI_14"/>
    <s v="Mammal"/>
    <x v="0"/>
    <s v="Mazama"/>
    <s v="sp."/>
    <s v="Brocket deer"/>
    <s v="Forelimb"/>
    <s v="radius"/>
    <s v="radius"/>
    <m/>
    <s v="L"/>
    <n v="0.2"/>
    <s v="distal"/>
    <m/>
    <x v="0"/>
    <m/>
    <s v="25*18mm distal articular surfce, very much a deer shape but small and fully fused. "/>
    <m/>
    <s v="Y"/>
    <m/>
    <m/>
    <m/>
    <m/>
    <s v="188-91"/>
    <s v="Y"/>
    <m/>
    <m/>
    <m/>
    <m/>
    <m/>
    <m/>
    <m/>
    <m/>
    <m/>
    <m/>
    <m/>
    <m/>
  </r>
  <r>
    <n v="2016"/>
    <n v="0.5"/>
    <x v="52"/>
    <n v="18"/>
    <x v="31"/>
    <m/>
    <s v="AH"/>
    <s v="19_VI_14"/>
    <s v="Mammal"/>
    <x v="0"/>
    <s v="Mazama"/>
    <s v="sp."/>
    <s v="Brocket deer"/>
    <s v="Cranial"/>
    <s v="tooth"/>
    <s v="M2 (sup) "/>
    <m/>
    <s v="L"/>
    <n v="1"/>
    <m/>
    <m/>
    <x v="0"/>
    <m/>
    <s v="very worn, occlusal surface 9.89 * 11.21(buccal to lingual)"/>
    <m/>
    <s v="see notes"/>
    <m/>
    <m/>
    <m/>
    <m/>
    <n v="192"/>
    <m/>
    <m/>
    <m/>
    <m/>
    <m/>
    <m/>
    <m/>
    <m/>
    <m/>
    <m/>
    <m/>
    <m/>
    <m/>
  </r>
  <r>
    <n v="2016"/>
    <n v="0.5"/>
    <x v="52"/>
    <n v="18"/>
    <x v="31"/>
    <m/>
    <s v="AH"/>
    <s v="19_VI_14"/>
    <s v="Mammal"/>
    <x v="0"/>
    <s v="Mazama"/>
    <s v="sp."/>
    <s v="Brocket deer"/>
    <s v="Forelimb"/>
    <s v="humerus"/>
    <s v="humerus"/>
    <m/>
    <s v="R"/>
    <n v="0.2"/>
    <s v="distal shaft and most of medial epicondyle"/>
    <m/>
    <x v="0"/>
    <m/>
    <s v="white, possibly calcines but also appears weathered"/>
    <m/>
    <s v="Y"/>
    <m/>
    <m/>
    <m/>
    <s v="see notes"/>
    <s v="186-7"/>
    <m/>
    <m/>
    <m/>
    <m/>
    <m/>
    <m/>
    <m/>
    <m/>
    <m/>
    <n v="1"/>
    <n v="1"/>
    <m/>
    <m/>
  </r>
  <r>
    <n v="2016"/>
    <n v="0.5"/>
    <x v="52"/>
    <n v="18"/>
    <x v="31"/>
    <m/>
    <s v="AH"/>
    <s v="19_VI_14"/>
    <s v="Mammal"/>
    <x v="0"/>
    <s v="Artiodactyla"/>
    <s v="cf. Mazama sp."/>
    <s v="cf. Brocket Deer"/>
    <s v="Pectoral girdle"/>
    <s v="scapula"/>
    <s v="scapula"/>
    <m/>
    <s v="L"/>
    <n v="0.2"/>
    <s v="caudal border"/>
    <m/>
    <x v="0"/>
    <m/>
    <s v="heat exposure, young. If mazama, likely at least 2 specimens. Certainly smaller and slightly different shape to odocoileous. Pretty sure it is Mazama"/>
    <m/>
    <s v="N"/>
    <m/>
    <m/>
    <m/>
    <s v="heat exposure"/>
    <s v="193-4"/>
    <m/>
    <m/>
    <m/>
    <n v="1"/>
    <m/>
    <m/>
    <m/>
    <m/>
    <m/>
    <m/>
    <m/>
    <m/>
    <m/>
  </r>
  <r>
    <n v="2016"/>
    <n v="0.5"/>
    <x v="52"/>
    <n v="18"/>
    <x v="31"/>
    <m/>
    <s v="AH"/>
    <s v="19_VI_14"/>
    <s v="Mammal"/>
    <x v="1"/>
    <s v="Canis"/>
    <s v="familiaris "/>
    <s v="Dog"/>
    <s v="Forelimb"/>
    <s v="humerus"/>
    <s v="humerus"/>
    <m/>
    <s v="L"/>
    <n v="0.1"/>
    <s v="distal shaft at olecranon fossa"/>
    <m/>
    <x v="0"/>
    <m/>
    <s v="two small cut marks on the lateral aspect just superior of the lateral condyle. Also appears fairly weathered"/>
    <m/>
    <m/>
    <m/>
    <m/>
    <m/>
    <s v="cut marks, weathering?"/>
    <m/>
    <m/>
    <m/>
    <m/>
    <m/>
    <m/>
    <m/>
    <m/>
    <n v="1"/>
    <m/>
    <m/>
    <m/>
    <m/>
    <m/>
  </r>
  <r>
    <n v="2016"/>
    <n v="0.5"/>
    <x v="52"/>
    <n v="18"/>
    <x v="31"/>
    <m/>
    <s v="AH"/>
    <s v="19_VI_14"/>
    <s v="Mammal"/>
    <x v="1"/>
    <s v="Canis"/>
    <s v="familiaris "/>
    <s v="Dog"/>
    <s v="Cranial"/>
    <s v="tooth"/>
    <s v="canine (sup)"/>
    <m/>
    <s v="L"/>
    <n v="0.9"/>
    <s v="missing tip"/>
    <m/>
    <x v="0"/>
    <m/>
    <s v="Missing top of crown"/>
    <m/>
    <m/>
    <m/>
    <m/>
    <m/>
    <m/>
    <m/>
    <m/>
    <s v="C ( anch x a.p.) 5.09 x 7.82; well within realm of common dog."/>
    <m/>
    <m/>
    <m/>
    <m/>
    <m/>
    <m/>
    <m/>
    <m/>
    <m/>
    <m/>
    <m/>
  </r>
  <r>
    <n v="2016"/>
    <n v="0.5"/>
    <x v="52"/>
    <n v="18"/>
    <x v="31"/>
    <m/>
    <s v="AH"/>
    <s v="19_VI_14"/>
    <s v="Mammal"/>
    <x v="0"/>
    <s v="Odocoileus"/>
    <s v="viginianus"/>
    <s v="White-tailed deer"/>
    <s v="Cranial"/>
    <s v="cranial"/>
    <s v="squamosal"/>
    <m/>
    <s v="R"/>
    <n v="0.5"/>
    <s v="part of mandibular fossa and start of jugal"/>
    <m/>
    <x v="0"/>
    <m/>
    <m/>
    <m/>
    <s v="Y"/>
    <m/>
    <m/>
    <m/>
    <m/>
    <m/>
    <m/>
    <m/>
    <m/>
    <m/>
    <m/>
    <m/>
    <m/>
    <m/>
    <m/>
    <m/>
    <m/>
    <m/>
    <m/>
  </r>
  <r>
    <n v="2016"/>
    <n v="0.5"/>
    <x v="52"/>
    <n v="18"/>
    <x v="31"/>
    <m/>
    <s v="AH"/>
    <s v="19_VI_14"/>
    <s v="Mammal"/>
    <x v="0"/>
    <s v="Odocoileus"/>
    <s v="viginianus"/>
    <s v="White-tailed deer"/>
    <s v="Axial"/>
    <s v="rib"/>
    <s v="rib"/>
    <m/>
    <m/>
    <n v="0"/>
    <s v="shaft"/>
    <m/>
    <x v="2"/>
    <m/>
    <s v="one fragment has partial head"/>
    <m/>
    <m/>
    <m/>
    <m/>
    <m/>
    <m/>
    <m/>
    <m/>
    <m/>
    <m/>
    <m/>
    <m/>
    <m/>
    <m/>
    <m/>
    <m/>
    <m/>
    <m/>
    <m/>
    <m/>
  </r>
  <r>
    <n v="2016"/>
    <n v="0.5"/>
    <x v="52"/>
    <n v="18"/>
    <x v="31"/>
    <m/>
    <s v="AH"/>
    <s v="19_VI_14"/>
    <s v="Mammal"/>
    <x v="3"/>
    <s v="Lepus"/>
    <s v="sp."/>
    <s v="Hare"/>
    <s v="Cranial"/>
    <s v="cranial"/>
    <s v="maxilla"/>
    <m/>
    <s v="L+R"/>
    <n v="0.2"/>
    <s v="Caudal and medial with partial molar sockets "/>
    <m/>
    <x v="2"/>
    <m/>
    <s v="two conjoining halfs"/>
    <m/>
    <m/>
    <m/>
    <m/>
    <m/>
    <m/>
    <m/>
    <m/>
    <m/>
    <m/>
    <m/>
    <m/>
    <m/>
    <m/>
    <m/>
    <m/>
    <m/>
    <m/>
    <m/>
    <m/>
  </r>
  <r>
    <n v="2016"/>
    <n v="0.5"/>
    <x v="52"/>
    <n v="18"/>
    <x v="31"/>
    <m/>
    <s v="AH"/>
    <s v="19_VI_14"/>
    <s v="Mammal"/>
    <x v="2"/>
    <s v="medium"/>
    <m/>
    <s v="medium mammal"/>
    <s v="Axial"/>
    <s v="vertebra"/>
    <s v="vertebra epiphysis"/>
    <m/>
    <m/>
    <n v="1"/>
    <m/>
    <m/>
    <x v="0"/>
    <m/>
    <s v="possibly small thoraci"/>
    <m/>
    <m/>
    <m/>
    <m/>
    <m/>
    <m/>
    <m/>
    <m/>
    <m/>
    <m/>
    <m/>
    <m/>
    <m/>
    <m/>
    <m/>
    <m/>
    <m/>
    <m/>
    <m/>
    <m/>
  </r>
  <r>
    <n v="2016"/>
    <n v="0.5"/>
    <x v="52"/>
    <n v="18"/>
    <x v="31"/>
    <m/>
    <s v="AH"/>
    <s v="19_VI_14"/>
    <s v="Mammal"/>
    <x v="2"/>
    <s v="medium"/>
    <m/>
    <s v="medium mammal"/>
    <s v="Axial"/>
    <s v="rib"/>
    <s v="rib"/>
    <m/>
    <m/>
    <n v="0"/>
    <s v="shaft"/>
    <m/>
    <x v="2"/>
    <m/>
    <m/>
    <m/>
    <m/>
    <m/>
    <m/>
    <m/>
    <m/>
    <m/>
    <m/>
    <m/>
    <m/>
    <m/>
    <m/>
    <m/>
    <m/>
    <m/>
    <m/>
    <m/>
    <m/>
    <m/>
    <m/>
  </r>
  <r>
    <n v="2016"/>
    <n v="0.5"/>
    <x v="52"/>
    <n v="18"/>
    <x v="31"/>
    <m/>
    <s v="AH"/>
    <s v="19_VI_14"/>
    <s v="Mammal"/>
    <x v="2"/>
    <m/>
    <m/>
    <s v="mammal"/>
    <m/>
    <s v="shaft"/>
    <s v="worked bone"/>
    <m/>
    <m/>
    <n v="0"/>
    <s v="worked end"/>
    <m/>
    <x v="0"/>
    <m/>
    <s v="small bone fragement worked into a flat and rounded end, like a spatula. For multiple functions. Polish visible"/>
    <m/>
    <m/>
    <m/>
    <m/>
    <m/>
    <s v="spatula, worked and polish"/>
    <m/>
    <m/>
    <m/>
    <m/>
    <m/>
    <m/>
    <m/>
    <n v="1"/>
    <m/>
    <m/>
    <m/>
    <m/>
    <m/>
    <m/>
  </r>
  <r>
    <n v="2016"/>
    <n v="0.5"/>
    <x v="52"/>
    <n v="18"/>
    <x v="31"/>
    <m/>
    <s v="AH"/>
    <s v="19_VI_14"/>
    <s v="Bird"/>
    <x v="9"/>
    <s v="Columbidae"/>
    <s v="sp."/>
    <s v="Pigeon"/>
    <s v="Extremity"/>
    <s v="metatarsal"/>
    <s v="tarsometatarsus"/>
    <m/>
    <s v="L"/>
    <n v="1"/>
    <m/>
    <m/>
    <x v="0"/>
    <m/>
    <m/>
    <m/>
    <m/>
    <m/>
    <m/>
    <m/>
    <m/>
    <m/>
    <m/>
    <m/>
    <m/>
    <m/>
    <m/>
    <m/>
    <m/>
    <m/>
    <m/>
    <m/>
    <m/>
    <m/>
    <m/>
  </r>
  <r>
    <n v="2016"/>
    <n v="0.5"/>
    <x v="52"/>
    <n v="18"/>
    <x v="31"/>
    <m/>
    <s v="AH"/>
    <s v="19_VI_14"/>
    <s v="Bird"/>
    <x v="4"/>
    <s v="extra large"/>
    <m/>
    <s v="extra-large bird"/>
    <s v="Axial"/>
    <s v="vertebra"/>
    <s v="vertebra"/>
    <m/>
    <m/>
    <n v="0"/>
    <s v="spinous process"/>
    <m/>
    <x v="0"/>
    <m/>
    <s v="similar to guajolote but cant be sure."/>
    <m/>
    <m/>
    <m/>
    <m/>
    <m/>
    <m/>
    <m/>
    <m/>
    <m/>
    <m/>
    <m/>
    <m/>
    <m/>
    <m/>
    <m/>
    <m/>
    <m/>
    <m/>
    <m/>
    <m/>
  </r>
  <r>
    <n v="2016"/>
    <n v="0.5"/>
    <x v="52"/>
    <n v="18"/>
    <x v="31"/>
    <m/>
    <s v="AH"/>
    <s v="19_VI_14"/>
    <s v="Bird"/>
    <x v="4"/>
    <m/>
    <m/>
    <s v="bird"/>
    <m/>
    <s v="unknown"/>
    <s v="fragment"/>
    <m/>
    <m/>
    <n v="0"/>
    <s v="shaft"/>
    <m/>
    <x v="2"/>
    <m/>
    <m/>
    <m/>
    <m/>
    <m/>
    <m/>
    <m/>
    <m/>
    <m/>
    <m/>
    <m/>
    <m/>
    <m/>
    <m/>
    <m/>
    <m/>
    <m/>
    <m/>
    <m/>
    <m/>
    <m/>
    <m/>
  </r>
  <r>
    <n v="2016"/>
    <n v="0.5"/>
    <x v="52"/>
    <n v="18"/>
    <x v="31"/>
    <m/>
    <s v="AH"/>
    <s v="19_VI_14"/>
    <s v="Fish"/>
    <x v="2"/>
    <s v="Lutjanus "/>
    <s v="sp."/>
    <s v="Snapper"/>
    <s v="Axial"/>
    <s v="spine"/>
    <s v="Upper dorsal spine"/>
    <m/>
    <m/>
    <n v="0.9"/>
    <m/>
    <m/>
    <x v="0"/>
    <m/>
    <s v="fits with lower dorsal spine, base width 7.95, length 37.22"/>
    <m/>
    <m/>
    <m/>
    <m/>
    <m/>
    <m/>
    <s v="195-6"/>
    <m/>
    <m/>
    <m/>
    <m/>
    <m/>
    <m/>
    <m/>
    <m/>
    <m/>
    <m/>
    <m/>
    <m/>
    <m/>
  </r>
  <r>
    <n v="2016"/>
    <n v="0.5"/>
    <x v="52"/>
    <n v="18"/>
    <x v="31"/>
    <m/>
    <s v="AH"/>
    <s v="19_VI_14"/>
    <s v="Fish"/>
    <x v="2"/>
    <s v="Lutjanus "/>
    <s v="sp."/>
    <s v="Snapper"/>
    <s v="Axial"/>
    <s v="spine"/>
    <s v="Lowerdorsal spine"/>
    <m/>
    <m/>
    <n v="0.6"/>
    <s v="Articulation"/>
    <m/>
    <x v="0"/>
    <m/>
    <s v="fits with upper dorsal spine"/>
    <m/>
    <m/>
    <m/>
    <m/>
    <m/>
    <m/>
    <s v="195-6"/>
    <m/>
    <m/>
    <m/>
    <m/>
    <m/>
    <m/>
    <m/>
    <m/>
    <m/>
    <m/>
    <m/>
    <m/>
    <m/>
  </r>
  <r>
    <n v="2016"/>
    <n v="0.5"/>
    <x v="52"/>
    <n v="18"/>
    <x v="31"/>
    <m/>
    <s v="AH"/>
    <s v="19_VI_14"/>
    <s v="Human"/>
    <x v="2"/>
    <m/>
    <m/>
    <s v="Human"/>
    <m/>
    <m/>
    <m/>
    <m/>
    <m/>
    <n v="0"/>
    <m/>
    <m/>
    <x v="1"/>
    <m/>
    <m/>
    <m/>
    <m/>
    <m/>
    <m/>
    <m/>
    <m/>
    <m/>
    <m/>
    <m/>
    <m/>
    <m/>
    <m/>
    <m/>
    <m/>
    <m/>
    <m/>
    <m/>
    <m/>
    <m/>
    <m/>
  </r>
  <r>
    <n v="2016"/>
    <n v="0.5"/>
    <x v="52"/>
    <n v="18"/>
    <x v="31"/>
    <m/>
    <s v="AH"/>
    <s v="19_VI_14"/>
    <s v="Mammal"/>
    <x v="2"/>
    <m/>
    <m/>
    <s v="mammal"/>
    <m/>
    <s v="unknown"/>
    <s v="fragment"/>
    <m/>
    <m/>
    <n v="0"/>
    <m/>
    <m/>
    <x v="18"/>
    <m/>
    <s v="weathering and abrasion in many"/>
    <m/>
    <m/>
    <m/>
    <m/>
    <m/>
    <s v="weathering and abrasion in many"/>
    <m/>
    <m/>
    <m/>
    <m/>
    <m/>
    <m/>
    <m/>
    <m/>
    <m/>
    <m/>
    <s v="*"/>
    <m/>
    <m/>
    <m/>
  </r>
  <r>
    <n v="2016"/>
    <n v="0.5"/>
    <x v="52"/>
    <n v="18"/>
    <x v="31"/>
    <m/>
    <s v="AH"/>
    <s v="19_VI_14"/>
    <s v="Mammal"/>
    <x v="2"/>
    <m/>
    <m/>
    <s v="mammal"/>
    <m/>
    <s v="shaft"/>
    <s v="worked bone"/>
    <m/>
    <m/>
    <n v="0"/>
    <s v="worked end"/>
    <m/>
    <x v="0"/>
    <m/>
    <s v="Bone fragment with partial spatula type modification at one end. Small amount of polish."/>
    <m/>
    <m/>
    <m/>
    <m/>
    <m/>
    <s v="worked and polish"/>
    <m/>
    <m/>
    <m/>
    <m/>
    <m/>
    <m/>
    <m/>
    <n v="1"/>
    <m/>
    <m/>
    <m/>
    <m/>
    <m/>
    <m/>
  </r>
  <r>
    <n v="2016"/>
    <n v="0.67"/>
    <x v="53"/>
    <n v="18"/>
    <x v="8"/>
    <m/>
    <s v="AH"/>
    <s v="26_VI_14"/>
    <s v="Mammal"/>
    <x v="3"/>
    <s v="Sylvilagus"/>
    <s v="sp."/>
    <s v="Cottontail"/>
    <s v="Cranial"/>
    <s v="cranial"/>
    <s v="occipital"/>
    <m/>
    <s v="L"/>
    <n v="0"/>
    <s v="occipital condyle and paraoccipital process"/>
    <m/>
    <x v="0"/>
    <m/>
    <m/>
    <m/>
    <m/>
    <m/>
    <m/>
    <m/>
    <m/>
    <m/>
    <m/>
    <m/>
    <m/>
    <m/>
    <m/>
    <m/>
    <m/>
    <m/>
    <m/>
    <m/>
    <m/>
    <m/>
    <m/>
  </r>
  <r>
    <n v="2016"/>
    <n v="0.67"/>
    <x v="53"/>
    <n v="18"/>
    <x v="8"/>
    <m/>
    <s v="AH"/>
    <s v="26_VI_14"/>
    <s v="Mammal"/>
    <x v="5"/>
    <s v="Sciurus"/>
    <s v="aureogaster"/>
    <s v="Red-bellied squirrel"/>
    <s v="Forelimb"/>
    <s v="humerus"/>
    <s v="humerus"/>
    <m/>
    <s v="L"/>
    <n v="0.9"/>
    <m/>
    <m/>
    <x v="2"/>
    <m/>
    <s v="two refitting parts, missing small piece of shaft."/>
    <m/>
    <s v="Y"/>
    <m/>
    <m/>
    <m/>
    <m/>
    <m/>
    <m/>
    <m/>
    <m/>
    <m/>
    <m/>
    <m/>
    <m/>
    <m/>
    <m/>
    <m/>
    <m/>
    <m/>
    <m/>
  </r>
  <r>
    <n v="2016"/>
    <n v="0.67"/>
    <x v="53"/>
    <n v="18"/>
    <x v="8"/>
    <m/>
    <s v="AH"/>
    <s v="26_VI_14"/>
    <s v="Mammal"/>
    <x v="1"/>
    <s v="Canis"/>
    <s v="familiaris "/>
    <s v="Dog"/>
    <s v="Extremity"/>
    <s v="metacarpal"/>
    <s v="Metacarpal (4)"/>
    <m/>
    <s v="R"/>
    <n v="0.6"/>
    <s v="distal"/>
    <m/>
    <x v="0"/>
    <m/>
    <m/>
    <m/>
    <s v="Y"/>
    <m/>
    <m/>
    <m/>
    <m/>
    <m/>
    <m/>
    <s v="6.01x6.24; not same animal as other Metacarpal 4 R"/>
    <m/>
    <m/>
    <m/>
    <m/>
    <m/>
    <m/>
    <m/>
    <m/>
    <m/>
    <m/>
    <m/>
  </r>
  <r>
    <n v="2016"/>
    <n v="0.67"/>
    <x v="53"/>
    <n v="18"/>
    <x v="8"/>
    <m/>
    <s v="AH"/>
    <s v="26_VI_14"/>
    <s v="Mammal"/>
    <x v="1"/>
    <s v="Canis"/>
    <s v="familiaris "/>
    <s v="Dog"/>
    <s v="Extremity"/>
    <s v="metatarsal"/>
    <s v="Metatarsal (5)"/>
    <m/>
    <s v="R"/>
    <n v="0.4"/>
    <s v="distal"/>
    <m/>
    <x v="0"/>
    <m/>
    <m/>
    <m/>
    <s v="Y"/>
    <m/>
    <m/>
    <m/>
    <m/>
    <m/>
    <m/>
    <s v="No heat exposure?; distal (wxh)5.96x6"/>
    <m/>
    <m/>
    <m/>
    <m/>
    <m/>
    <m/>
    <m/>
    <m/>
    <m/>
    <m/>
    <m/>
  </r>
  <r>
    <n v="2016"/>
    <n v="0.67"/>
    <x v="53"/>
    <n v="18"/>
    <x v="8"/>
    <m/>
    <s v="AH"/>
    <s v="26_VI_14"/>
    <s v="Mammal"/>
    <x v="1"/>
    <s v="Canis"/>
    <s v="familiaris "/>
    <s v="Dog"/>
    <s v="Extremity"/>
    <s v="metatarsal"/>
    <s v="Metatarsal (4)"/>
    <m/>
    <s v="L"/>
    <n v="0.7"/>
    <s v="distal"/>
    <m/>
    <x v="2"/>
    <m/>
    <s v="two refitting parts"/>
    <m/>
    <s v="Y"/>
    <m/>
    <m/>
    <m/>
    <m/>
    <m/>
    <m/>
    <s v="5.9x6.7"/>
    <m/>
    <m/>
    <m/>
    <m/>
    <m/>
    <m/>
    <m/>
    <m/>
    <m/>
    <m/>
    <m/>
  </r>
  <r>
    <n v="2016"/>
    <n v="0.67"/>
    <x v="53"/>
    <n v="18"/>
    <x v="8"/>
    <m/>
    <s v="AH"/>
    <s v="26_VI_14"/>
    <s v="Mammal"/>
    <x v="0"/>
    <s v="Odocoileus"/>
    <s v="viginianus"/>
    <s v="White-tailed deer"/>
    <s v="Hindlimb"/>
    <s v="femur"/>
    <s v="femur"/>
    <m/>
    <s v="R"/>
    <n v="0.1"/>
    <s v="head and neck"/>
    <m/>
    <x v="0"/>
    <m/>
    <s v="head width: 24.79"/>
    <m/>
    <m/>
    <m/>
    <m/>
    <m/>
    <s v="heat exposure"/>
    <m/>
    <m/>
    <m/>
    <m/>
    <n v="1"/>
    <m/>
    <m/>
    <m/>
    <m/>
    <m/>
    <m/>
    <m/>
    <m/>
    <m/>
  </r>
  <r>
    <n v="2016"/>
    <n v="0.67"/>
    <x v="53"/>
    <n v="18"/>
    <x v="8"/>
    <m/>
    <s v="AH"/>
    <s v="26_VI_14"/>
    <s v="Bird"/>
    <x v="6"/>
    <s v="Anatidae"/>
    <m/>
    <s v="Waterfowl"/>
    <s v="Pectoral girdle"/>
    <s v="coracoid"/>
    <s v="coracoid"/>
    <m/>
    <s v="L"/>
    <n v="0.9"/>
    <m/>
    <m/>
    <x v="0"/>
    <m/>
    <m/>
    <m/>
    <m/>
    <m/>
    <m/>
    <m/>
    <m/>
    <m/>
    <m/>
    <m/>
    <m/>
    <m/>
    <m/>
    <m/>
    <m/>
    <m/>
    <m/>
    <m/>
    <m/>
    <m/>
    <m/>
  </r>
  <r>
    <n v="2016"/>
    <n v="0.67"/>
    <x v="53"/>
    <n v="18"/>
    <x v="8"/>
    <m/>
    <s v="AH"/>
    <s v="26_VI_14"/>
    <s v="Bird"/>
    <x v="4"/>
    <s v="small"/>
    <m/>
    <s v="small bird"/>
    <s v="Extremity"/>
    <s v="metatarsal"/>
    <s v="tarsometatarsus"/>
    <m/>
    <s v="R"/>
    <n v="0.8"/>
    <s v="shaft"/>
    <m/>
    <x v="0"/>
    <m/>
    <s v="larger and different shape to passerine, smaller than quail, pigeon and sparrow hawk. "/>
    <m/>
    <m/>
    <m/>
    <m/>
    <m/>
    <m/>
    <m/>
    <m/>
    <m/>
    <m/>
    <m/>
    <m/>
    <m/>
    <m/>
    <m/>
    <m/>
    <m/>
    <m/>
    <m/>
    <m/>
  </r>
  <r>
    <n v="2016"/>
    <n v="0.67"/>
    <x v="53"/>
    <n v="18"/>
    <x v="8"/>
    <m/>
    <s v="AH"/>
    <s v="26_VI_14"/>
    <s v="Bird"/>
    <x v="4"/>
    <m/>
    <m/>
    <s v="bird"/>
    <m/>
    <s v="unknown"/>
    <s v="fragment"/>
    <m/>
    <m/>
    <n v="0"/>
    <s v="shaft"/>
    <m/>
    <x v="6"/>
    <m/>
    <m/>
    <m/>
    <m/>
    <m/>
    <m/>
    <m/>
    <m/>
    <m/>
    <m/>
    <m/>
    <m/>
    <m/>
    <m/>
    <m/>
    <m/>
    <m/>
    <m/>
    <m/>
    <m/>
    <m/>
    <m/>
  </r>
  <r>
    <n v="2016"/>
    <n v="0.67"/>
    <x v="53"/>
    <n v="18"/>
    <x v="8"/>
    <m/>
    <s v="AH"/>
    <s v="26_VI_14"/>
    <s v="Fish"/>
    <x v="2"/>
    <s v="Lutjanus "/>
    <s v="sp."/>
    <s v="Snapper"/>
    <s v="Cranial"/>
    <s v="cranial"/>
    <s v="Premaxilla"/>
    <m/>
    <s v="R"/>
    <n v="0.9"/>
    <s v="missing medial process"/>
    <m/>
    <x v="0"/>
    <m/>
    <s v="some dentition remaining. Length appears mostly intact:30.55mm from base (not tooth) of medial premaxilla to the end of the secondary process at the medial end 12.82mm"/>
    <m/>
    <m/>
    <m/>
    <m/>
    <m/>
    <m/>
    <s v="175-6"/>
    <m/>
    <m/>
    <m/>
    <m/>
    <m/>
    <m/>
    <m/>
    <m/>
    <m/>
    <m/>
    <m/>
    <m/>
    <m/>
  </r>
  <r>
    <n v="2016"/>
    <n v="0.67"/>
    <x v="53"/>
    <n v="18"/>
    <x v="8"/>
    <m/>
    <s v="AH"/>
    <s v="26_VI_14"/>
    <s v="Fish"/>
    <x v="2"/>
    <m/>
    <m/>
    <s v="fish"/>
    <s v="Cranial"/>
    <s v="cranial"/>
    <s v="cranium"/>
    <m/>
    <m/>
    <n v="0"/>
    <m/>
    <m/>
    <x v="2"/>
    <m/>
    <s v="two cranial fragments of flat bone, one appears heat exposed. "/>
    <m/>
    <m/>
    <m/>
    <m/>
    <m/>
    <s v="one heat exposed"/>
    <m/>
    <m/>
    <m/>
    <m/>
    <n v="1"/>
    <m/>
    <m/>
    <m/>
    <m/>
    <m/>
    <m/>
    <m/>
    <m/>
    <m/>
  </r>
  <r>
    <n v="2016"/>
    <n v="0.67"/>
    <x v="53"/>
    <n v="18"/>
    <x v="8"/>
    <m/>
    <s v="AH"/>
    <s v="26_VI_14"/>
    <s v="Mammal"/>
    <x v="2"/>
    <m/>
    <m/>
    <s v="mammal"/>
    <m/>
    <s v="unknown"/>
    <s v="fragment"/>
    <m/>
    <m/>
    <n v="0"/>
    <m/>
    <m/>
    <x v="10"/>
    <m/>
    <m/>
    <m/>
    <m/>
    <m/>
    <m/>
    <m/>
    <s v="one heat exposed, 6 possibly heat exposed"/>
    <m/>
    <m/>
    <m/>
    <m/>
    <n v="1"/>
    <m/>
    <m/>
    <m/>
    <m/>
    <m/>
    <m/>
    <m/>
    <m/>
    <m/>
  </r>
  <r>
    <n v="2016"/>
    <n v="0.67"/>
    <x v="53"/>
    <n v="18"/>
    <x v="8"/>
    <m/>
    <s v="AH"/>
    <s v="26_VI_14"/>
    <s v="Human"/>
    <x v="2"/>
    <m/>
    <m/>
    <s v="Human"/>
    <m/>
    <m/>
    <m/>
    <m/>
    <m/>
    <n v="0"/>
    <m/>
    <m/>
    <x v="0"/>
    <m/>
    <m/>
    <m/>
    <m/>
    <m/>
    <m/>
    <m/>
    <m/>
    <m/>
    <m/>
    <m/>
    <m/>
    <m/>
    <m/>
    <m/>
    <m/>
    <m/>
    <m/>
    <m/>
    <m/>
    <m/>
    <m/>
  </r>
  <r>
    <n v="2016"/>
    <n v="0.13"/>
    <x v="54"/>
    <n v="18"/>
    <x v="37"/>
    <s v="EL.28"/>
    <s v="GMB"/>
    <s v="21_VI_14"/>
    <s v="Mammal"/>
    <x v="0"/>
    <s v="Odocoileus"/>
    <s v="viginianus"/>
    <s v="White-tailed deer"/>
    <s v="Cranial"/>
    <s v="cranial"/>
    <s v="basiopheniod"/>
    <m/>
    <m/>
    <n v="0.8"/>
    <m/>
    <m/>
    <x v="0"/>
    <m/>
    <s v="fused posteriorly but possibly not anteriorly"/>
    <m/>
    <s v="see notes"/>
    <m/>
    <m/>
    <m/>
    <m/>
    <m/>
    <m/>
    <m/>
    <m/>
    <m/>
    <m/>
    <m/>
    <m/>
    <m/>
    <m/>
    <m/>
    <m/>
    <m/>
    <m/>
  </r>
  <r>
    <n v="2016"/>
    <n v="0.13"/>
    <x v="54"/>
    <n v="18"/>
    <x v="37"/>
    <s v="EL.28"/>
    <s v="GMB"/>
    <s v="21_VI_14"/>
    <s v="Mammal"/>
    <x v="0"/>
    <s v="Artiodactyla"/>
    <m/>
    <s v="Artiodactyl"/>
    <s v="Axial"/>
    <s v="vertebra"/>
    <s v="vertebra (t)"/>
    <m/>
    <m/>
    <n v="0.3"/>
    <s v="spine"/>
    <m/>
    <x v="2"/>
    <m/>
    <s v="two refitting pieces of complete dorsal spineous process"/>
    <m/>
    <m/>
    <m/>
    <m/>
    <m/>
    <m/>
    <m/>
    <m/>
    <m/>
    <m/>
    <m/>
    <m/>
    <m/>
    <m/>
    <m/>
    <m/>
    <m/>
    <m/>
    <m/>
    <m/>
  </r>
  <r>
    <n v="2016"/>
    <n v="0.13"/>
    <x v="54"/>
    <n v="18"/>
    <x v="37"/>
    <s v="EL.28"/>
    <s v="GMB"/>
    <s v="21_VI_14"/>
    <s v="Mammal"/>
    <x v="0"/>
    <s v="Artiodactyla"/>
    <m/>
    <s v="Artiodactyl"/>
    <m/>
    <s v="shaft"/>
    <s v="long bone"/>
    <m/>
    <m/>
    <n v="0"/>
    <s v="shaft"/>
    <m/>
    <x v="0"/>
    <m/>
    <s v="Exterior surface highly polished, fragment of larger polished object. "/>
    <m/>
    <m/>
    <m/>
    <m/>
    <m/>
    <s v="polish"/>
    <m/>
    <m/>
    <m/>
    <m/>
    <m/>
    <m/>
    <m/>
    <n v="1"/>
    <m/>
    <m/>
    <m/>
    <m/>
    <m/>
    <m/>
  </r>
  <r>
    <n v="2016"/>
    <n v="0.13"/>
    <x v="54"/>
    <n v="18"/>
    <x v="37"/>
    <s v="EL.28"/>
    <s v="GMB"/>
    <s v="21_VI_14"/>
    <s v="Mammal"/>
    <x v="2"/>
    <m/>
    <m/>
    <s v="mammal"/>
    <m/>
    <s v="shaft"/>
    <s v="needle"/>
    <m/>
    <m/>
    <n v="0"/>
    <s v="shaft"/>
    <m/>
    <x v="2"/>
    <m/>
    <s v="two refitting parts of needle, exposed to heat, missing tapered point and one end begins to taper flat. Highly polished"/>
    <m/>
    <m/>
    <m/>
    <m/>
    <m/>
    <s v="needle, heat exposed, highly polished"/>
    <m/>
    <m/>
    <m/>
    <m/>
    <m/>
    <m/>
    <m/>
    <n v="2"/>
    <m/>
    <m/>
    <m/>
    <m/>
    <m/>
    <m/>
  </r>
  <r>
    <n v="2016"/>
    <n v="0.13"/>
    <x v="54"/>
    <n v="18"/>
    <x v="37"/>
    <s v="EL.28"/>
    <s v="GMB"/>
    <s v="21_VI_14"/>
    <s v="Human"/>
    <x v="2"/>
    <m/>
    <m/>
    <s v="Human"/>
    <m/>
    <m/>
    <m/>
    <m/>
    <m/>
    <n v="0"/>
    <m/>
    <m/>
    <x v="2"/>
    <m/>
    <m/>
    <m/>
    <m/>
    <m/>
    <m/>
    <m/>
    <m/>
    <m/>
    <m/>
    <m/>
    <m/>
    <m/>
    <m/>
    <m/>
    <m/>
    <m/>
    <m/>
    <m/>
    <m/>
    <m/>
    <m/>
  </r>
  <r>
    <n v="2016"/>
    <n v="0.13"/>
    <x v="54"/>
    <n v="18"/>
    <x v="37"/>
    <s v="EL.28"/>
    <s v="GMB"/>
    <s v="21_VI_14"/>
    <s v="Mammal"/>
    <x v="2"/>
    <m/>
    <m/>
    <s v="mammal"/>
    <m/>
    <s v="unknown"/>
    <s v="fragment"/>
    <m/>
    <m/>
    <n v="0"/>
    <m/>
    <m/>
    <x v="1"/>
    <m/>
    <m/>
    <m/>
    <m/>
    <m/>
    <m/>
    <m/>
    <s v="1 heat exposed"/>
    <m/>
    <m/>
    <m/>
    <m/>
    <n v="1"/>
    <m/>
    <m/>
    <m/>
    <m/>
    <m/>
    <m/>
    <m/>
    <m/>
    <m/>
  </r>
  <r>
    <n v="2016"/>
    <n v="0.13"/>
    <x v="54"/>
    <n v="18"/>
    <x v="37"/>
    <s v="EL.28"/>
    <s v="GMB"/>
    <s v="21_VI_14"/>
    <s v="Mammal"/>
    <x v="3"/>
    <s v="Leporidae"/>
    <m/>
    <s v="Rabbit/hare"/>
    <s v="Axial"/>
    <s v="vertebra"/>
    <s v="vertebra (t) 12"/>
    <m/>
    <m/>
    <n v="0.9"/>
    <m/>
    <m/>
    <x v="0"/>
    <m/>
    <s v="cranial fused, caudal unfused"/>
    <m/>
    <s v="see notes"/>
    <m/>
    <m/>
    <m/>
    <m/>
    <m/>
    <m/>
    <m/>
    <m/>
    <m/>
    <m/>
    <m/>
    <m/>
    <m/>
    <m/>
    <m/>
    <m/>
    <m/>
    <m/>
  </r>
  <r>
    <n v="2016"/>
    <n v="0.4"/>
    <x v="55"/>
    <n v="18"/>
    <x v="8"/>
    <m/>
    <s v="AH"/>
    <s v="23_VI_14"/>
    <s v="Human"/>
    <x v="2"/>
    <m/>
    <m/>
    <s v="Human"/>
    <m/>
    <m/>
    <m/>
    <m/>
    <m/>
    <n v="0"/>
    <m/>
    <m/>
    <x v="0"/>
    <m/>
    <s v="this bag only contained a single human tooth"/>
    <m/>
    <m/>
    <m/>
    <m/>
    <m/>
    <m/>
    <m/>
    <m/>
    <m/>
    <m/>
    <m/>
    <m/>
    <m/>
    <m/>
    <m/>
    <m/>
    <m/>
    <m/>
    <m/>
    <m/>
  </r>
  <r>
    <n v="2016"/>
    <n v="0.03"/>
    <x v="56"/>
    <n v="18"/>
    <x v="29"/>
    <m/>
    <s v="GMB"/>
    <s v="19_VI_14"/>
    <s v="Mammal"/>
    <x v="3"/>
    <s v="Leporidae"/>
    <m/>
    <s v="Rabbit/hare"/>
    <s v="Extremity"/>
    <s v="tarsal"/>
    <s v="calcaneus"/>
    <m/>
    <s v="L"/>
    <n v="0.6"/>
    <s v="medial face"/>
    <m/>
    <x v="0"/>
    <m/>
    <m/>
    <m/>
    <s v="N"/>
    <m/>
    <m/>
    <m/>
    <m/>
    <m/>
    <m/>
    <m/>
    <m/>
    <m/>
    <m/>
    <m/>
    <m/>
    <m/>
    <m/>
    <m/>
    <m/>
    <m/>
    <m/>
  </r>
  <r>
    <n v="2016"/>
    <n v="0.59"/>
    <x v="57"/>
    <n v="18"/>
    <x v="13"/>
    <s v="EL.31"/>
    <m/>
    <m/>
    <s v="Mammal"/>
    <x v="0"/>
    <s v="Odocoileus"/>
    <s v="viginianus"/>
    <s v="White-tailed deer"/>
    <s v="Pectoral girdle"/>
    <s v="scapula"/>
    <s v="scapula"/>
    <m/>
    <s v="L"/>
    <n v="0.6"/>
    <s v="complete head, neck and acromian process, complete caudal border, and .8 of cranial border as well as base of spine. .7 of distal border missing as well as most of supraspinous fossa."/>
    <m/>
    <x v="1"/>
    <m/>
    <s v="Fauna found with Entierro. 6 refitting fragments, recent breaks. Head 36.5x25.27"/>
    <m/>
    <m/>
    <m/>
    <m/>
    <m/>
    <m/>
    <m/>
    <m/>
    <m/>
    <m/>
    <m/>
    <m/>
    <m/>
    <m/>
    <m/>
    <m/>
    <m/>
    <m/>
    <m/>
    <m/>
  </r>
  <r>
    <n v="2016"/>
    <n v="0.59"/>
    <x v="57"/>
    <n v="18"/>
    <x v="13"/>
    <s v="EL.31"/>
    <m/>
    <m/>
    <s v="Mammal"/>
    <x v="2"/>
    <s v="medium"/>
    <m/>
    <s v="medium mammal"/>
    <s v="Axial"/>
    <s v="rib"/>
    <s v="rib"/>
    <m/>
    <m/>
    <n v="0"/>
    <s v="shaft"/>
    <m/>
    <x v="0"/>
    <m/>
    <s v="Fauna found with Entierro "/>
    <m/>
    <m/>
    <m/>
    <m/>
    <m/>
    <m/>
    <m/>
    <m/>
    <m/>
    <m/>
    <m/>
    <m/>
    <m/>
    <m/>
    <m/>
    <m/>
    <m/>
    <m/>
    <m/>
    <m/>
  </r>
  <r>
    <n v="2016"/>
    <n v="0.59"/>
    <x v="57"/>
    <n v="18"/>
    <x v="13"/>
    <s v="EL.31"/>
    <m/>
    <m/>
    <s v="Mammal"/>
    <x v="0"/>
    <s v="Odocoileus"/>
    <s v="viginianus"/>
    <s v="White-tailed deer"/>
    <s v="Cranial"/>
    <s v="antler"/>
    <s v="antler"/>
    <m/>
    <m/>
    <n v="0"/>
    <s v="shaft"/>
    <m/>
    <x v="0"/>
    <m/>
    <s v="Fauna found with Entierro, small fragment of antler, identified by the microscopic structure of the compact bone.  "/>
    <m/>
    <m/>
    <m/>
    <m/>
    <m/>
    <m/>
    <m/>
    <m/>
    <m/>
    <m/>
    <m/>
    <m/>
    <m/>
    <m/>
    <m/>
    <m/>
    <m/>
    <m/>
    <m/>
    <m/>
  </r>
  <r>
    <n v="2016"/>
    <n v="0.59"/>
    <x v="57"/>
    <n v="18"/>
    <x v="13"/>
    <s v="EL.31"/>
    <m/>
    <m/>
    <s v="Bird"/>
    <x v="6"/>
    <s v="Anatidae"/>
    <m/>
    <s v="Waterfowl"/>
    <s v="Forelimb"/>
    <s v="humerus"/>
    <s v="humerus"/>
    <m/>
    <s v="R"/>
    <n v="0.1"/>
    <s v="proximal"/>
    <m/>
    <x v="0"/>
    <m/>
    <s v="Fauna found with Entierro, size is small"/>
    <m/>
    <m/>
    <m/>
    <m/>
    <m/>
    <m/>
    <m/>
    <m/>
    <m/>
    <m/>
    <m/>
    <m/>
    <m/>
    <m/>
    <m/>
    <m/>
    <m/>
    <m/>
    <m/>
    <m/>
  </r>
  <r>
    <n v="2016"/>
    <n v="0.23"/>
    <x v="58"/>
    <n v="18"/>
    <x v="29"/>
    <m/>
    <s v="DHS"/>
    <s v="16_VI_14"/>
    <s v="Mammal"/>
    <x v="0"/>
    <s v="Odocoileus"/>
    <s v="viginianus"/>
    <s v="White-tailed deer"/>
    <s v="Pelvic girdle"/>
    <s v="pelvis"/>
    <s v="pelvis"/>
    <m/>
    <s v="R"/>
    <n v="0.5"/>
    <s v="partial neck of illium, complete acetabulum and ischium, and neck of pubis where it attaches to acetabulum"/>
    <m/>
    <x v="19"/>
    <m/>
    <s v="three recently broken and refitting parts, no visible cut marks but hard to tell with all the crap stuck to this bone. Length of acetabulum:31.6; Male"/>
    <m/>
    <s v="Y"/>
    <m/>
    <m/>
    <m/>
    <s v="heat exposure"/>
    <m/>
    <m/>
    <m/>
    <m/>
    <s v="  "/>
    <m/>
    <m/>
    <m/>
    <m/>
    <m/>
    <m/>
    <m/>
    <m/>
    <m/>
  </r>
  <r>
    <n v="2016"/>
    <n v="0.23"/>
    <x v="58"/>
    <n v="18"/>
    <x v="29"/>
    <m/>
    <s v="DHS"/>
    <s v="16_VI_14"/>
    <s v="Mammal"/>
    <x v="2"/>
    <m/>
    <m/>
    <s v="mammal"/>
    <m/>
    <s v="unknown"/>
    <s v="fragment"/>
    <m/>
    <m/>
    <n v="0"/>
    <m/>
    <m/>
    <x v="0"/>
    <m/>
    <m/>
    <m/>
    <m/>
    <m/>
    <m/>
    <m/>
    <m/>
    <m/>
    <m/>
    <m/>
    <m/>
    <m/>
    <m/>
    <m/>
    <m/>
    <m/>
    <m/>
    <m/>
    <m/>
    <m/>
    <m/>
  </r>
  <r>
    <n v="2016"/>
    <n v="0.13"/>
    <x v="59"/>
    <n v="18"/>
    <x v="29"/>
    <m/>
    <s v="GMB"/>
    <s v="19_VI_14"/>
    <s v="Mammal"/>
    <x v="0"/>
    <s v="Artiodactyla"/>
    <m/>
    <s v="Artiodactyl"/>
    <s v="Axial"/>
    <s v="rib"/>
    <s v="rib"/>
    <m/>
    <s v="R"/>
    <n v="0.5"/>
    <s v="Dorsal"/>
    <m/>
    <x v="0"/>
    <m/>
    <m/>
    <m/>
    <m/>
    <m/>
    <m/>
    <m/>
    <m/>
    <m/>
    <m/>
    <m/>
    <m/>
    <m/>
    <m/>
    <m/>
    <m/>
    <m/>
    <m/>
    <m/>
    <m/>
    <m/>
    <m/>
  </r>
  <r>
    <n v="2016"/>
    <n v="0.13"/>
    <x v="59"/>
    <n v="18"/>
    <x v="29"/>
    <m/>
    <s v="GMB"/>
    <s v="19_VI_14"/>
    <s v="Mammal"/>
    <x v="2"/>
    <m/>
    <m/>
    <s v="mammal"/>
    <m/>
    <s v="shaft"/>
    <s v="needle"/>
    <m/>
    <m/>
    <s v="?"/>
    <s v="shaft and needle point"/>
    <m/>
    <x v="0"/>
    <m/>
    <s v="58.5mm long"/>
    <m/>
    <m/>
    <m/>
    <m/>
    <m/>
    <m/>
    <n v="165"/>
    <m/>
    <m/>
    <m/>
    <m/>
    <m/>
    <m/>
    <m/>
    <m/>
    <m/>
    <m/>
    <m/>
    <m/>
    <m/>
  </r>
  <r>
    <n v="2016"/>
    <n v="0.13"/>
    <x v="59"/>
    <n v="18"/>
    <x v="29"/>
    <m/>
    <s v="GMB"/>
    <s v="19_VI_14"/>
    <s v="Mammal"/>
    <x v="2"/>
    <s v="small"/>
    <m/>
    <s v="small mammal"/>
    <s v="Pectoral girdle"/>
    <s v="clavical"/>
    <s v="clavical"/>
    <m/>
    <m/>
    <n v="1"/>
    <m/>
    <m/>
    <x v="0"/>
    <m/>
    <s v="not squirrel, couldnt compare with rabbit"/>
    <m/>
    <s v="N"/>
    <m/>
    <m/>
    <m/>
    <m/>
    <m/>
    <m/>
    <m/>
    <m/>
    <m/>
    <m/>
    <m/>
    <m/>
    <m/>
    <m/>
    <m/>
    <m/>
    <m/>
    <m/>
  </r>
  <r>
    <n v="2016"/>
    <n v="0.13"/>
    <x v="59"/>
    <n v="18"/>
    <x v="29"/>
    <m/>
    <s v="GMB"/>
    <s v="19_VI_14"/>
    <s v="Mammal"/>
    <x v="2"/>
    <m/>
    <m/>
    <s v="mammal"/>
    <m/>
    <s v="unknown"/>
    <s v="fragment"/>
    <m/>
    <m/>
    <n v="0"/>
    <m/>
    <m/>
    <x v="1"/>
    <m/>
    <m/>
    <m/>
    <m/>
    <m/>
    <m/>
    <m/>
    <m/>
    <m/>
    <m/>
    <m/>
    <m/>
    <m/>
    <m/>
    <m/>
    <m/>
    <m/>
    <m/>
    <m/>
    <m/>
    <m/>
    <m/>
  </r>
  <r>
    <n v="2016"/>
    <n v="0.13"/>
    <x v="54"/>
    <n v="18"/>
    <x v="37"/>
    <s v="EL.28"/>
    <s v="GMB"/>
    <s v="21_VI_14"/>
    <s v="Mammal"/>
    <x v="0"/>
    <s v="Artiodactyla"/>
    <m/>
    <s v="Artiodactyl"/>
    <m/>
    <s v="shaft"/>
    <s v="long bone"/>
    <m/>
    <m/>
    <n v="0"/>
    <s v="shaft"/>
    <m/>
    <x v="0"/>
    <m/>
    <s v="thick bone shaft worked into a dull point at one end (wide, unlike a needle) and partially burnt at the other end"/>
    <m/>
    <m/>
    <m/>
    <m/>
    <m/>
    <s v="worked and burnt"/>
    <m/>
    <m/>
    <m/>
    <n v="1"/>
    <m/>
    <m/>
    <m/>
    <m/>
    <m/>
    <m/>
    <m/>
    <m/>
    <m/>
    <m/>
  </r>
  <r>
    <n v="2016"/>
    <n v="0.16"/>
    <x v="60"/>
    <n v="18"/>
    <x v="38"/>
    <m/>
    <s v="AH"/>
    <s v="21_VI_14"/>
    <s v="Mammal"/>
    <x v="2"/>
    <m/>
    <m/>
    <s v="mammal"/>
    <m/>
    <s v="shaft"/>
    <s v="needle"/>
    <m/>
    <m/>
    <s v="?"/>
    <s v="eye and shaft"/>
    <m/>
    <x v="2"/>
    <m/>
    <s v="two fragments of a long needle, appears to be almost complete, polished. Slight curve towards end where point would be. Very narrow and delicate. Joined length 85.9mm"/>
    <m/>
    <m/>
    <m/>
    <m/>
    <m/>
    <s v="needle, polished"/>
    <n v="162"/>
    <m/>
    <m/>
    <m/>
    <m/>
    <m/>
    <m/>
    <n v="2"/>
    <m/>
    <m/>
    <m/>
    <m/>
    <m/>
    <m/>
  </r>
  <r>
    <n v="2016"/>
    <n v="0.16"/>
    <x v="60"/>
    <n v="18"/>
    <x v="38"/>
    <m/>
    <s v="AH"/>
    <s v="21_VI_14"/>
    <s v="Mammal"/>
    <x v="2"/>
    <m/>
    <m/>
    <s v="mammal"/>
    <m/>
    <s v="shaft"/>
    <s v="needle"/>
    <m/>
    <m/>
    <n v="0"/>
    <s v="shaft"/>
    <m/>
    <x v="0"/>
    <m/>
    <s v="shaft fragment of narrow needle."/>
    <m/>
    <m/>
    <m/>
    <m/>
    <m/>
    <s v="needle, polished"/>
    <m/>
    <m/>
    <m/>
    <m/>
    <m/>
    <m/>
    <m/>
    <n v="1"/>
    <m/>
    <m/>
    <m/>
    <m/>
    <m/>
    <m/>
  </r>
  <r>
    <n v="2016"/>
    <n v="6.8000000000000005E-2"/>
    <x v="61"/>
    <n v="18"/>
    <x v="15"/>
    <m/>
    <s v="DHS"/>
    <s v="26_VI_14"/>
    <s v="Mammal"/>
    <x v="0"/>
    <s v="Artiodactyla"/>
    <m/>
    <s v="Artiodactyl"/>
    <s v="Axial"/>
    <s v="rib"/>
    <s v="rib"/>
    <m/>
    <m/>
    <n v="0.3"/>
    <s v="Dorsal"/>
    <m/>
    <x v="6"/>
    <m/>
    <s v="Two distinct rib heads and shafts, one shaft that fits with the smaller rib. Both appear to juvenile, one may have been heat exposed. "/>
    <m/>
    <s v="N"/>
    <m/>
    <m/>
    <m/>
    <s v="one heat exposed?"/>
    <m/>
    <m/>
    <m/>
    <m/>
    <m/>
    <m/>
    <m/>
    <m/>
    <m/>
    <m/>
    <m/>
    <m/>
    <m/>
    <m/>
  </r>
  <r>
    <n v="2016"/>
    <n v="6.8000000000000005E-2"/>
    <x v="61"/>
    <n v="18"/>
    <x v="15"/>
    <m/>
    <s v="DHS"/>
    <s v="26_VI_14"/>
    <s v="Mammal"/>
    <x v="0"/>
    <s v="Artiodactyla"/>
    <m/>
    <s v="Artiodactyl"/>
    <s v="Axial"/>
    <s v="sacrum"/>
    <s v="sacral epiphysis"/>
    <m/>
    <m/>
    <n v="1"/>
    <s v="Cranial epiphysis"/>
    <m/>
    <x v="0"/>
    <m/>
    <s v="small and young"/>
    <m/>
    <s v="N"/>
    <m/>
    <m/>
    <m/>
    <m/>
    <m/>
    <m/>
    <m/>
    <m/>
    <m/>
    <m/>
    <m/>
    <m/>
    <m/>
    <m/>
    <m/>
    <m/>
    <m/>
    <m/>
  </r>
  <r>
    <n v="2016"/>
    <n v="6.8000000000000005E-2"/>
    <x v="61"/>
    <n v="18"/>
    <x v="15"/>
    <m/>
    <s v="DHS"/>
    <s v="26_VI_14"/>
    <s v="Mammal"/>
    <x v="2"/>
    <m/>
    <m/>
    <s v="mammal"/>
    <m/>
    <s v="shaft"/>
    <s v="flake"/>
    <m/>
    <m/>
    <n v="1"/>
    <m/>
    <m/>
    <x v="0"/>
    <m/>
    <s v="flake of a large longbone"/>
    <m/>
    <m/>
    <m/>
    <m/>
    <m/>
    <s v="flake"/>
    <m/>
    <m/>
    <m/>
    <m/>
    <m/>
    <m/>
    <m/>
    <n v="1"/>
    <m/>
    <m/>
    <m/>
    <m/>
    <m/>
    <m/>
  </r>
  <r>
    <n v="2016"/>
    <n v="6.8000000000000005E-2"/>
    <x v="61"/>
    <n v="18"/>
    <x v="15"/>
    <m/>
    <s v="DHS"/>
    <s v="26_VI_14"/>
    <s v="Mammal"/>
    <x v="2"/>
    <m/>
    <m/>
    <s v="mammal"/>
    <m/>
    <s v="unknown"/>
    <s v="fragment"/>
    <m/>
    <m/>
    <n v="0"/>
    <m/>
    <m/>
    <x v="5"/>
    <m/>
    <m/>
    <m/>
    <m/>
    <m/>
    <m/>
    <m/>
    <s v="1 heat exposed"/>
    <m/>
    <m/>
    <m/>
    <m/>
    <n v="1"/>
    <m/>
    <m/>
    <m/>
    <m/>
    <m/>
    <m/>
    <m/>
    <m/>
    <m/>
  </r>
  <r>
    <n v="2016"/>
    <n v="6.8000000000000005E-2"/>
    <x v="61"/>
    <n v="18"/>
    <x v="15"/>
    <m/>
    <s v="DHS"/>
    <s v="26_VI_14"/>
    <s v="Bird"/>
    <x v="4"/>
    <m/>
    <m/>
    <s v="bird"/>
    <m/>
    <s v="unknown"/>
    <s v="fragment"/>
    <m/>
    <m/>
    <n v="0"/>
    <s v="shaft"/>
    <m/>
    <x v="2"/>
    <m/>
    <m/>
    <m/>
    <m/>
    <m/>
    <m/>
    <m/>
    <m/>
    <m/>
    <m/>
    <m/>
    <m/>
    <m/>
    <m/>
    <m/>
    <m/>
    <m/>
    <m/>
    <m/>
    <m/>
    <m/>
    <m/>
  </r>
  <r>
    <n v="2016"/>
    <n v="0.36"/>
    <x v="62"/>
    <n v="18"/>
    <x v="29"/>
    <m/>
    <s v="GMB"/>
    <s v="19_VI_14"/>
    <s v="Mammal"/>
    <x v="0"/>
    <s v="Odocoileus"/>
    <s v="viginianus"/>
    <s v="White-tailed deer"/>
    <s v="Axial"/>
    <s v="vertebra"/>
    <s v="vertebra (l)"/>
    <m/>
    <m/>
    <n v="0.8"/>
    <m/>
    <m/>
    <x v="0"/>
    <m/>
    <m/>
    <m/>
    <m/>
    <m/>
    <m/>
    <m/>
    <s v="heat exposure"/>
    <m/>
    <m/>
    <m/>
    <m/>
    <n v="1"/>
    <m/>
    <m/>
    <m/>
    <m/>
    <m/>
    <m/>
    <m/>
    <m/>
    <m/>
  </r>
  <r>
    <n v="2016"/>
    <n v="0.36"/>
    <x v="62"/>
    <n v="18"/>
    <x v="29"/>
    <m/>
    <s v="GMB"/>
    <s v="19_VI_14"/>
    <s v="Mammal"/>
    <x v="2"/>
    <m/>
    <m/>
    <s v="mammal"/>
    <m/>
    <s v="unknown"/>
    <s v="fragment"/>
    <m/>
    <m/>
    <n v="0"/>
    <m/>
    <m/>
    <x v="2"/>
    <m/>
    <m/>
    <m/>
    <s v="proximal unfused, caudal fused"/>
    <m/>
    <m/>
    <m/>
    <m/>
    <m/>
    <m/>
    <m/>
    <m/>
    <m/>
    <m/>
    <m/>
    <m/>
    <m/>
    <m/>
    <m/>
    <m/>
    <m/>
    <m/>
  </r>
  <r>
    <n v="2016"/>
    <n v="0.6"/>
    <x v="63"/>
    <n v="18"/>
    <x v="37"/>
    <m/>
    <s v="GMB"/>
    <s v="18_VI_14"/>
    <s v="Mammal"/>
    <x v="0"/>
    <s v="Odocoileus"/>
    <s v="viginianus"/>
    <s v="White-tailed deer"/>
    <s v="Cranial"/>
    <s v="tooth"/>
    <s v="tooth"/>
    <m/>
    <m/>
    <n v="0"/>
    <s v="fragment with partial crown and root"/>
    <m/>
    <x v="0"/>
    <m/>
    <m/>
    <m/>
    <m/>
    <m/>
    <m/>
    <m/>
    <m/>
    <m/>
    <m/>
    <m/>
    <m/>
    <m/>
    <m/>
    <m/>
    <m/>
    <m/>
    <m/>
    <m/>
    <m/>
    <m/>
    <m/>
  </r>
  <r>
    <n v="2016"/>
    <n v="0.6"/>
    <x v="63"/>
    <n v="18"/>
    <x v="37"/>
    <m/>
    <s v="GMB"/>
    <s v="18_VI_14"/>
    <s v="Mammal"/>
    <x v="0"/>
    <s v="Artiodactyla"/>
    <m/>
    <s v="Artiodactyl"/>
    <s v="Axial"/>
    <s v="rib"/>
    <s v="rib"/>
    <m/>
    <m/>
    <n v="0.3"/>
    <s v="Dorsal"/>
    <m/>
    <x v="0"/>
    <m/>
    <m/>
    <m/>
    <s v="Y"/>
    <m/>
    <m/>
    <m/>
    <s v="heat exposure"/>
    <m/>
    <m/>
    <m/>
    <m/>
    <n v="1"/>
    <m/>
    <m/>
    <m/>
    <m/>
    <m/>
    <m/>
    <m/>
    <m/>
    <m/>
  </r>
  <r>
    <n v="2016"/>
    <n v="0.6"/>
    <x v="63"/>
    <n v="18"/>
    <x v="37"/>
    <m/>
    <s v="GMB"/>
    <s v="18_VI_14"/>
    <s v="Mammal"/>
    <x v="0"/>
    <s v="Artiodactyla"/>
    <m/>
    <s v="Artiodactyl"/>
    <s v="Axial"/>
    <s v="rib"/>
    <s v="rib"/>
    <m/>
    <m/>
    <n v="0"/>
    <s v="shaft"/>
    <m/>
    <x v="0"/>
    <m/>
    <m/>
    <m/>
    <m/>
    <m/>
    <m/>
    <m/>
    <m/>
    <m/>
    <m/>
    <m/>
    <m/>
    <m/>
    <m/>
    <m/>
    <m/>
    <m/>
    <m/>
    <m/>
    <m/>
    <m/>
    <m/>
  </r>
  <r>
    <n v="2016"/>
    <n v="0.6"/>
    <x v="63"/>
    <n v="18"/>
    <x v="37"/>
    <m/>
    <s v="GMB"/>
    <s v="18_VI_14"/>
    <s v="Mammal"/>
    <x v="0"/>
    <s v="Artiodactyla"/>
    <m/>
    <s v="Artiodactyl"/>
    <s v="Axial"/>
    <s v="vertebra"/>
    <s v="vertebra (l)"/>
    <m/>
    <m/>
    <n v="0"/>
    <s v="transverse process"/>
    <m/>
    <x v="0"/>
    <m/>
    <s v="process removed from vertebrae by partial sawing and breaking off the bone"/>
    <m/>
    <m/>
    <m/>
    <m/>
    <m/>
    <s v="sawn and broken"/>
    <m/>
    <m/>
    <m/>
    <m/>
    <m/>
    <m/>
    <m/>
    <n v="1"/>
    <m/>
    <m/>
    <m/>
    <m/>
    <m/>
    <m/>
  </r>
  <r>
    <n v="2016"/>
    <n v="0.6"/>
    <x v="63"/>
    <n v="18"/>
    <x v="37"/>
    <m/>
    <s v="GMB"/>
    <s v="18_VI_14"/>
    <s v="Mammal"/>
    <x v="3"/>
    <s v="Leporidae"/>
    <s v="cf. Sylvilagus cuniculaus"/>
    <s v="cf. Mexican cottontail"/>
    <s v="Hindlimb"/>
    <s v="tibia"/>
    <s v="tibia"/>
    <m/>
    <s v="L"/>
    <n v="0.6"/>
    <s v="shaft"/>
    <m/>
    <x v="0"/>
    <m/>
    <s v="missing both ends, very young, unlikely to find other ends?"/>
    <m/>
    <s v="N"/>
    <m/>
    <m/>
    <m/>
    <m/>
    <m/>
    <m/>
    <m/>
    <m/>
    <m/>
    <m/>
    <m/>
    <m/>
    <m/>
    <m/>
    <m/>
    <m/>
    <m/>
    <m/>
  </r>
  <r>
    <n v="2016"/>
    <n v="0.6"/>
    <x v="63"/>
    <n v="18"/>
    <x v="37"/>
    <m/>
    <s v="GMB"/>
    <s v="18_VI_14"/>
    <s v="Mammal"/>
    <x v="3"/>
    <s v="Leporidae"/>
    <s v="cf. Sylvilagus cuniculaus"/>
    <s v="cf. Mexican cottontail"/>
    <s v="Hindlimb"/>
    <s v="tibia"/>
    <s v="tibia"/>
    <m/>
    <s v="R"/>
    <n v="0.6"/>
    <s v="shaft"/>
    <m/>
    <x v="0"/>
    <m/>
    <s v="missing both ends, very young, unlikely to find other ends?"/>
    <m/>
    <s v="N"/>
    <m/>
    <m/>
    <m/>
    <m/>
    <m/>
    <m/>
    <m/>
    <m/>
    <m/>
    <m/>
    <m/>
    <m/>
    <m/>
    <m/>
    <m/>
    <m/>
    <m/>
    <m/>
  </r>
  <r>
    <n v="2016"/>
    <n v="0.6"/>
    <x v="63"/>
    <n v="18"/>
    <x v="37"/>
    <m/>
    <s v="GMB"/>
    <s v="18_VI_14"/>
    <s v="Mammal"/>
    <x v="3"/>
    <s v="Sylvilagus"/>
    <s v="sp."/>
    <s v="Cottontail"/>
    <s v="Cranial"/>
    <s v="cranial"/>
    <s v="Premaxilla+dentition"/>
    <m/>
    <s v="R"/>
    <n v="0.5"/>
    <s v="Anterior, I1 present I2 missing"/>
    <m/>
    <x v="0"/>
    <m/>
    <m/>
    <m/>
    <s v="N"/>
    <m/>
    <m/>
    <m/>
    <m/>
    <m/>
    <m/>
    <m/>
    <m/>
    <m/>
    <m/>
    <m/>
    <m/>
    <m/>
    <m/>
    <m/>
    <m/>
    <m/>
    <m/>
  </r>
  <r>
    <n v="2016"/>
    <n v="0.6"/>
    <x v="63"/>
    <n v="18"/>
    <x v="37"/>
    <m/>
    <s v="GMB"/>
    <s v="18_VI_14"/>
    <s v="Bird"/>
    <x v="7"/>
    <s v="Meleagris"/>
    <s v="gallopavo"/>
    <s v="Guajolote"/>
    <s v="Cranial"/>
    <s v="mandible"/>
    <s v="mandible"/>
    <m/>
    <s v="R"/>
    <n v="0.3"/>
    <s v="posterior, mandibula fossa"/>
    <m/>
    <x v="0"/>
    <m/>
    <m/>
    <m/>
    <m/>
    <m/>
    <m/>
    <m/>
    <m/>
    <m/>
    <m/>
    <m/>
    <m/>
    <m/>
    <m/>
    <m/>
    <m/>
    <m/>
    <m/>
    <m/>
    <m/>
    <m/>
    <m/>
  </r>
  <r>
    <n v="2016"/>
    <n v="0.6"/>
    <x v="63"/>
    <n v="18"/>
    <x v="37"/>
    <m/>
    <s v="GMB"/>
    <s v="18_VI_14"/>
    <s v="Mammal"/>
    <x v="2"/>
    <m/>
    <m/>
    <s v="mammal"/>
    <m/>
    <s v="unknown"/>
    <s v="fragment"/>
    <m/>
    <m/>
    <n v="0"/>
    <m/>
    <m/>
    <x v="9"/>
    <m/>
    <m/>
    <m/>
    <m/>
    <m/>
    <m/>
    <m/>
    <m/>
    <m/>
    <m/>
    <m/>
    <m/>
    <m/>
    <m/>
    <m/>
    <m/>
    <m/>
    <m/>
    <m/>
    <m/>
    <m/>
    <m/>
  </r>
  <r>
    <n v="2016"/>
    <n v="0.6"/>
    <x v="63"/>
    <n v="18"/>
    <x v="37"/>
    <m/>
    <s v="GMB"/>
    <s v="18_VI_14"/>
    <s v="Human"/>
    <x v="2"/>
    <m/>
    <m/>
    <s v="Human"/>
    <m/>
    <m/>
    <m/>
    <m/>
    <m/>
    <n v="0"/>
    <m/>
    <m/>
    <x v="0"/>
    <m/>
    <m/>
    <m/>
    <m/>
    <m/>
    <m/>
    <m/>
    <m/>
    <m/>
    <m/>
    <m/>
    <m/>
    <m/>
    <m/>
    <m/>
    <m/>
    <m/>
    <m/>
    <m/>
    <m/>
    <m/>
    <m/>
  </r>
  <r>
    <n v="2016"/>
    <n v="8.5999999999999993E-2"/>
    <x v="64"/>
    <n v="18"/>
    <x v="39"/>
    <m/>
    <s v="DHS"/>
    <s v="24_VI_14"/>
    <s v="Mammal"/>
    <x v="5"/>
    <s v="Cratogeomys"/>
    <s v="fumosus thylorhinus"/>
    <s v="Smokey pocket gopher"/>
    <s v="Forelimb"/>
    <s v="ulna"/>
    <s v="ulna"/>
    <m/>
    <s v="R"/>
    <n v="0.5"/>
    <s v="proximal"/>
    <m/>
    <x v="0"/>
    <m/>
    <m/>
    <m/>
    <m/>
    <m/>
    <m/>
    <m/>
    <m/>
    <m/>
    <m/>
    <m/>
    <m/>
    <m/>
    <m/>
    <m/>
    <m/>
    <m/>
    <m/>
    <m/>
    <m/>
    <m/>
    <m/>
  </r>
  <r>
    <n v="2016"/>
    <n v="8.5999999999999993E-2"/>
    <x v="64"/>
    <n v="18"/>
    <x v="39"/>
    <m/>
    <s v="DHS"/>
    <s v="24_VI_14"/>
    <s v="Mammal"/>
    <x v="1"/>
    <s v="Canis"/>
    <s v="familiaris "/>
    <s v="Dog"/>
    <s v="Cranial"/>
    <s v="tooth"/>
    <s v="M2 (inferior)"/>
    <m/>
    <s v="L"/>
    <n v="1"/>
    <m/>
    <m/>
    <x v="0"/>
    <m/>
    <s v="not very worn, labial scratches from measuring"/>
    <m/>
    <s v="see notes"/>
    <m/>
    <m/>
    <m/>
    <m/>
    <m/>
    <m/>
    <s v="Altura* (cant be striaght, highly variable) 4.7; ancho:5.88, longitude anteroposterior 7.37 Perro comun"/>
    <m/>
    <m/>
    <m/>
    <m/>
    <m/>
    <m/>
    <m/>
    <m/>
    <m/>
    <m/>
    <m/>
  </r>
  <r>
    <n v="2016"/>
    <n v="8.5999999999999993E-2"/>
    <x v="64"/>
    <n v="18"/>
    <x v="39"/>
    <m/>
    <s v="DHS"/>
    <s v="24_VI_14"/>
    <s v="Mammal"/>
    <x v="2"/>
    <m/>
    <m/>
    <s v="mammal"/>
    <m/>
    <s v="shaft"/>
    <s v="spatula"/>
    <m/>
    <m/>
    <s v="?"/>
    <s v="shaft and spatular bevel"/>
    <m/>
    <x v="0"/>
    <m/>
    <s v="narrow spatular, light polish"/>
    <m/>
    <m/>
    <m/>
    <m/>
    <m/>
    <s v="spatular and polish"/>
    <m/>
    <m/>
    <m/>
    <m/>
    <m/>
    <m/>
    <m/>
    <n v="1"/>
    <m/>
    <m/>
    <m/>
    <m/>
    <m/>
    <m/>
  </r>
  <r>
    <n v="2016"/>
    <n v="8.5999999999999993E-2"/>
    <x v="64"/>
    <n v="18"/>
    <x v="39"/>
    <m/>
    <s v="DHS"/>
    <s v="24_VI_14"/>
    <s v="Bird"/>
    <x v="11"/>
    <s v="Charadriidae"/>
    <m/>
    <s v="Charadriidae"/>
    <s v="Forelimb"/>
    <s v="humerus"/>
    <s v="humerus"/>
    <m/>
    <s v="L"/>
    <n v="0.7"/>
    <s v="distal"/>
    <m/>
    <x v="0"/>
    <m/>
    <s v="probably a type of plover"/>
    <m/>
    <m/>
    <m/>
    <m/>
    <m/>
    <m/>
    <s v="231-2"/>
    <m/>
    <m/>
    <m/>
    <m/>
    <m/>
    <m/>
    <m/>
    <m/>
    <m/>
    <m/>
    <m/>
    <m/>
    <m/>
  </r>
  <r>
    <n v="2016"/>
    <n v="8.5999999999999993E-2"/>
    <x v="64"/>
    <n v="18"/>
    <x v="39"/>
    <m/>
    <s v="DHS"/>
    <s v="24_VI_14"/>
    <s v="Bird"/>
    <x v="11"/>
    <s v="Charadriidae"/>
    <m/>
    <s v="Charadriidae"/>
    <s v="Extremity"/>
    <s v="metatarsal"/>
    <s v="tarsometatarsus"/>
    <m/>
    <s v="L"/>
    <n v="0.9"/>
    <s v="missing distal articulations"/>
    <m/>
    <x v="0"/>
    <m/>
    <s v="probably a type of plover"/>
    <m/>
    <m/>
    <m/>
    <m/>
    <m/>
    <m/>
    <s v="231-2"/>
    <m/>
    <m/>
    <m/>
    <m/>
    <m/>
    <m/>
    <m/>
    <m/>
    <m/>
    <m/>
    <m/>
    <m/>
    <m/>
  </r>
  <r>
    <n v="2016"/>
    <n v="8.5999999999999993E-2"/>
    <x v="64"/>
    <n v="18"/>
    <x v="39"/>
    <m/>
    <s v="DHS"/>
    <s v="24_VI_14"/>
    <s v="Bird"/>
    <x v="6"/>
    <s v="Anatidae"/>
    <m/>
    <s v="Waterfowl"/>
    <s v="Pectoral girdle"/>
    <s v="scapula"/>
    <s v="scapula"/>
    <m/>
    <s v="R"/>
    <n v="0.3"/>
    <s v="proximal"/>
    <m/>
    <x v="0"/>
    <m/>
    <s v="small duck matches the unknown small duck in the comparative collection"/>
    <m/>
    <m/>
    <m/>
    <m/>
    <m/>
    <m/>
    <m/>
    <m/>
    <m/>
    <m/>
    <m/>
    <m/>
    <m/>
    <m/>
    <m/>
    <m/>
    <m/>
    <m/>
    <m/>
    <m/>
  </r>
  <r>
    <n v="2016"/>
    <n v="8.5999999999999993E-2"/>
    <x v="64"/>
    <n v="18"/>
    <x v="39"/>
    <m/>
    <s v="DHS"/>
    <s v="24_VI_14"/>
    <s v="Bird"/>
    <x v="10"/>
    <s v="Rallidae"/>
    <m/>
    <s v="Rallidae"/>
    <s v="Hindlimb"/>
    <s v="Tibia"/>
    <s v="tibiotarsus"/>
    <m/>
    <s v="R"/>
    <n v="0.2"/>
    <s v="distal"/>
    <m/>
    <x v="0"/>
    <m/>
    <s v="looks very similar to fulica americana but may also be gallinule."/>
    <m/>
    <m/>
    <m/>
    <m/>
    <m/>
    <m/>
    <m/>
    <s v="CHECK"/>
    <m/>
    <m/>
    <m/>
    <m/>
    <m/>
    <m/>
    <m/>
    <m/>
    <m/>
    <m/>
    <m/>
    <m/>
  </r>
  <r>
    <n v="2016"/>
    <n v="8.5999999999999993E-2"/>
    <x v="64"/>
    <n v="18"/>
    <x v="39"/>
    <m/>
    <s v="DHS"/>
    <s v="24_VI_14"/>
    <s v="Bird"/>
    <x v="4"/>
    <s v="small"/>
    <m/>
    <s v="small bird"/>
    <s v="Extremity"/>
    <s v="phalanx"/>
    <s v="tarsal phalanx"/>
    <m/>
    <m/>
    <n v="1"/>
    <m/>
    <m/>
    <x v="0"/>
    <m/>
    <s v="possibly belongs to the charadriidae specimen."/>
    <m/>
    <m/>
    <m/>
    <m/>
    <m/>
    <m/>
    <m/>
    <m/>
    <m/>
    <m/>
    <m/>
    <m/>
    <m/>
    <m/>
    <m/>
    <m/>
    <m/>
    <m/>
    <m/>
    <m/>
  </r>
  <r>
    <n v="2016"/>
    <n v="8.5999999999999993E-2"/>
    <x v="64"/>
    <n v="18"/>
    <x v="39"/>
    <m/>
    <s v="DHS"/>
    <s v="24_VI_14"/>
    <s v="Bird"/>
    <x v="4"/>
    <m/>
    <m/>
    <s v="bird"/>
    <s v="Hindlimb"/>
    <s v="fibula"/>
    <s v="fibula"/>
    <m/>
    <s v="R"/>
    <n v="0.4"/>
    <s v="proximal"/>
    <m/>
    <x v="0"/>
    <m/>
    <m/>
    <m/>
    <m/>
    <m/>
    <m/>
    <m/>
    <m/>
    <m/>
    <m/>
    <m/>
    <m/>
    <m/>
    <m/>
    <m/>
    <m/>
    <m/>
    <m/>
    <m/>
    <m/>
    <m/>
    <m/>
  </r>
  <r>
    <n v="2016"/>
    <n v="8.5999999999999993E-2"/>
    <x v="64"/>
    <n v="18"/>
    <x v="39"/>
    <m/>
    <s v="DHS"/>
    <s v="24_VI_14"/>
    <s v="Bird"/>
    <x v="4"/>
    <m/>
    <m/>
    <s v="bird"/>
    <m/>
    <s v="unknown"/>
    <s v="fragment"/>
    <m/>
    <m/>
    <n v="0"/>
    <m/>
    <m/>
    <x v="0"/>
    <m/>
    <s v="possibly part of pelvis?"/>
    <m/>
    <m/>
    <m/>
    <m/>
    <m/>
    <m/>
    <m/>
    <m/>
    <m/>
    <m/>
    <m/>
    <m/>
    <m/>
    <m/>
    <m/>
    <m/>
    <m/>
    <m/>
    <m/>
    <m/>
  </r>
  <r>
    <n v="2016"/>
    <n v="0.28000000000000003"/>
    <x v="65"/>
    <n v="18"/>
    <x v="8"/>
    <m/>
    <s v="AH"/>
    <s v="19_VI_14"/>
    <s v="Bird"/>
    <x v="7"/>
    <s v="Meleagris"/>
    <s v="gallopavo"/>
    <s v="Guajolote"/>
    <s v="Extremity"/>
    <s v="phalanx"/>
    <s v="proximal tarsal phalanx"/>
    <m/>
    <m/>
    <n v="1"/>
    <m/>
    <m/>
    <x v="0"/>
    <m/>
    <s v="Large guajolote"/>
    <m/>
    <m/>
    <m/>
    <m/>
    <m/>
    <m/>
    <m/>
    <m/>
    <m/>
    <m/>
    <m/>
    <m/>
    <m/>
    <m/>
    <m/>
    <m/>
    <m/>
    <m/>
    <m/>
    <m/>
  </r>
  <r>
    <n v="2016"/>
    <n v="0.28000000000000003"/>
    <x v="65"/>
    <n v="18"/>
    <x v="8"/>
    <m/>
    <s v="AH"/>
    <s v="19_VI_14"/>
    <s v="Mammal"/>
    <x v="2"/>
    <m/>
    <m/>
    <s v="mammal"/>
    <m/>
    <s v="unknown"/>
    <s v="fragment"/>
    <m/>
    <m/>
    <n v="0"/>
    <m/>
    <m/>
    <x v="12"/>
    <m/>
    <m/>
    <m/>
    <m/>
    <m/>
    <m/>
    <m/>
    <m/>
    <m/>
    <m/>
    <m/>
    <m/>
    <m/>
    <m/>
    <m/>
    <m/>
    <m/>
    <m/>
    <m/>
    <m/>
    <m/>
    <m/>
  </r>
  <r>
    <n v="2016"/>
    <n v="0.28000000000000003"/>
    <x v="65"/>
    <n v="18"/>
    <x v="8"/>
    <m/>
    <s v="AH"/>
    <s v="19_VI_14"/>
    <s v="Human"/>
    <x v="2"/>
    <m/>
    <m/>
    <s v="Human"/>
    <m/>
    <m/>
    <m/>
    <m/>
    <m/>
    <n v="0"/>
    <m/>
    <m/>
    <x v="0"/>
    <m/>
    <m/>
    <m/>
    <m/>
    <m/>
    <m/>
    <m/>
    <m/>
    <m/>
    <m/>
    <m/>
    <m/>
    <m/>
    <m/>
    <m/>
    <m/>
    <m/>
    <m/>
    <m/>
    <m/>
    <m/>
    <m/>
  </r>
  <r>
    <n v="2016"/>
    <n v="0.46"/>
    <x v="66"/>
    <n v="18"/>
    <x v="40"/>
    <m/>
    <s v="AH"/>
    <s v="23_VI_14"/>
    <s v="Mammal"/>
    <x v="5"/>
    <s v="Cratogeomys"/>
    <s v="fumosus thylorhinus"/>
    <s v="Smokey pocket gopher"/>
    <s v="Forelimb"/>
    <s v="ulna"/>
    <s v="ulna"/>
    <m/>
    <s v="L"/>
    <n v="0.5"/>
    <s v="distal"/>
    <m/>
    <x v="0"/>
    <m/>
    <m/>
    <m/>
    <m/>
    <m/>
    <m/>
    <m/>
    <m/>
    <m/>
    <m/>
    <m/>
    <m/>
    <m/>
    <m/>
    <m/>
    <m/>
    <m/>
    <m/>
    <m/>
    <m/>
    <m/>
    <m/>
  </r>
  <r>
    <n v="2016"/>
    <n v="0.46"/>
    <x v="66"/>
    <n v="18"/>
    <x v="40"/>
    <m/>
    <s v="AH"/>
    <s v="23_VI_14"/>
    <s v="Mammal"/>
    <x v="3"/>
    <s v="Sylvilagus"/>
    <s v="sp."/>
    <s v="Cottontail"/>
    <s v="Cranial"/>
    <s v="mandible"/>
    <s v="mandible"/>
    <m/>
    <s v="R"/>
    <n v="0.3"/>
    <s v="anterior, inscisor present, socket for pm3, pm4 present"/>
    <m/>
    <x v="0"/>
    <m/>
    <m/>
    <m/>
    <m/>
    <m/>
    <m/>
    <m/>
    <s v="heat exposure"/>
    <m/>
    <m/>
    <m/>
    <m/>
    <n v="1"/>
    <m/>
    <m/>
    <m/>
    <m/>
    <m/>
    <m/>
    <m/>
    <m/>
    <m/>
  </r>
  <r>
    <n v="2016"/>
    <n v="0.46"/>
    <x v="66"/>
    <n v="18"/>
    <x v="40"/>
    <m/>
    <s v="AH"/>
    <s v="23_VI_14"/>
    <s v="Mammal"/>
    <x v="2"/>
    <m/>
    <m/>
    <s v="mammal"/>
    <m/>
    <s v="unknown"/>
    <s v="fragment"/>
    <m/>
    <m/>
    <n v="0"/>
    <m/>
    <m/>
    <x v="6"/>
    <m/>
    <m/>
    <m/>
    <m/>
    <m/>
    <m/>
    <m/>
    <s v="one heat exposure"/>
    <m/>
    <m/>
    <m/>
    <m/>
    <n v="1"/>
    <m/>
    <m/>
    <m/>
    <m/>
    <m/>
    <m/>
    <m/>
    <m/>
    <m/>
  </r>
  <r>
    <n v="2016"/>
    <n v="0.46"/>
    <x v="66"/>
    <n v="18"/>
    <x v="40"/>
    <m/>
    <s v="AH"/>
    <s v="23_VI_14"/>
    <s v="Unknown"/>
    <x v="2"/>
    <m/>
    <m/>
    <s v="unknown"/>
    <m/>
    <s v="shaft"/>
    <s v="shaft"/>
    <m/>
    <m/>
    <n v="0"/>
    <s v="shaft fragment"/>
    <m/>
    <x v="0"/>
    <m/>
    <s v="possibly identifyable. Mammal or bird"/>
    <m/>
    <m/>
    <m/>
    <m/>
    <m/>
    <s v="heat exposure"/>
    <m/>
    <m/>
    <m/>
    <m/>
    <n v="1"/>
    <m/>
    <m/>
    <m/>
    <m/>
    <m/>
    <m/>
    <m/>
    <m/>
    <m/>
  </r>
  <r>
    <n v="2016"/>
    <n v="1E-3"/>
    <x v="67"/>
    <n v="18"/>
    <x v="15"/>
    <m/>
    <s v="DHS"/>
    <s v="19_VI_14"/>
    <s v="Mammal"/>
    <x v="0"/>
    <s v="Artiodactyla"/>
    <m/>
    <s v="Artiodactyl"/>
    <s v="Axial"/>
    <s v="rib"/>
    <s v="Rib"/>
    <m/>
    <m/>
    <n v="0.4"/>
    <s v="dorsal"/>
    <m/>
    <x v="0"/>
    <m/>
    <m/>
    <m/>
    <s v="N"/>
    <m/>
    <m/>
    <m/>
    <m/>
    <m/>
    <m/>
    <m/>
    <m/>
    <m/>
    <m/>
    <m/>
    <m/>
    <m/>
    <m/>
    <m/>
    <m/>
    <m/>
    <m/>
  </r>
  <r>
    <n v="2016"/>
    <n v="0.12"/>
    <x v="68"/>
    <n v="18"/>
    <x v="29"/>
    <m/>
    <s v="GMB"/>
    <s v="19_VI_14"/>
    <s v="Mammal"/>
    <x v="2"/>
    <m/>
    <m/>
    <s v="mammal"/>
    <s v="Cranial"/>
    <s v="cranial"/>
    <s v="cranium"/>
    <m/>
    <m/>
    <n v="0"/>
    <s v="vault fragment"/>
    <m/>
    <x v="0"/>
    <m/>
    <m/>
    <m/>
    <s v="N"/>
    <m/>
    <m/>
    <m/>
    <m/>
    <m/>
    <m/>
    <m/>
    <m/>
    <m/>
    <m/>
    <m/>
    <m/>
    <m/>
    <m/>
    <m/>
    <m/>
    <m/>
    <m/>
  </r>
  <r>
    <n v="2016"/>
    <n v="0.12"/>
    <x v="68"/>
    <n v="18"/>
    <x v="29"/>
    <m/>
    <s v="GMB"/>
    <s v="19_VI_14"/>
    <s v="Mammal"/>
    <x v="2"/>
    <s v="large"/>
    <m/>
    <s v="large mammal"/>
    <s v="Axial"/>
    <s v="rib"/>
    <s v="rib"/>
    <m/>
    <m/>
    <n v="0"/>
    <s v="shaft"/>
    <m/>
    <x v="0"/>
    <m/>
    <m/>
    <m/>
    <m/>
    <m/>
    <m/>
    <m/>
    <m/>
    <m/>
    <m/>
    <m/>
    <m/>
    <m/>
    <m/>
    <m/>
    <m/>
    <m/>
    <m/>
    <m/>
    <m/>
    <m/>
    <m/>
  </r>
  <r>
    <n v="2016"/>
    <n v="0.6"/>
    <x v="69"/>
    <n v="18"/>
    <x v="37"/>
    <m/>
    <s v="GMB"/>
    <s v="18_VI_14"/>
    <s v="Mammal"/>
    <x v="2"/>
    <m/>
    <m/>
    <s v="mammal"/>
    <m/>
    <s v="unknown"/>
    <s v="fragment"/>
    <m/>
    <m/>
    <n v="0"/>
    <m/>
    <m/>
    <x v="9"/>
    <m/>
    <s v="two show possible indications of digestion"/>
    <m/>
    <m/>
    <m/>
    <m/>
    <m/>
    <m/>
    <m/>
    <m/>
    <m/>
    <m/>
    <m/>
    <m/>
    <m/>
    <m/>
    <m/>
    <m/>
    <m/>
    <m/>
    <m/>
    <m/>
  </r>
  <r>
    <n v="2016"/>
    <n v="0.52"/>
    <x v="70"/>
    <n v="18"/>
    <x v="13"/>
    <m/>
    <s v="GMB"/>
    <s v="23_VI_14"/>
    <s v="Mammal"/>
    <x v="5"/>
    <s v="Cratogeomys"/>
    <s v="fumosus thylorhinus"/>
    <s v="Smokey pocket gopher"/>
    <s v="Cranial"/>
    <s v="mandible"/>
    <s v="mandible + dentition"/>
    <m/>
    <s v="L"/>
    <n v="1"/>
    <s v="all teeth included"/>
    <m/>
    <x v="0"/>
    <m/>
    <s v="all teeth present"/>
    <m/>
    <m/>
    <m/>
    <m/>
    <m/>
    <m/>
    <m/>
    <m/>
    <m/>
    <m/>
    <m/>
    <m/>
    <m/>
    <m/>
    <m/>
    <m/>
    <m/>
    <m/>
    <m/>
    <m/>
  </r>
  <r>
    <n v="2016"/>
    <n v="0.52"/>
    <x v="70"/>
    <n v="18"/>
    <x v="13"/>
    <m/>
    <s v="GMB"/>
    <s v="23_VI_14"/>
    <s v="Mammal"/>
    <x v="0"/>
    <s v="Artiodactyla"/>
    <m/>
    <s v="Artiodactyl"/>
    <s v="Cranial"/>
    <s v="tooth"/>
    <s v="canine?"/>
    <m/>
    <m/>
    <n v="0"/>
    <m/>
    <m/>
    <x v="0"/>
    <m/>
    <s v="very long and curved tooth such as a canine"/>
    <m/>
    <m/>
    <m/>
    <m/>
    <m/>
    <m/>
    <m/>
    <m/>
    <m/>
    <m/>
    <m/>
    <m/>
    <m/>
    <m/>
    <m/>
    <m/>
    <m/>
    <m/>
    <m/>
    <m/>
  </r>
  <r>
    <n v="2016"/>
    <n v="0.52"/>
    <x v="70"/>
    <n v="18"/>
    <x v="13"/>
    <m/>
    <s v="GMB"/>
    <s v="23_VI_14"/>
    <s v="Mammal"/>
    <x v="2"/>
    <m/>
    <m/>
    <s v="mammal"/>
    <m/>
    <s v="unknown"/>
    <s v="fragment"/>
    <m/>
    <m/>
    <n v="0"/>
    <m/>
    <m/>
    <x v="9"/>
    <m/>
    <m/>
    <m/>
    <m/>
    <m/>
    <m/>
    <m/>
    <m/>
    <m/>
    <m/>
    <m/>
    <m/>
    <m/>
    <m/>
    <m/>
    <m/>
    <m/>
    <m/>
    <m/>
    <m/>
    <m/>
    <m/>
  </r>
  <r>
    <n v="2016"/>
    <n v="0.52"/>
    <x v="70"/>
    <n v="18"/>
    <x v="13"/>
    <m/>
    <s v="GMB"/>
    <s v="23_VI_14"/>
    <s v="Human"/>
    <x v="2"/>
    <m/>
    <m/>
    <s v="Human"/>
    <m/>
    <m/>
    <m/>
    <m/>
    <m/>
    <n v="0"/>
    <m/>
    <m/>
    <x v="0"/>
    <m/>
    <m/>
    <m/>
    <m/>
    <m/>
    <m/>
    <m/>
    <m/>
    <m/>
    <m/>
    <m/>
    <m/>
    <m/>
    <m/>
    <m/>
    <m/>
    <m/>
    <m/>
    <m/>
    <m/>
    <m/>
    <m/>
  </r>
  <r>
    <n v="2016"/>
    <n v="0.52"/>
    <x v="70"/>
    <n v="18"/>
    <x v="13"/>
    <m/>
    <s v="GMB"/>
    <s v="23_VI_14"/>
    <s v="Human"/>
    <x v="2"/>
    <m/>
    <m/>
    <s v="Human"/>
    <s v="Hindlimb"/>
    <s v="femur"/>
    <s v="femur"/>
    <m/>
    <m/>
    <n v="0"/>
    <s v="shaft"/>
    <m/>
    <x v="0"/>
    <m/>
    <s v="shaft of thick longbone, could be human, shaped at one end into a type of chisel. Heat exposed and polished"/>
    <m/>
    <m/>
    <m/>
    <m/>
    <m/>
    <s v="spatula, polished annd heat exposed"/>
    <s v="163-4"/>
    <m/>
    <m/>
    <m/>
    <n v="1"/>
    <m/>
    <m/>
    <n v="1"/>
    <m/>
    <m/>
    <m/>
    <m/>
    <m/>
    <m/>
  </r>
  <r>
    <n v="2016"/>
    <n v="0.4"/>
    <x v="71"/>
    <n v="18"/>
    <x v="41"/>
    <m/>
    <s v="DHS"/>
    <s v="17_VI_14"/>
    <s v="Mammal"/>
    <x v="1"/>
    <s v="Canis"/>
    <s v="familiaris "/>
    <s v="Dog"/>
    <s v="Extremity"/>
    <s v="metatarsal"/>
    <s v="Metatarsal (4)"/>
    <m/>
    <s v="R"/>
    <n v="0.7"/>
    <s v="proximal"/>
    <m/>
    <x v="0"/>
    <m/>
    <s v="heavily rodent gnawwed, best matches this metatarsal"/>
    <m/>
    <m/>
    <m/>
    <m/>
    <m/>
    <s v="rodent gnawed"/>
    <m/>
    <m/>
    <m/>
    <m/>
    <m/>
    <m/>
    <m/>
    <n v="1"/>
    <m/>
    <m/>
    <m/>
    <m/>
    <m/>
    <m/>
  </r>
  <r>
    <n v="2016"/>
    <n v="0.4"/>
    <x v="71"/>
    <n v="18"/>
    <x v="41"/>
    <m/>
    <s v="DHS"/>
    <s v="17_VI_14"/>
    <s v="Human"/>
    <x v="2"/>
    <m/>
    <m/>
    <s v="Human"/>
    <m/>
    <m/>
    <m/>
    <m/>
    <m/>
    <n v="0"/>
    <m/>
    <m/>
    <x v="0"/>
    <m/>
    <m/>
    <m/>
    <m/>
    <m/>
    <m/>
    <m/>
    <m/>
    <m/>
    <m/>
    <m/>
    <m/>
    <m/>
    <m/>
    <m/>
    <m/>
    <m/>
    <m/>
    <m/>
    <m/>
    <m/>
    <m/>
  </r>
  <r>
    <n v="2016"/>
    <n v="0.15"/>
    <x v="72"/>
    <n v="18"/>
    <x v="24"/>
    <m/>
    <s v="DMC"/>
    <s v="19_VI_14"/>
    <s v="Human"/>
    <x v="2"/>
    <m/>
    <m/>
    <s v="Human"/>
    <m/>
    <m/>
    <m/>
    <m/>
    <m/>
    <n v="0"/>
    <m/>
    <m/>
    <x v="0"/>
    <m/>
    <m/>
    <m/>
    <m/>
    <m/>
    <m/>
    <m/>
    <m/>
    <m/>
    <m/>
    <m/>
    <m/>
    <m/>
    <m/>
    <m/>
    <m/>
    <m/>
    <m/>
    <m/>
    <m/>
    <m/>
    <m/>
  </r>
  <r>
    <n v="2016"/>
    <n v="0.15"/>
    <x v="72"/>
    <n v="18"/>
    <x v="24"/>
    <m/>
    <s v="DMC"/>
    <s v="19_VI_14"/>
    <s v="Bird"/>
    <x v="8"/>
    <s v="cf. Accipiter"/>
    <m/>
    <s v="cf. raptor"/>
    <s v="Extremity"/>
    <s v="metacarpal"/>
    <s v="carpometacarpus"/>
    <m/>
    <s v="L"/>
    <n v="1"/>
    <m/>
    <m/>
    <x v="0"/>
    <m/>
    <s v="looks very similar to accipiter but the shape of the process of metacarpal 1 doesnt quite match. Also very small. Should be identifyiable. Length 25, prox:7.57, dist:5.89"/>
    <m/>
    <m/>
    <m/>
    <m/>
    <m/>
    <m/>
    <s v="223-4"/>
    <s v="CHECK"/>
    <m/>
    <m/>
    <m/>
    <m/>
    <m/>
    <m/>
    <m/>
    <m/>
    <m/>
    <m/>
    <m/>
    <m/>
  </r>
  <r>
    <n v="2016"/>
    <n v="0.2"/>
    <x v="73"/>
    <n v="18"/>
    <x v="42"/>
    <m/>
    <s v="AH"/>
    <s v="21_VI_14"/>
    <s v="Mammal"/>
    <x v="2"/>
    <m/>
    <m/>
    <s v="mammal"/>
    <m/>
    <s v="unknown"/>
    <s v="epiphysis"/>
    <m/>
    <m/>
    <n v="1"/>
    <m/>
    <m/>
    <x v="0"/>
    <m/>
    <s v="could be cervical vertebra or humerus?"/>
    <m/>
    <s v="N"/>
    <m/>
    <m/>
    <m/>
    <m/>
    <m/>
    <m/>
    <m/>
    <m/>
    <m/>
    <m/>
    <m/>
    <m/>
    <m/>
    <m/>
    <m/>
    <m/>
    <m/>
    <m/>
  </r>
  <r>
    <n v="2016"/>
    <n v="0.2"/>
    <x v="73"/>
    <n v="18"/>
    <x v="42"/>
    <m/>
    <s v="AH"/>
    <s v="21_VI_14"/>
    <s v="Mammal"/>
    <x v="2"/>
    <m/>
    <m/>
    <s v="mammal"/>
    <m/>
    <s v="shaft"/>
    <s v="needle"/>
    <m/>
    <m/>
    <s v="?"/>
    <s v="point and shaft"/>
    <m/>
    <x v="0"/>
    <m/>
    <s v="Needle fragment including point, length 40mm"/>
    <m/>
    <m/>
    <m/>
    <m/>
    <m/>
    <s v="needle and polish"/>
    <m/>
    <m/>
    <m/>
    <m/>
    <m/>
    <m/>
    <m/>
    <n v="1"/>
    <m/>
    <m/>
    <m/>
    <m/>
    <m/>
    <m/>
  </r>
  <r>
    <n v="2016"/>
    <n v="0.5"/>
    <x v="52"/>
    <n v="18"/>
    <x v="31"/>
    <m/>
    <s v="AH"/>
    <s v="19_VI_14"/>
    <s v="Mammal"/>
    <x v="2"/>
    <m/>
    <m/>
    <s v="mammal"/>
    <m/>
    <s v="shaft"/>
    <s v="needle"/>
    <m/>
    <m/>
    <s v="?"/>
    <s v="point and shaft"/>
    <m/>
    <x v="0"/>
    <m/>
    <s v="Needle fragment including point, slighty curved, length 57.12"/>
    <m/>
    <m/>
    <m/>
    <m/>
    <m/>
    <s v="needle and polish"/>
    <n v="197"/>
    <m/>
    <m/>
    <m/>
    <m/>
    <m/>
    <m/>
    <n v="1"/>
    <m/>
    <m/>
    <m/>
    <m/>
    <m/>
    <m/>
  </r>
  <r>
    <n v="2016"/>
    <n v="0.10199999999999999"/>
    <x v="74"/>
    <n v="18"/>
    <x v="41"/>
    <m/>
    <s v="DHS"/>
    <s v="18_VI_14"/>
    <s v="Bird"/>
    <x v="6"/>
    <s v="cf. Anatidae"/>
    <m/>
    <s v="cf. Waterfowl"/>
    <s v="Hindlimb"/>
    <s v="Tibia"/>
    <s v="tibiotarsus"/>
    <m/>
    <s v="L"/>
    <n v="0.4"/>
    <s v="distal, missing condyles"/>
    <m/>
    <x v="0"/>
    <m/>
    <s v="curve is similar to anatidae, but could be others"/>
    <m/>
    <m/>
    <m/>
    <m/>
    <m/>
    <m/>
    <m/>
    <m/>
    <m/>
    <m/>
    <m/>
    <m/>
    <m/>
    <m/>
    <m/>
    <m/>
    <m/>
    <m/>
    <m/>
    <m/>
  </r>
  <r>
    <n v="2016"/>
    <n v="0.36"/>
    <x v="62"/>
    <n v="18"/>
    <x v="29"/>
    <m/>
    <s v="AH"/>
    <s v="19_VI_14"/>
    <s v="Shell"/>
    <x v="2"/>
    <m/>
    <m/>
    <s v="Shell"/>
    <m/>
    <s v="other"/>
    <s v="debitage"/>
    <m/>
    <m/>
    <n v="0"/>
    <m/>
    <m/>
    <x v="0"/>
    <m/>
    <s v="debitage of shell working, shell is irredescent. Irredescent shells found at Templo Mayor Include Pinctada mazatlanica (mother of pearl) 10-30mm thick, Isognomon bicolor 1-5mm (unlikely) Striostrea prismatica 0.1-5mm thick (could be larger in wild?), Nephroniaia aztecorum (14mm width). This example measures 21.46 x 5.88 x 4.45. The deep grooves and lines of the shell follow the longest axis and appear more natural to me than human made grooves however the shape of the piece and abrasion at one end indicate that this is the result of shellworking. Seems more likely this is part of a large bivalve"/>
    <m/>
    <m/>
    <m/>
    <m/>
    <m/>
    <s v="debitage"/>
    <s v="172-3"/>
    <m/>
    <m/>
    <m/>
    <m/>
    <m/>
    <m/>
    <m/>
    <m/>
    <m/>
    <n v="1"/>
    <m/>
    <m/>
    <m/>
  </r>
  <r>
    <n v="2016"/>
    <n v="0.495"/>
    <x v="75"/>
    <n v="18"/>
    <x v="15"/>
    <m/>
    <s v="DHS"/>
    <s v="10_VII_14"/>
    <s v="Bird"/>
    <x v="10"/>
    <s v="Fulica"/>
    <s v="americana"/>
    <s v="American Coot"/>
    <s v="Cranial"/>
    <s v="cranial"/>
    <s v="Premaxilla"/>
    <m/>
    <s v="R"/>
    <n v="0.9"/>
    <s v="Nasal cavity"/>
    <m/>
    <x v="0"/>
    <m/>
    <s v="Almost complete left upper beak of fulica. Length 29.3 mm matches fulica americana over gallinula"/>
    <m/>
    <m/>
    <m/>
    <m/>
    <m/>
    <s v="All fulica in same taphonomic process, yellow bones bovered in dark concretions"/>
    <n v="211"/>
    <m/>
    <m/>
    <m/>
    <m/>
    <m/>
    <m/>
    <m/>
    <m/>
    <m/>
    <n v="1"/>
    <m/>
    <m/>
    <m/>
  </r>
  <r>
    <n v="2016"/>
    <n v="0.45600000000000002"/>
    <x v="76"/>
    <n v="18"/>
    <x v="15"/>
    <m/>
    <s v="DHS"/>
    <s v="10_VII_14"/>
    <s v="Bird"/>
    <x v="10"/>
    <s v="Fulica"/>
    <s v="americana"/>
    <s v="American Coot"/>
    <s v="Forelimb"/>
    <s v="ulna"/>
    <s v="Ulna"/>
    <m/>
    <s v="R"/>
    <n v="1"/>
    <m/>
    <m/>
    <x v="0"/>
    <m/>
    <s v="length 60.1mm"/>
    <m/>
    <m/>
    <m/>
    <m/>
    <m/>
    <s v="All fulica in same taphonomic process, yellow bones bovered in dark concretions"/>
    <s v="212-3"/>
    <m/>
    <m/>
    <m/>
    <m/>
    <m/>
    <m/>
    <m/>
    <m/>
    <m/>
    <n v="1"/>
    <m/>
    <m/>
    <m/>
  </r>
  <r>
    <n v="2016"/>
    <n v="0.495"/>
    <x v="75"/>
    <n v="18"/>
    <x v="15"/>
    <m/>
    <s v="DHS"/>
    <s v="10_VII_14"/>
    <s v="Bird"/>
    <x v="10"/>
    <s v="Fulica"/>
    <s v="americana"/>
    <s v="American Coot"/>
    <s v="Forelimb"/>
    <s v="radius"/>
    <s v="radius"/>
    <m/>
    <s v="R"/>
    <n v="1"/>
    <m/>
    <m/>
    <x v="0"/>
    <m/>
    <s v="length 56mm"/>
    <m/>
    <m/>
    <m/>
    <m/>
    <m/>
    <s v="All fulica in same taphonomic process, yellow bones bovered in dark concretions"/>
    <s v="212-3"/>
    <m/>
    <m/>
    <m/>
    <m/>
    <m/>
    <m/>
    <m/>
    <m/>
    <m/>
    <n v="1"/>
    <m/>
    <m/>
    <m/>
  </r>
  <r>
    <n v="2016"/>
    <n v="0.495"/>
    <x v="75"/>
    <n v="18"/>
    <x v="15"/>
    <m/>
    <s v="DHS"/>
    <s v="10_VII_14"/>
    <s v="Bird"/>
    <x v="10"/>
    <s v="Fulica"/>
    <s v="americana"/>
    <s v="American Coot"/>
    <s v="Extremity"/>
    <s v="metacarpal"/>
    <s v="carpometacarpus"/>
    <m/>
    <s v="R"/>
    <n v="1"/>
    <m/>
    <m/>
    <x v="0"/>
    <m/>
    <s v="38.7mm"/>
    <m/>
    <m/>
    <m/>
    <m/>
    <m/>
    <s v="All fulica in same taphonomic process, yellow bones bovered in dark concretions"/>
    <s v="212-3"/>
    <m/>
    <m/>
    <m/>
    <m/>
    <m/>
    <m/>
    <m/>
    <m/>
    <m/>
    <n v="1"/>
    <m/>
    <m/>
    <m/>
  </r>
  <r>
    <n v="2016"/>
    <n v="0.495"/>
    <x v="75"/>
    <n v="18"/>
    <x v="15"/>
    <m/>
    <s v="DHS"/>
    <s v="10_VII_14"/>
    <s v="Bird"/>
    <x v="10"/>
    <s v="Fulica"/>
    <s v="americana"/>
    <s v="American Coot"/>
    <s v="Extremity"/>
    <s v="metatarsal"/>
    <s v="tarsometatarsus"/>
    <m/>
    <s v="L"/>
    <n v="1"/>
    <m/>
    <m/>
    <x v="0"/>
    <m/>
    <s v="54.26mm x prox8.23 dist 8.4"/>
    <m/>
    <m/>
    <m/>
    <m/>
    <m/>
    <s v="All fulica in same taphonomic process, yellow bones bovered in dark concretions"/>
    <m/>
    <m/>
    <m/>
    <m/>
    <m/>
    <m/>
    <m/>
    <m/>
    <m/>
    <m/>
    <n v="1"/>
    <m/>
    <m/>
    <m/>
  </r>
  <r>
    <n v="2016"/>
    <n v="0.495"/>
    <x v="75"/>
    <n v="18"/>
    <x v="15"/>
    <m/>
    <s v="DHS"/>
    <s v="10_VII_14"/>
    <s v="Bird"/>
    <x v="10"/>
    <s v="Fulica"/>
    <s v="americana"/>
    <s v="American Coot"/>
    <s v="Hindlimb"/>
    <s v=" "/>
    <s v="tibiotarsus"/>
    <m/>
    <s v="L"/>
    <n v="0.6"/>
    <s v="shaft and partial tendinal groove"/>
    <m/>
    <x v="0"/>
    <m/>
    <s v="identified by the presence of a fragmented bridge over peroneous profundus"/>
    <m/>
    <m/>
    <m/>
    <m/>
    <m/>
    <s v="All fulica in same taphonomic process, yellow bones bovered in dark concretions"/>
    <s v="214-6"/>
    <m/>
    <m/>
    <m/>
    <m/>
    <m/>
    <m/>
    <m/>
    <m/>
    <m/>
    <n v="1"/>
    <m/>
    <m/>
    <m/>
  </r>
  <r>
    <n v="2016"/>
    <n v="0.495"/>
    <x v="75"/>
    <n v="18"/>
    <x v="15"/>
    <m/>
    <s v="DHS"/>
    <s v="10_VII_14"/>
    <s v="Bird"/>
    <x v="10"/>
    <s v="Fulica"/>
    <s v="americana"/>
    <s v="American Coot"/>
    <s v="Extremity"/>
    <s v="phalanx"/>
    <s v="tarsal digit II phalanx 1"/>
    <m/>
    <s v="L"/>
    <n v="1"/>
    <m/>
    <m/>
    <x v="0"/>
    <m/>
    <m/>
    <m/>
    <m/>
    <m/>
    <m/>
    <m/>
    <s v="All fulica in same taphonomic process, yellow bones bovered in dark concretions"/>
    <s v="on phone"/>
    <m/>
    <m/>
    <m/>
    <m/>
    <m/>
    <m/>
    <m/>
    <m/>
    <m/>
    <n v="1"/>
    <m/>
    <m/>
    <m/>
  </r>
  <r>
    <n v="2016"/>
    <n v="0.495"/>
    <x v="75"/>
    <n v="18"/>
    <x v="15"/>
    <m/>
    <s v="DHS"/>
    <s v="10_VII_14"/>
    <s v="Bird"/>
    <x v="10"/>
    <s v="Fulica"/>
    <s v="americana"/>
    <s v="American Coot"/>
    <s v="Extremity"/>
    <s v="phalanx"/>
    <s v="tarsal digit II phalanx 2"/>
    <m/>
    <s v="L"/>
    <n v="1"/>
    <m/>
    <m/>
    <x v="0"/>
    <m/>
    <m/>
    <m/>
    <m/>
    <m/>
    <m/>
    <m/>
    <s v="All fulica in same taphonomic process, yellow bones bovered in dark concretions"/>
    <s v="on phone"/>
    <m/>
    <m/>
    <m/>
    <m/>
    <m/>
    <m/>
    <m/>
    <m/>
    <m/>
    <n v="1"/>
    <m/>
    <m/>
    <m/>
  </r>
  <r>
    <n v="2016"/>
    <n v="0.495"/>
    <x v="75"/>
    <n v="18"/>
    <x v="15"/>
    <m/>
    <s v="DHS"/>
    <s v="10_VII_14"/>
    <s v="Bird"/>
    <x v="10"/>
    <s v="Fulica"/>
    <s v="americana"/>
    <s v="American Coot"/>
    <s v="Extremity"/>
    <s v="phalanx"/>
    <s v="tarsal digit III phalanx 1"/>
    <m/>
    <s v="L"/>
    <n v="1"/>
    <m/>
    <m/>
    <x v="0"/>
    <m/>
    <m/>
    <m/>
    <m/>
    <m/>
    <m/>
    <m/>
    <s v="All fulica in same taphonomic process, yellow bones bovered in dark concretions"/>
    <s v="on phone"/>
    <m/>
    <m/>
    <m/>
    <m/>
    <m/>
    <m/>
    <m/>
    <m/>
    <m/>
    <n v="1"/>
    <m/>
    <m/>
    <m/>
  </r>
  <r>
    <n v="2016"/>
    <n v="0.495"/>
    <x v="75"/>
    <n v="18"/>
    <x v="15"/>
    <m/>
    <s v="DHS"/>
    <s v="10_VII_14"/>
    <s v="Bird"/>
    <x v="10"/>
    <s v="Fulica"/>
    <s v="americana"/>
    <s v="American Coot"/>
    <s v="Extremity"/>
    <s v="phalanx"/>
    <s v="tarsal digit I phalanx 1"/>
    <m/>
    <s v="L"/>
    <n v="1"/>
    <m/>
    <m/>
    <x v="0"/>
    <m/>
    <m/>
    <m/>
    <m/>
    <m/>
    <m/>
    <m/>
    <s v="All fulica in same taphonomic process, yellow bones bovered in dark concretions"/>
    <s v="on phone"/>
    <m/>
    <m/>
    <m/>
    <m/>
    <m/>
    <m/>
    <m/>
    <m/>
    <m/>
    <n v="1"/>
    <m/>
    <m/>
    <m/>
  </r>
  <r>
    <n v="2016"/>
    <n v="0.495"/>
    <x v="75"/>
    <n v="18"/>
    <x v="15"/>
    <m/>
    <s v="DHS"/>
    <s v="10_VII_14"/>
    <s v="Bird"/>
    <x v="10"/>
    <s v="Fulica"/>
    <s v="americana"/>
    <s v="American Coot"/>
    <s v="Extremity"/>
    <s v="phalanx"/>
    <s v="tarsal digit III phalanx 3"/>
    <m/>
    <s v="L"/>
    <n v="1"/>
    <m/>
    <m/>
    <x v="0"/>
    <m/>
    <m/>
    <m/>
    <m/>
    <m/>
    <m/>
    <m/>
    <s v="All fulica in same taphonomic process, yellow bones bovered in dark concretions"/>
    <s v="on phone"/>
    <m/>
    <m/>
    <m/>
    <m/>
    <m/>
    <m/>
    <m/>
    <m/>
    <m/>
    <n v="1"/>
    <m/>
    <m/>
    <m/>
  </r>
  <r>
    <n v="2016"/>
    <n v="0.495"/>
    <x v="75"/>
    <n v="18"/>
    <x v="15"/>
    <m/>
    <s v="DHS"/>
    <s v="10_VII_14"/>
    <s v="Bird"/>
    <x v="10"/>
    <s v="Fulica"/>
    <s v="americana"/>
    <s v="American Coot"/>
    <s v="Extremity"/>
    <s v="phalanx"/>
    <s v="tarsal digit III phalanx 2"/>
    <m/>
    <s v="L"/>
    <n v="1"/>
    <m/>
    <m/>
    <x v="0"/>
    <m/>
    <m/>
    <m/>
    <m/>
    <m/>
    <m/>
    <m/>
    <s v="All fulica in same taphonomic process, yellow bones bovered in dark concretions"/>
    <s v="on phone"/>
    <m/>
    <m/>
    <m/>
    <m/>
    <m/>
    <m/>
    <m/>
    <m/>
    <m/>
    <n v="1"/>
    <m/>
    <m/>
    <m/>
  </r>
  <r>
    <n v="2016"/>
    <n v="0.495"/>
    <x v="75"/>
    <n v="18"/>
    <x v="15"/>
    <m/>
    <s v="DHS"/>
    <s v="10_VII_14"/>
    <s v="Bird"/>
    <x v="10"/>
    <s v="Fulica"/>
    <s v="americana"/>
    <s v="American Coot"/>
    <s v="Extremity"/>
    <s v="phalanx"/>
    <s v="tarsal digit IV phalanx 1"/>
    <m/>
    <s v="L"/>
    <n v="1"/>
    <m/>
    <m/>
    <x v="0"/>
    <m/>
    <m/>
    <m/>
    <m/>
    <m/>
    <m/>
    <m/>
    <s v="All fulica in same taphonomic process, yellow bones bovered in dark concretions"/>
    <s v="on phone"/>
    <m/>
    <m/>
    <m/>
    <m/>
    <m/>
    <m/>
    <m/>
    <m/>
    <m/>
    <n v="1"/>
    <m/>
    <m/>
    <m/>
  </r>
  <r>
    <n v="2016"/>
    <n v="0.495"/>
    <x v="75"/>
    <n v="18"/>
    <x v="15"/>
    <m/>
    <s v="DHS"/>
    <s v="10_VII_14"/>
    <s v="Bird"/>
    <x v="10"/>
    <s v="Fulica"/>
    <s v="americana"/>
    <s v="American Coot"/>
    <s v="Extremity"/>
    <s v="phalanx"/>
    <s v="tarsal digit IV phalanx 2"/>
    <m/>
    <s v="L"/>
    <n v="1"/>
    <m/>
    <m/>
    <x v="0"/>
    <m/>
    <m/>
    <m/>
    <m/>
    <m/>
    <m/>
    <m/>
    <s v="All fulica in same taphonomic process, yellow bones bovered in dark concretions"/>
    <s v="on phone"/>
    <m/>
    <m/>
    <m/>
    <m/>
    <m/>
    <m/>
    <m/>
    <m/>
    <m/>
    <n v="1"/>
    <m/>
    <m/>
    <m/>
  </r>
  <r>
    <n v="2016"/>
    <n v="0.495"/>
    <x v="75"/>
    <n v="18"/>
    <x v="15"/>
    <m/>
    <s v="DHS"/>
    <s v="10_VII_14"/>
    <s v="Bird"/>
    <x v="6"/>
    <s v="Anatidae"/>
    <m/>
    <s v="Waterfowl"/>
    <s v="Pectoral girdle"/>
    <s v="coracoid"/>
    <s v="coracoid"/>
    <m/>
    <s v="L"/>
    <n v="0.9"/>
    <m/>
    <m/>
    <x v="0"/>
    <m/>
    <s v="much larger than other L coracoid in bag. "/>
    <m/>
    <m/>
    <m/>
    <m/>
    <m/>
    <m/>
    <m/>
    <m/>
    <m/>
    <m/>
    <m/>
    <m/>
    <m/>
    <m/>
    <m/>
    <m/>
    <m/>
    <m/>
    <m/>
    <m/>
  </r>
  <r>
    <n v="2016"/>
    <n v="0.495"/>
    <x v="75"/>
    <n v="18"/>
    <x v="15"/>
    <m/>
    <s v="DHS"/>
    <s v="10_VII_14"/>
    <s v="Bird"/>
    <x v="6"/>
    <s v="Anatidae"/>
    <m/>
    <s v="Waterfowl"/>
    <s v="Pectoral girdle"/>
    <s v="coracoid"/>
    <s v="coracoid"/>
    <m/>
    <s v="L"/>
    <n v="0.7"/>
    <s v="proximal"/>
    <m/>
    <x v="0"/>
    <m/>
    <s v="Same size as duck specimen in lab, same size as R coracoid in this context"/>
    <m/>
    <m/>
    <m/>
    <m/>
    <m/>
    <s v="heat exposed"/>
    <m/>
    <m/>
    <m/>
    <m/>
    <n v="1"/>
    <m/>
    <m/>
    <m/>
    <m/>
    <m/>
    <m/>
    <m/>
    <m/>
    <m/>
  </r>
  <r>
    <n v="2016"/>
    <n v="0.495"/>
    <x v="75"/>
    <n v="18"/>
    <x v="15"/>
    <m/>
    <s v="DHS"/>
    <s v="10_VII_14"/>
    <s v="Bird"/>
    <x v="6"/>
    <s v="Anatidae"/>
    <m/>
    <s v="Waterfowl"/>
    <s v="Pectoral girdle"/>
    <s v="coracoid"/>
    <s v="coracoid"/>
    <m/>
    <s v="R"/>
    <n v="1"/>
    <m/>
    <m/>
    <x v="0"/>
    <m/>
    <s v="Same size as duck specimen in lab, same size as smaller L coracoid in this context"/>
    <m/>
    <m/>
    <m/>
    <m/>
    <m/>
    <m/>
    <m/>
    <m/>
    <m/>
    <m/>
    <m/>
    <m/>
    <m/>
    <m/>
    <m/>
    <m/>
    <m/>
    <m/>
    <m/>
    <m/>
  </r>
  <r>
    <n v="2016"/>
    <n v="0.495"/>
    <x v="75"/>
    <n v="18"/>
    <x v="15"/>
    <m/>
    <s v="DHS"/>
    <s v="10_VII_14"/>
    <s v="Bird"/>
    <x v="6"/>
    <s v="Anatidae"/>
    <m/>
    <s v="Waterfowl"/>
    <s v="Extremity"/>
    <s v="metacarpal"/>
    <s v="carpometacarpus"/>
    <m/>
    <s v="L"/>
    <n v="1"/>
    <m/>
    <m/>
    <x v="0"/>
    <m/>
    <s v="About the same size as duck specimen in lab"/>
    <m/>
    <m/>
    <m/>
    <m/>
    <m/>
    <m/>
    <m/>
    <m/>
    <m/>
    <m/>
    <m/>
    <m/>
    <m/>
    <m/>
    <m/>
    <m/>
    <m/>
    <m/>
    <m/>
    <m/>
  </r>
  <r>
    <n v="2016"/>
    <n v="0.495"/>
    <x v="75"/>
    <n v="18"/>
    <x v="15"/>
    <m/>
    <s v="DHS"/>
    <s v="10_VII_14"/>
    <s v="Bird"/>
    <x v="6"/>
    <s v="Anatidae"/>
    <m/>
    <s v="Waterfowl"/>
    <s v="Forelimb"/>
    <s v="humerus"/>
    <s v="humerus"/>
    <m/>
    <s v="L"/>
    <n v="1"/>
    <m/>
    <m/>
    <x v="0"/>
    <m/>
    <s v="About 1cm smaller than duck specimen in lab"/>
    <m/>
    <m/>
    <m/>
    <m/>
    <m/>
    <m/>
    <m/>
    <m/>
    <m/>
    <m/>
    <m/>
    <m/>
    <m/>
    <m/>
    <m/>
    <m/>
    <m/>
    <m/>
    <m/>
    <m/>
  </r>
  <r>
    <n v="2016"/>
    <n v="0.495"/>
    <x v="75"/>
    <n v="18"/>
    <x v="15"/>
    <m/>
    <s v="DHS"/>
    <s v="10_VII_14"/>
    <s v="Bird"/>
    <x v="6"/>
    <s v="Anatidae"/>
    <m/>
    <s v="Waterfowl"/>
    <s v="Forelimb"/>
    <s v="humerus"/>
    <s v="humerus"/>
    <m/>
    <s v="R"/>
    <n v="1"/>
    <m/>
    <m/>
    <x v="0"/>
    <m/>
    <s v="About 1cm smaller than duck specimen in lab"/>
    <m/>
    <m/>
    <m/>
    <m/>
    <m/>
    <m/>
    <m/>
    <m/>
    <m/>
    <m/>
    <m/>
    <m/>
    <m/>
    <m/>
    <m/>
    <m/>
    <m/>
    <m/>
    <m/>
    <m/>
  </r>
  <r>
    <n v="2016"/>
    <n v="0.495"/>
    <x v="75"/>
    <n v="18"/>
    <x v="15"/>
    <m/>
    <s v="DHS"/>
    <s v="10_VII_14"/>
    <s v="Bird"/>
    <x v="6"/>
    <s v="Anatidae"/>
    <m/>
    <s v="Waterfowl"/>
    <s v="Forelimb"/>
    <s v="ulna"/>
    <s v="ulna"/>
    <m/>
    <s v="R"/>
    <n v="1"/>
    <m/>
    <m/>
    <x v="0"/>
    <m/>
    <s v="About 1cm smaller than duck specimen in lab"/>
    <m/>
    <m/>
    <m/>
    <m/>
    <m/>
    <m/>
    <m/>
    <m/>
    <m/>
    <m/>
    <m/>
    <m/>
    <m/>
    <m/>
    <m/>
    <m/>
    <m/>
    <m/>
    <m/>
    <m/>
  </r>
  <r>
    <n v="2016"/>
    <n v="0.495"/>
    <x v="75"/>
    <n v="18"/>
    <x v="15"/>
    <m/>
    <s v="DHS"/>
    <s v="10_VII_14"/>
    <s v="Bird"/>
    <x v="6"/>
    <s v="Anatidae"/>
    <m/>
    <s v="Waterfowl"/>
    <s v="Forelimb"/>
    <s v="radius"/>
    <s v="radius"/>
    <m/>
    <s v="R"/>
    <n v="1"/>
    <m/>
    <m/>
    <x v="0"/>
    <m/>
    <s v="About 1cm smaller than duck specimen in lab"/>
    <m/>
    <m/>
    <m/>
    <m/>
    <m/>
    <m/>
    <m/>
    <m/>
    <m/>
    <m/>
    <m/>
    <m/>
    <m/>
    <m/>
    <m/>
    <m/>
    <m/>
    <m/>
    <m/>
    <m/>
  </r>
  <r>
    <n v="2016"/>
    <n v="0.495"/>
    <x v="75"/>
    <n v="18"/>
    <x v="15"/>
    <m/>
    <s v="DHS"/>
    <s v="10_VII_14"/>
    <s v="Bird"/>
    <x v="6"/>
    <s v="Anatidae"/>
    <m/>
    <s v="Waterfowl"/>
    <s v="Forelimb"/>
    <s v="radius"/>
    <s v="radius"/>
    <m/>
    <s v="L"/>
    <n v="1"/>
    <m/>
    <m/>
    <x v="0"/>
    <m/>
    <s v="About 1cm smaller than duck specimen in lab"/>
    <m/>
    <m/>
    <m/>
    <m/>
    <m/>
    <m/>
    <m/>
    <m/>
    <m/>
    <m/>
    <m/>
    <m/>
    <m/>
    <m/>
    <m/>
    <m/>
    <m/>
    <m/>
    <m/>
    <m/>
  </r>
  <r>
    <n v="2016"/>
    <n v="0.495"/>
    <x v="75"/>
    <n v="18"/>
    <x v="15"/>
    <m/>
    <s v="DHS"/>
    <s v="10_VII_14"/>
    <s v="Bird"/>
    <x v="6"/>
    <s v="Anatidae"/>
    <m/>
    <s v="Waterfowl"/>
    <s v="Pectoral girdle"/>
    <s v="scapula"/>
    <s v="scapula"/>
    <m/>
    <s v="R"/>
    <n v="1"/>
    <m/>
    <m/>
    <x v="0"/>
    <m/>
    <s v="About the same size as duck specimen in lab"/>
    <m/>
    <m/>
    <m/>
    <m/>
    <m/>
    <m/>
    <m/>
    <m/>
    <m/>
    <m/>
    <m/>
    <m/>
    <m/>
    <m/>
    <m/>
    <m/>
    <m/>
    <m/>
    <m/>
    <m/>
  </r>
  <r>
    <n v="2016"/>
    <n v="0.495"/>
    <x v="75"/>
    <n v="18"/>
    <x v="15"/>
    <m/>
    <s v="DHS"/>
    <s v="10_VII_14"/>
    <s v="Bird"/>
    <x v="6"/>
    <s v="cf. Anatidae"/>
    <m/>
    <s v="cf. Waterfowl"/>
    <s v="Hindlimb"/>
    <s v="Tibia"/>
    <s v="tibiotarsus"/>
    <m/>
    <s v="R"/>
    <n v="0.5"/>
    <s v="shaft"/>
    <m/>
    <x v="0"/>
    <m/>
    <s v="size and shape similar to anatidae, and due to the large number of anatidae in this sample it is likely"/>
    <m/>
    <m/>
    <m/>
    <m/>
    <m/>
    <s v="charred"/>
    <m/>
    <m/>
    <m/>
    <n v="1"/>
    <m/>
    <m/>
    <m/>
    <m/>
    <m/>
    <m/>
    <m/>
    <m/>
    <m/>
    <m/>
  </r>
  <r>
    <n v="2016"/>
    <n v="0.495"/>
    <x v="75"/>
    <n v="18"/>
    <x v="15"/>
    <m/>
    <s v="DHS"/>
    <s v="10_VII_14"/>
    <s v="Bird"/>
    <x v="10"/>
    <s v="Gallinula"/>
    <s v="galeata"/>
    <s v="Gallinule"/>
    <s v="Pelvic girdle"/>
    <s v="pelvis"/>
    <s v="pelvis"/>
    <m/>
    <m/>
    <n v="0.9"/>
    <s v="missing fragments of ischium"/>
    <m/>
    <x v="2"/>
    <m/>
    <s v="Two refitting fragments. looks very similar to fulica americana in shape but is substantially smaller. Matches the size and shape of european gallinula, which was only recently distinguished as a seperate species to the American gallinula. Other bones of fulica however are clearly distinguishable as fulica and not gallinula based on their sie. "/>
    <m/>
    <m/>
    <m/>
    <m/>
    <m/>
    <m/>
    <m/>
    <m/>
    <m/>
    <m/>
    <m/>
    <m/>
    <m/>
    <m/>
    <m/>
    <m/>
    <m/>
    <m/>
    <m/>
    <m/>
  </r>
  <r>
    <n v="2016"/>
    <n v="0.495"/>
    <x v="75"/>
    <n v="18"/>
    <x v="15"/>
    <m/>
    <s v="DHS"/>
    <s v="10_VII_14"/>
    <s v="Bird"/>
    <x v="4"/>
    <m/>
    <m/>
    <s v="bird"/>
    <s v="Axial"/>
    <s v="vertebra"/>
    <s v="vertebra"/>
    <m/>
    <m/>
    <n v="1"/>
    <m/>
    <m/>
    <x v="0"/>
    <m/>
    <m/>
    <m/>
    <m/>
    <m/>
    <m/>
    <m/>
    <m/>
    <m/>
    <m/>
    <m/>
    <m/>
    <m/>
    <m/>
    <m/>
    <m/>
    <m/>
    <m/>
    <m/>
    <m/>
    <m/>
    <m/>
  </r>
  <r>
    <n v="2016"/>
    <n v="0.495"/>
    <x v="75"/>
    <n v="18"/>
    <x v="15"/>
    <m/>
    <s v="DHS"/>
    <s v="10_VII_14"/>
    <s v="Bird"/>
    <x v="4"/>
    <m/>
    <m/>
    <s v="bird"/>
    <m/>
    <s v="unknown"/>
    <s v="fragment"/>
    <m/>
    <m/>
    <n v="0"/>
    <m/>
    <m/>
    <x v="0"/>
    <m/>
    <s v="rib or part of pelvis"/>
    <m/>
    <m/>
    <m/>
    <m/>
    <m/>
    <m/>
    <m/>
    <m/>
    <m/>
    <m/>
    <m/>
    <m/>
    <m/>
    <m/>
    <m/>
    <m/>
    <m/>
    <m/>
    <m/>
    <m/>
  </r>
  <r>
    <n v="2016"/>
    <n v="0.495"/>
    <x v="75"/>
    <n v="18"/>
    <x v="15"/>
    <m/>
    <s v="DHS"/>
    <s v="10_VII_14"/>
    <s v="Mammal"/>
    <x v="3"/>
    <s v="Leporidae"/>
    <s v="cf. Sylvilagus cuniculaus"/>
    <s v="cf. Mexican cottontail"/>
    <s v="Hindlimb"/>
    <s v="femur"/>
    <s v="femur"/>
    <m/>
    <s v="R"/>
    <n v="0.4"/>
    <s v="proximal"/>
    <m/>
    <x v="0"/>
    <m/>
    <s v="size of cunicularis, but less robust. Could also be a small lepus. "/>
    <m/>
    <s v="Y"/>
    <m/>
    <m/>
    <m/>
    <s v="charred"/>
    <m/>
    <m/>
    <m/>
    <n v="1"/>
    <m/>
    <m/>
    <m/>
    <m/>
    <m/>
    <m/>
    <m/>
    <m/>
    <m/>
    <m/>
  </r>
  <r>
    <n v="2016"/>
    <n v="0.495"/>
    <x v="75"/>
    <n v="18"/>
    <x v="15"/>
    <m/>
    <s v="DHS"/>
    <s v="10_VII_14"/>
    <s v="Mammal"/>
    <x v="3"/>
    <s v="Leporidae"/>
    <s v="cf. Sylvilagus cuniculaus"/>
    <s v="cf. Mexican cottontail"/>
    <s v="Pelvic girdle"/>
    <s v="pelvis"/>
    <s v="Pelvis"/>
    <m/>
    <s v="L"/>
    <n v="0.2"/>
    <s v="acetabulum "/>
    <m/>
    <x v="0"/>
    <m/>
    <s v="size of cunicularis"/>
    <m/>
    <m/>
    <m/>
    <m/>
    <m/>
    <s v="charred"/>
    <m/>
    <m/>
    <m/>
    <n v="1"/>
    <m/>
    <m/>
    <m/>
    <m/>
    <m/>
    <m/>
    <m/>
    <m/>
    <m/>
    <m/>
  </r>
  <r>
    <n v="2016"/>
    <n v="0.495"/>
    <x v="75"/>
    <n v="18"/>
    <x v="15"/>
    <m/>
    <s v="DHS"/>
    <s v="10_VII_14"/>
    <s v="Mammal"/>
    <x v="3"/>
    <s v="Sylvilagus"/>
    <s v="cunicularius"/>
    <s v="Mexican cottontail"/>
    <s v="Pectoral girdle"/>
    <s v="scapula"/>
    <s v="scapula"/>
    <m/>
    <s v="R"/>
    <n v="0.7"/>
    <s v="proximal and most of blade"/>
    <m/>
    <x v="2"/>
    <m/>
    <s v="two refitting fragments"/>
    <m/>
    <m/>
    <m/>
    <m/>
    <m/>
    <s v="possibly heat exposed on blade"/>
    <m/>
    <m/>
    <m/>
    <m/>
    <m/>
    <m/>
    <m/>
    <m/>
    <m/>
    <m/>
    <m/>
    <m/>
    <m/>
    <m/>
  </r>
  <r>
    <n v="2016"/>
    <n v="0.495"/>
    <x v="75"/>
    <n v="18"/>
    <x v="15"/>
    <m/>
    <s v="DHS"/>
    <s v="10_VII_14"/>
    <s v="Mammal"/>
    <x v="5"/>
    <s v="Sciurus"/>
    <s v="aureogaster"/>
    <s v="Red-bellied squirrel"/>
    <s v="Hindlimb"/>
    <s v="tibia"/>
    <s v="tibia"/>
    <m/>
    <s v="L"/>
    <n v="0.9"/>
    <s v="missing crest"/>
    <m/>
    <x v="0"/>
    <m/>
    <m/>
    <m/>
    <s v="N"/>
    <m/>
    <m/>
    <m/>
    <s v=""/>
    <m/>
    <m/>
    <m/>
    <m/>
    <m/>
    <m/>
    <m/>
    <m/>
    <m/>
    <m/>
    <m/>
    <m/>
    <m/>
    <m/>
  </r>
  <r>
    <n v="2016"/>
    <n v="0.495"/>
    <x v="75"/>
    <n v="18"/>
    <x v="15"/>
    <m/>
    <s v="DHS"/>
    <s v="10_VII_14"/>
    <s v="Mammal"/>
    <x v="5"/>
    <s v="Sciurus"/>
    <s v="aureogaster"/>
    <s v="Red-bellied squirrel"/>
    <s v="Hindlimb"/>
    <s v="tibia"/>
    <s v="tibia"/>
    <m/>
    <s v="R"/>
    <n v="1"/>
    <m/>
    <m/>
    <x v="0"/>
    <m/>
    <s v="squished at proximal"/>
    <m/>
    <s v="N"/>
    <m/>
    <m/>
    <m/>
    <m/>
    <m/>
    <m/>
    <m/>
    <m/>
    <m/>
    <m/>
    <m/>
    <m/>
    <m/>
    <m/>
    <m/>
    <m/>
    <m/>
    <m/>
  </r>
  <r>
    <n v="2016"/>
    <n v="0.495"/>
    <x v="75"/>
    <n v="18"/>
    <x v="15"/>
    <m/>
    <s v="DHS"/>
    <s v="10_VII_14"/>
    <s v="Mammal"/>
    <x v="5"/>
    <s v="Sciurus"/>
    <s v="aureogaster"/>
    <s v="Red-bellied squirrel"/>
    <s v="Hindlimb"/>
    <s v="femur"/>
    <s v="femur"/>
    <m/>
    <s v="L"/>
    <n v="0.6"/>
    <s v="proximal"/>
    <m/>
    <x v="0"/>
    <m/>
    <s v="Head in process of fusing but rest unfused"/>
    <m/>
    <s v="N"/>
    <m/>
    <m/>
    <m/>
    <m/>
    <m/>
    <m/>
    <m/>
    <m/>
    <m/>
    <m/>
    <m/>
    <m/>
    <m/>
    <m/>
    <m/>
    <m/>
    <m/>
    <m/>
  </r>
  <r>
    <n v="2016"/>
    <n v="0.495"/>
    <x v="75"/>
    <n v="18"/>
    <x v="15"/>
    <m/>
    <s v="DHS"/>
    <s v="10_VII_14"/>
    <s v="Mammal"/>
    <x v="2"/>
    <s v="small"/>
    <m/>
    <s v="small mammal"/>
    <s v="Axial"/>
    <s v="vertebra"/>
    <s v="vertebra (c7)"/>
    <m/>
    <m/>
    <n v="1"/>
    <m/>
    <m/>
    <x v="0"/>
    <m/>
    <s v="appears unfused. looks like large leporidae, but missing ventral holes, likely sed. "/>
    <m/>
    <s v="N"/>
    <m/>
    <m/>
    <m/>
    <m/>
    <m/>
    <m/>
    <m/>
    <m/>
    <m/>
    <m/>
    <m/>
    <m/>
    <m/>
    <m/>
    <m/>
    <m/>
    <m/>
    <m/>
  </r>
  <r>
    <n v="2016"/>
    <n v="0.495"/>
    <x v="75"/>
    <n v="18"/>
    <x v="15"/>
    <m/>
    <s v="DHS"/>
    <s v="10_VII_14"/>
    <s v="Mammal"/>
    <x v="5"/>
    <s v="Cratogeomys"/>
    <s v="fumosus thylorhinus"/>
    <s v="Smokey pocket gopher"/>
    <s v="Hindlimb"/>
    <s v="tibia"/>
    <s v="tibia"/>
    <m/>
    <s v="R"/>
    <n v="0.9"/>
    <s v="missing fibula"/>
    <m/>
    <x v="0"/>
    <m/>
    <m/>
    <m/>
    <s v="N"/>
    <m/>
    <m/>
    <m/>
    <m/>
    <m/>
    <m/>
    <m/>
    <m/>
    <m/>
    <m/>
    <m/>
    <m/>
    <m/>
    <m/>
    <m/>
    <m/>
    <m/>
    <m/>
  </r>
  <r>
    <n v="2016"/>
    <n v="0.495"/>
    <x v="75"/>
    <n v="18"/>
    <x v="15"/>
    <m/>
    <s v="DHS"/>
    <s v="10_VII_14"/>
    <s v="Mammal"/>
    <x v="5"/>
    <s v="Cratogeomys"/>
    <s v="fumosus thylorhinus"/>
    <s v="Smokey pocket gopher"/>
    <s v="Cranial"/>
    <s v="tooth"/>
    <s v="incisor (inf)"/>
    <m/>
    <s v="R"/>
    <n v="1"/>
    <m/>
    <m/>
    <x v="0"/>
    <m/>
    <s v="charred on the distal exterior"/>
    <m/>
    <m/>
    <m/>
    <m/>
    <m/>
    <s v="partially charred"/>
    <m/>
    <m/>
    <m/>
    <n v="1"/>
    <m/>
    <m/>
    <m/>
    <m/>
    <m/>
    <m/>
    <m/>
    <m/>
    <m/>
    <m/>
  </r>
  <r>
    <n v="2016"/>
    <n v="0.495"/>
    <x v="75"/>
    <n v="18"/>
    <x v="15"/>
    <m/>
    <s v="DHS"/>
    <s v="10_VII_14"/>
    <s v="Mammal"/>
    <x v="0"/>
    <s v="Artiodactyla"/>
    <m/>
    <s v="Artiodactyl"/>
    <s v="Axial"/>
    <s v="vertebra"/>
    <s v="vertebra epiphysis (t)"/>
    <m/>
    <m/>
    <n v="1"/>
    <s v="concave"/>
    <m/>
    <x v="0"/>
    <m/>
    <m/>
    <m/>
    <m/>
    <m/>
    <m/>
    <m/>
    <m/>
    <m/>
    <m/>
    <m/>
    <m/>
    <m/>
    <m/>
    <m/>
    <m/>
    <m/>
    <m/>
    <m/>
    <m/>
    <m/>
    <m/>
  </r>
  <r>
    <n v="2016"/>
    <n v="0.495"/>
    <x v="75"/>
    <n v="18"/>
    <x v="15"/>
    <m/>
    <s v="DHS"/>
    <s v="10_VII_14"/>
    <s v="Mammal"/>
    <x v="0"/>
    <s v="Artiodactyla"/>
    <m/>
    <s v="Artiodactyl"/>
    <s v="Axial"/>
    <s v="rib"/>
    <s v="Rib"/>
    <m/>
    <m/>
    <n v="0"/>
    <s v="shaft"/>
    <m/>
    <x v="0"/>
    <m/>
    <s v="one long and thin, one short and wide. - from different parts of the ribcage"/>
    <m/>
    <m/>
    <m/>
    <m/>
    <m/>
    <s v="one charred"/>
    <m/>
    <m/>
    <m/>
    <n v="1"/>
    <m/>
    <m/>
    <m/>
    <m/>
    <m/>
    <m/>
    <m/>
    <m/>
    <m/>
    <m/>
  </r>
  <r>
    <n v="2016"/>
    <n v="0.495"/>
    <x v="75"/>
    <n v="18"/>
    <x v="15"/>
    <m/>
    <s v="DHS"/>
    <s v="10_VII_14"/>
    <s v="Mammal"/>
    <x v="1"/>
    <s v="Nasua"/>
    <s v="narica"/>
    <s v="Coati"/>
    <s v="Cranial"/>
    <s v="mandible"/>
    <s v="mandible + dentition"/>
    <m/>
    <s v="R"/>
    <n v="0.8"/>
    <s v="missing coranoid process and all dentition except pm2,3"/>
    <m/>
    <x v="0"/>
    <m/>
    <s v="about 7cm long from mandibular condyle to incisor sockets"/>
    <m/>
    <m/>
    <m/>
    <m/>
    <m/>
    <s v="possible heat exposure"/>
    <s v="206-7"/>
    <m/>
    <m/>
    <m/>
    <m/>
    <m/>
    <m/>
    <m/>
    <m/>
    <m/>
    <m/>
    <m/>
    <m/>
    <m/>
  </r>
  <r>
    <n v="2016"/>
    <n v="0.495"/>
    <x v="75"/>
    <n v="18"/>
    <x v="15"/>
    <m/>
    <s v="DHS"/>
    <s v="10_VII_14"/>
    <s v="Mammal"/>
    <x v="2"/>
    <s v="medium-large"/>
    <m/>
    <s v="medium-large mammal"/>
    <m/>
    <s v="other"/>
    <s v="ossified costal cartilage"/>
    <m/>
    <m/>
    <s v="?"/>
    <m/>
    <m/>
    <x v="0"/>
    <m/>
    <m/>
    <m/>
    <m/>
    <m/>
    <m/>
    <m/>
    <m/>
    <m/>
    <m/>
    <m/>
    <m/>
    <m/>
    <m/>
    <m/>
    <m/>
    <m/>
    <m/>
    <m/>
    <m/>
    <m/>
    <m/>
  </r>
  <r>
    <n v="2016"/>
    <n v="0.495"/>
    <x v="75"/>
    <n v="18"/>
    <x v="15"/>
    <m/>
    <s v="DHS"/>
    <s v="10_VII_14"/>
    <s v="Human"/>
    <x v="2"/>
    <m/>
    <m/>
    <s v="Human"/>
    <m/>
    <m/>
    <m/>
    <m/>
    <m/>
    <n v="0"/>
    <m/>
    <m/>
    <x v="2"/>
    <m/>
    <m/>
    <m/>
    <m/>
    <m/>
    <m/>
    <m/>
    <m/>
    <m/>
    <m/>
    <m/>
    <m/>
    <m/>
    <m/>
    <m/>
    <m/>
    <m/>
    <m/>
    <m/>
    <m/>
    <m/>
    <m/>
  </r>
  <r>
    <n v="2016"/>
    <n v="0.495"/>
    <x v="75"/>
    <n v="18"/>
    <x v="15"/>
    <m/>
    <s v="DHS"/>
    <s v="10_VII_14"/>
    <s v="Mammal"/>
    <x v="2"/>
    <m/>
    <m/>
    <s v="mammal"/>
    <m/>
    <s v="shaft"/>
    <s v="needle"/>
    <m/>
    <m/>
    <s v="?"/>
    <s v="point"/>
    <m/>
    <x v="0"/>
    <m/>
    <s v="30mm"/>
    <m/>
    <m/>
    <m/>
    <m/>
    <m/>
    <s v="charred"/>
    <m/>
    <m/>
    <m/>
    <n v="1"/>
    <m/>
    <m/>
    <m/>
    <m/>
    <m/>
    <m/>
    <m/>
    <m/>
    <m/>
    <m/>
  </r>
  <r>
    <n v="2016"/>
    <n v="0.495"/>
    <x v="75"/>
    <n v="18"/>
    <x v="15"/>
    <m/>
    <s v="DHS"/>
    <s v="10_VII_14"/>
    <s v="Mammal"/>
    <x v="2"/>
    <m/>
    <m/>
    <s v="mammal"/>
    <m/>
    <s v="unknown"/>
    <s v="fragment"/>
    <m/>
    <m/>
    <n v="0"/>
    <m/>
    <m/>
    <x v="2"/>
    <m/>
    <m/>
    <m/>
    <m/>
    <m/>
    <m/>
    <m/>
    <m/>
    <m/>
    <m/>
    <m/>
    <m/>
    <m/>
    <m/>
    <m/>
    <m/>
    <m/>
    <m/>
    <m/>
    <m/>
    <m/>
    <m/>
  </r>
  <r>
    <n v="2016"/>
    <n v="0.42"/>
    <x v="77"/>
    <n v="18"/>
    <x v="43"/>
    <m/>
    <s v="AH"/>
    <s v="3_VII_14"/>
    <s v="Bird"/>
    <x v="12"/>
    <s v="Corvus"/>
    <s v="corax"/>
    <s v="Raven"/>
    <s v="Hindlimb"/>
    <s v="Tibia"/>
    <s v="tibiotarsus"/>
    <m/>
    <s v="R"/>
    <n v="0.4"/>
    <s v="distal"/>
    <m/>
    <x v="0"/>
    <m/>
    <s v="12.7 width"/>
    <m/>
    <m/>
    <m/>
    <m/>
    <m/>
    <m/>
    <s v="229-30"/>
    <m/>
    <m/>
    <m/>
    <m/>
    <m/>
    <m/>
    <m/>
    <m/>
    <m/>
    <m/>
    <m/>
    <m/>
    <m/>
  </r>
  <r>
    <n v="2016"/>
    <n v="0.42"/>
    <x v="77"/>
    <n v="18"/>
    <x v="43"/>
    <m/>
    <s v="AH"/>
    <s v="3_VII_14"/>
    <s v="Bird"/>
    <x v="12"/>
    <s v="Corvus"/>
    <s v="corax"/>
    <s v="Raven"/>
    <s v="Extremity"/>
    <s v="metatarsal"/>
    <s v="tarsometatarsus"/>
    <m/>
    <s v="R"/>
    <n v="0.3"/>
    <s v="distal"/>
    <m/>
    <x v="0"/>
    <m/>
    <s v="width 10.00"/>
    <m/>
    <m/>
    <m/>
    <m/>
    <m/>
    <m/>
    <s v="229-30"/>
    <m/>
    <m/>
    <m/>
    <m/>
    <m/>
    <m/>
    <m/>
    <m/>
    <m/>
    <m/>
    <m/>
    <m/>
    <m/>
  </r>
  <r>
    <n v="2016"/>
    <n v="0.42"/>
    <x v="77"/>
    <n v="18"/>
    <x v="43"/>
    <m/>
    <s v="AH"/>
    <s v="3_VII_14"/>
    <s v="Bird"/>
    <x v="7"/>
    <s v="Meleagris"/>
    <s v="gallopavo"/>
    <s v="Guajolote"/>
    <s v="Pectoral girdle"/>
    <s v="coracoid"/>
    <s v="coracoid"/>
    <m/>
    <s v="L"/>
    <n v="0.7"/>
    <s v="proximal, missing very proximal tuberosity"/>
    <m/>
    <x v="0"/>
    <m/>
    <m/>
    <m/>
    <m/>
    <m/>
    <m/>
    <m/>
    <m/>
    <m/>
    <m/>
    <m/>
    <m/>
    <m/>
    <m/>
    <m/>
    <m/>
    <m/>
    <m/>
    <m/>
    <m/>
    <m/>
    <m/>
  </r>
  <r>
    <n v="2016"/>
    <n v="0.42"/>
    <x v="77"/>
    <n v="18"/>
    <x v="43"/>
    <m/>
    <s v="AH"/>
    <s v="3_VII_14"/>
    <s v="Bird"/>
    <x v="4"/>
    <s v="medium-large"/>
    <m/>
    <s v="medium-large bird"/>
    <s v="Pectoral girdle"/>
    <s v="coracoid"/>
    <s v="coracoid"/>
    <m/>
    <s v="R"/>
    <n v="0.7"/>
    <s v="shaft"/>
    <m/>
    <x v="0"/>
    <m/>
    <m/>
    <m/>
    <m/>
    <m/>
    <m/>
    <m/>
    <m/>
    <m/>
    <m/>
    <m/>
    <m/>
    <m/>
    <m/>
    <m/>
    <m/>
    <m/>
    <m/>
    <m/>
    <m/>
    <m/>
    <m/>
  </r>
  <r>
    <n v="2016"/>
    <n v="0.42"/>
    <x v="77"/>
    <n v="18"/>
    <x v="43"/>
    <m/>
    <s v="AH"/>
    <s v="3_VII_14"/>
    <s v="Mammal"/>
    <x v="0"/>
    <s v="Mazama"/>
    <s v="sp."/>
    <s v="Brocket deer"/>
    <s v="Extremity"/>
    <s v="phalanx"/>
    <s v="proximal phalanx"/>
    <m/>
    <m/>
    <n v="1"/>
    <m/>
    <m/>
    <x v="0"/>
    <m/>
    <s v="matches size for mazama over odocoileus, weird bone on palmer surface, length, proximal, distal:34, 9.34x8.21 (wxd), 10.56x12.66"/>
    <m/>
    <m/>
    <m/>
    <m/>
    <m/>
    <m/>
    <s v="227-8"/>
    <m/>
    <m/>
    <m/>
    <m/>
    <m/>
    <m/>
    <m/>
    <m/>
    <m/>
    <m/>
    <m/>
    <m/>
    <m/>
  </r>
  <r>
    <n v="2016"/>
    <n v="0.42"/>
    <x v="77"/>
    <n v="18"/>
    <x v="43"/>
    <m/>
    <s v="AH"/>
    <s v="3_VII_14"/>
    <s v="Mammal"/>
    <x v="0"/>
    <s v="Artiodactyla"/>
    <m/>
    <s v="Artiodactyl"/>
    <s v="Axial"/>
    <s v="rib"/>
    <s v="rib"/>
    <m/>
    <m/>
    <n v="0"/>
    <s v="proximal shaft (no head)"/>
    <m/>
    <x v="0"/>
    <m/>
    <m/>
    <m/>
    <m/>
    <m/>
    <m/>
    <m/>
    <m/>
    <m/>
    <m/>
    <m/>
    <m/>
    <m/>
    <m/>
    <m/>
    <m/>
    <m/>
    <m/>
    <m/>
    <m/>
    <m/>
    <m/>
  </r>
  <r>
    <n v="2016"/>
    <n v="0.42"/>
    <x v="77"/>
    <n v="18"/>
    <x v="43"/>
    <m/>
    <s v="AH"/>
    <s v="3_VII_14"/>
    <s v="Mammal"/>
    <x v="0"/>
    <s v="Cervidae"/>
    <m/>
    <s v="Cervid"/>
    <s v="Axial"/>
    <s v="vertebra"/>
    <s v="vertebra (t)"/>
    <m/>
    <m/>
    <n v="0.9"/>
    <s v="missing top of spinous process"/>
    <m/>
    <x v="9"/>
    <m/>
    <s v="four refitting fragments, small - body length 23.6mm yet fully fused, could be Mazama"/>
    <m/>
    <s v="Y"/>
    <m/>
    <m/>
    <m/>
    <m/>
    <m/>
    <m/>
    <m/>
    <m/>
    <m/>
    <m/>
    <m/>
    <m/>
    <m/>
    <m/>
    <m/>
    <m/>
    <m/>
    <m/>
  </r>
  <r>
    <n v="2016"/>
    <n v="0.42"/>
    <x v="77"/>
    <n v="18"/>
    <x v="43"/>
    <m/>
    <s v="AH"/>
    <s v="3_VII_14"/>
    <s v="Mammal"/>
    <x v="0"/>
    <s v="Cervidae"/>
    <m/>
    <s v="Cervid"/>
    <s v="Axial"/>
    <s v="vertebra"/>
    <s v="vertebra (t)"/>
    <m/>
    <m/>
    <n v="0.8"/>
    <s v="missing all of spinous process"/>
    <m/>
    <x v="0"/>
    <m/>
    <s v="looks more like white-tail, slightly larger than the other vert. And unfused. "/>
    <m/>
    <s v="N (both ends)"/>
    <m/>
    <m/>
    <m/>
    <s v="heat exposed"/>
    <m/>
    <m/>
    <m/>
    <m/>
    <n v="1"/>
    <m/>
    <m/>
    <m/>
    <m/>
    <m/>
    <m/>
    <m/>
    <m/>
    <m/>
  </r>
  <r>
    <n v="2016"/>
    <n v="0.42"/>
    <x v="77"/>
    <n v="18"/>
    <x v="43"/>
    <m/>
    <s v="AH"/>
    <s v="3_VII_14"/>
    <s v="Human"/>
    <x v="2"/>
    <m/>
    <m/>
    <s v="Human"/>
    <m/>
    <m/>
    <m/>
    <m/>
    <m/>
    <n v="0"/>
    <m/>
    <m/>
    <x v="2"/>
    <m/>
    <m/>
    <m/>
    <m/>
    <m/>
    <m/>
    <m/>
    <m/>
    <m/>
    <m/>
    <m/>
    <m/>
    <m/>
    <m/>
    <m/>
    <m/>
    <m/>
    <m/>
    <m/>
    <m/>
    <m/>
    <m/>
  </r>
  <r>
    <n v="2016"/>
    <n v="0.42"/>
    <x v="77"/>
    <n v="18"/>
    <x v="43"/>
    <m/>
    <s v="AH"/>
    <s v="3_VII_14"/>
    <s v="Mammal"/>
    <x v="2"/>
    <s v="human?"/>
    <m/>
    <s v="human?"/>
    <m/>
    <s v="shaft"/>
    <s v="rasp"/>
    <m/>
    <m/>
    <n v="0"/>
    <s v="Shaft"/>
    <m/>
    <x v="0"/>
    <m/>
    <s v="shaft fragment of very thick lone bone, could be human as it is quite straight. Fragement has two spiral fractures at either end and one straight side. One clear sawn notch of rasp remaining, as well as half (longitudianly) a notch where the bone has broken away from the notch, bone has a slight polish and a greyish mottle which may indicate heat exposure?"/>
    <m/>
    <m/>
    <m/>
    <m/>
    <m/>
    <s v="rasp"/>
    <s v="225-6"/>
    <m/>
    <m/>
    <m/>
    <m/>
    <m/>
    <m/>
    <n v="1"/>
    <m/>
    <m/>
    <m/>
    <m/>
    <m/>
    <m/>
  </r>
  <r>
    <n v="2016"/>
    <n v="0.42"/>
    <x v="77"/>
    <n v="18"/>
    <x v="43"/>
    <m/>
    <s v="AH"/>
    <s v="3_VII_14"/>
    <s v="Mammal"/>
    <x v="2"/>
    <m/>
    <m/>
    <s v="mammal"/>
    <m/>
    <s v="unknown"/>
    <s v="fragment"/>
    <m/>
    <m/>
    <n v="0"/>
    <m/>
    <m/>
    <x v="16"/>
    <m/>
    <m/>
    <m/>
    <m/>
    <m/>
    <m/>
    <m/>
    <s v="one calcined, three possibly heat exposed"/>
    <m/>
    <m/>
    <m/>
    <m/>
    <m/>
    <m/>
    <m/>
    <m/>
    <m/>
    <m/>
    <m/>
    <n v="1"/>
    <m/>
    <m/>
  </r>
  <r>
    <n v="2016"/>
    <n v="0.42"/>
    <x v="77"/>
    <n v="18"/>
    <x v="43"/>
    <m/>
    <s v="AH"/>
    <s v="3_VII_14"/>
    <s v="Reptile"/>
    <x v="2"/>
    <s v="Trachemys"/>
    <s v="sp."/>
    <s v="Slider turtle"/>
    <m/>
    <s v="Carapace/plastron"/>
    <s v="Suprapygal"/>
    <m/>
    <m/>
    <n v="1"/>
    <m/>
    <m/>
    <x v="0"/>
    <m/>
    <m/>
    <m/>
    <m/>
    <m/>
    <m/>
    <m/>
    <m/>
    <m/>
    <m/>
    <m/>
    <m/>
    <m/>
    <m/>
    <m/>
    <m/>
    <m/>
    <m/>
    <m/>
    <m/>
    <m/>
    <m/>
  </r>
  <r>
    <n v="2016"/>
    <n v="0.42"/>
    <x v="77"/>
    <n v="18"/>
    <x v="43"/>
    <m/>
    <s v="AH"/>
    <s v="3_VII_14"/>
    <s v="Reptile"/>
    <x v="2"/>
    <s v="Trachemys"/>
    <s v="sp."/>
    <s v="Slider turtle"/>
    <m/>
    <s v="Carapace/plastron"/>
    <s v="marginal scute"/>
    <m/>
    <m/>
    <n v="0.5"/>
    <m/>
    <m/>
    <x v="0"/>
    <m/>
    <m/>
    <m/>
    <m/>
    <m/>
    <m/>
    <m/>
    <m/>
    <m/>
    <m/>
    <m/>
    <m/>
    <m/>
    <m/>
    <m/>
    <m/>
    <m/>
    <m/>
    <m/>
    <m/>
    <m/>
    <m/>
  </r>
  <r>
    <n v="2016"/>
    <n v="0.42"/>
    <x v="77"/>
    <n v="18"/>
    <x v="43"/>
    <m/>
    <s v="AH"/>
    <s v="3_VII_14"/>
    <s v="Mammal"/>
    <x v="1"/>
    <s v="Canis"/>
    <s v="familiaris "/>
    <s v="Dog"/>
    <s v="Forelimb"/>
    <s v="humerus"/>
    <s v="humerus"/>
    <m/>
    <s v="R"/>
    <n v="0.5"/>
    <s v="shaft"/>
    <m/>
    <x v="0"/>
    <m/>
    <s v="deltiod tuberosity and nutrient foramina match size and shape of canis."/>
    <m/>
    <s v="?"/>
    <m/>
    <m/>
    <m/>
    <m/>
    <m/>
    <m/>
    <m/>
    <m/>
    <m/>
    <m/>
    <m/>
    <m/>
    <m/>
    <m/>
    <m/>
    <m/>
    <m/>
    <m/>
  </r>
  <r>
    <n v="2016"/>
    <n v="1.1499999999999999"/>
    <x v="78"/>
    <n v="18"/>
    <x v="43"/>
    <m/>
    <s v="DMC"/>
    <s v="2_VII_14"/>
    <s v="Mammal"/>
    <x v="1"/>
    <s v="Canis"/>
    <s v="familiaris "/>
    <s v="Dog"/>
    <s v="Axial"/>
    <s v="vertebra"/>
    <s v="vertebra (c3)"/>
    <m/>
    <m/>
    <n v="1"/>
    <m/>
    <m/>
    <x v="0"/>
    <n v="1"/>
    <m/>
    <m/>
    <s v="N (both ends)"/>
    <m/>
    <m/>
    <m/>
    <m/>
    <m/>
    <m/>
    <m/>
    <m/>
    <m/>
    <m/>
    <m/>
    <m/>
    <m/>
    <m/>
    <m/>
    <m/>
    <m/>
    <m/>
  </r>
  <r>
    <n v="2016"/>
    <n v="1.1499999999999999"/>
    <x v="78"/>
    <n v="18"/>
    <x v="43"/>
    <m/>
    <s v="DMC"/>
    <s v="2_VII_14"/>
    <s v="Human"/>
    <x v="2"/>
    <m/>
    <m/>
    <s v="Human"/>
    <m/>
    <m/>
    <m/>
    <m/>
    <m/>
    <n v="0.8"/>
    <s v="dorsal"/>
    <m/>
    <x v="0"/>
    <m/>
    <m/>
    <m/>
    <s v="N (proximal)"/>
    <m/>
    <m/>
    <m/>
    <m/>
    <m/>
    <m/>
    <m/>
    <m/>
    <m/>
    <m/>
    <m/>
    <m/>
    <m/>
    <m/>
    <m/>
    <m/>
    <m/>
    <m/>
  </r>
  <r>
    <n v="2016"/>
    <n v="1.1499999999999999"/>
    <x v="78"/>
    <n v="18"/>
    <x v="43"/>
    <m/>
    <s v="DMC"/>
    <s v="2_VII_14"/>
    <s v="Mammal"/>
    <x v="0"/>
    <s v="Artiodactyla"/>
    <m/>
    <s v="Artiodactyl"/>
    <s v="Axial"/>
    <s v="rib"/>
    <s v="rib"/>
    <m/>
    <m/>
    <n v="0.3"/>
    <s v="dorsal"/>
    <m/>
    <x v="0"/>
    <m/>
    <m/>
    <m/>
    <s v="N (proximal)"/>
    <m/>
    <m/>
    <m/>
    <m/>
    <m/>
    <m/>
    <m/>
    <m/>
    <m/>
    <m/>
    <m/>
    <m/>
    <m/>
    <m/>
    <m/>
    <m/>
    <m/>
    <m/>
  </r>
  <r>
    <n v="2016"/>
    <n v="1.1499999999999999"/>
    <x v="78"/>
    <n v="18"/>
    <x v="43"/>
    <m/>
    <s v="DMC"/>
    <s v="2_VII_14"/>
    <s v="Mammal"/>
    <x v="0"/>
    <s v="Odocoileus"/>
    <s v="viginianus"/>
    <s v="White-tailed deer"/>
    <s v="Hindlimb"/>
    <s v="femur"/>
    <s v="femur"/>
    <m/>
    <s v="R"/>
    <n v="0.1"/>
    <s v="shaft with lateral portion of supracondyler fossa"/>
    <m/>
    <x v="2"/>
    <m/>
    <s v="two refitting fragments"/>
    <m/>
    <m/>
    <m/>
    <m/>
    <m/>
    <m/>
    <m/>
    <m/>
    <m/>
    <m/>
    <m/>
    <m/>
    <m/>
    <m/>
    <m/>
    <m/>
    <m/>
    <m/>
    <m/>
    <m/>
  </r>
  <r>
    <n v="2016"/>
    <n v="0.47099999999999997"/>
    <x v="79"/>
    <n v="18"/>
    <x v="15"/>
    <m/>
    <s v="DMC"/>
    <s v="7_VII_14"/>
    <s v="Mammal"/>
    <x v="0"/>
    <s v="Cervidae"/>
    <s v="cf. Odo. Virginianus"/>
    <s v="cf. Odocoileus virginianus"/>
    <s v="Axial"/>
    <s v="vertebra"/>
    <s v="vertebra (t)"/>
    <m/>
    <m/>
    <n v="0.9"/>
    <s v="missing proximal spinous process"/>
    <m/>
    <x v="0"/>
    <m/>
    <s v="most likely juvenile deer, although size is quite small"/>
    <m/>
    <s v="N (both ends)"/>
    <m/>
    <m/>
    <m/>
    <m/>
    <m/>
    <m/>
    <m/>
    <m/>
    <m/>
    <m/>
    <m/>
    <m/>
    <m/>
    <m/>
    <m/>
    <m/>
    <m/>
    <m/>
  </r>
  <r>
    <n v="2016"/>
    <n v="0.47099999999999997"/>
    <x v="79"/>
    <n v="18"/>
    <x v="15"/>
    <m/>
    <s v="DMC"/>
    <s v="7_VII_14"/>
    <s v="Mammal"/>
    <x v="1"/>
    <s v="Canis"/>
    <s v="familiaris "/>
    <s v="Dog"/>
    <s v="Axial"/>
    <s v="rib"/>
    <s v="rib"/>
    <m/>
    <m/>
    <n v="0.6"/>
    <s v="shaft"/>
    <m/>
    <x v="0"/>
    <m/>
    <m/>
    <m/>
    <m/>
    <m/>
    <m/>
    <m/>
    <m/>
    <m/>
    <m/>
    <m/>
    <m/>
    <m/>
    <m/>
    <m/>
    <m/>
    <m/>
    <m/>
    <m/>
    <m/>
    <m/>
    <m/>
  </r>
  <r>
    <n v="2016"/>
    <n v="0.47099999999999997"/>
    <x v="79"/>
    <n v="18"/>
    <x v="15"/>
    <m/>
    <s v="DMC"/>
    <s v="7_VII_14"/>
    <s v="Mammal"/>
    <x v="2"/>
    <m/>
    <m/>
    <s v="mammal"/>
    <m/>
    <s v="shaft"/>
    <s v="needle"/>
    <m/>
    <m/>
    <s v="?"/>
    <s v="shaft"/>
    <m/>
    <x v="0"/>
    <m/>
    <s v="polished needle fragment"/>
    <m/>
    <m/>
    <m/>
    <m/>
    <m/>
    <s v=" Needle and polish"/>
    <m/>
    <m/>
    <m/>
    <m/>
    <m/>
    <m/>
    <m/>
    <n v="1"/>
    <m/>
    <m/>
    <m/>
    <m/>
    <m/>
    <m/>
  </r>
  <r>
    <n v="2016"/>
    <n v="0.47099999999999997"/>
    <x v="79"/>
    <n v="18"/>
    <x v="15"/>
    <m/>
    <s v="DMC"/>
    <s v="7_VII_14"/>
    <s v="Human"/>
    <x v="2"/>
    <m/>
    <m/>
    <s v="Human"/>
    <m/>
    <m/>
    <m/>
    <m/>
    <m/>
    <n v="0"/>
    <m/>
    <m/>
    <x v="20"/>
    <m/>
    <m/>
    <m/>
    <m/>
    <m/>
    <m/>
    <m/>
    <m/>
    <m/>
    <m/>
    <m/>
    <m/>
    <m/>
    <m/>
    <m/>
    <m/>
    <m/>
    <m/>
    <m/>
    <m/>
    <m/>
    <m/>
  </r>
  <r>
    <n v="2016"/>
    <n v="0.47099999999999997"/>
    <x v="79"/>
    <n v="18"/>
    <x v="15"/>
    <m/>
    <s v="DMC"/>
    <s v="7_VII_14"/>
    <s v="Mammal"/>
    <x v="2"/>
    <m/>
    <m/>
    <s v="mammal"/>
    <m/>
    <s v="unknown"/>
    <s v="fragment"/>
    <m/>
    <m/>
    <n v="0"/>
    <m/>
    <m/>
    <x v="0"/>
    <m/>
    <s v="fragment of worked bone. Broken at both ends. One end is broken across a drilled hole. Oblique scratches on exterior and sides (remnants of trabecula visible on other side). Looks like something tat was broken in the process of manufacture."/>
    <m/>
    <m/>
    <m/>
    <m/>
    <m/>
    <s v="worked fragment"/>
    <m/>
    <m/>
    <m/>
    <m/>
    <m/>
    <m/>
    <m/>
    <n v="1"/>
    <m/>
    <m/>
    <m/>
    <m/>
    <m/>
    <m/>
  </r>
  <r>
    <n v="2016"/>
    <n v="0.35"/>
    <x v="80"/>
    <n v="18"/>
    <x v="44"/>
    <m/>
    <s v="AH"/>
    <s v="3_VII_14"/>
    <s v="Bird"/>
    <x v="7"/>
    <s v="Meleagris"/>
    <s v="gallopavo"/>
    <s v="Guajolote"/>
    <s v="Pelvic girdle"/>
    <s v="pelvis"/>
    <s v="pelvis"/>
    <m/>
    <s v="L"/>
    <n v="0.3"/>
    <s v="acetabulum, small part of illium and fragements of pubis and ilio-ischio fenestra, also a seperate fragment from tip of illium"/>
    <m/>
    <x v="2"/>
    <m/>
    <s v="two seperate fragments"/>
    <m/>
    <s v="Y"/>
    <m/>
    <m/>
    <m/>
    <m/>
    <m/>
    <m/>
    <m/>
    <m/>
    <m/>
    <m/>
    <m/>
    <m/>
    <m/>
    <m/>
    <m/>
    <m/>
    <m/>
    <m/>
  </r>
  <r>
    <n v="2016"/>
    <n v="0.35"/>
    <x v="80"/>
    <n v="18"/>
    <x v="44"/>
    <m/>
    <s v="AH"/>
    <s v="3_VII_14"/>
    <s v="Bird"/>
    <x v="7"/>
    <s v="Meleagris"/>
    <s v="gallopavo"/>
    <s v="Guajolote"/>
    <s v="Pelvic girdle"/>
    <s v="pelvis"/>
    <s v="pelvis"/>
    <m/>
    <s v="R"/>
    <n v="0.5"/>
    <s v="acetabulum, publis, small part of illium and ischium. two other seperate fragments include the superior border of illium and caudal section of illium."/>
    <m/>
    <x v="6"/>
    <m/>
    <s v="three seperate fragments (non refitting) from same bone"/>
    <m/>
    <s v="Y"/>
    <m/>
    <m/>
    <m/>
    <m/>
    <m/>
    <m/>
    <m/>
    <m/>
    <m/>
    <m/>
    <m/>
    <m/>
    <m/>
    <m/>
    <m/>
    <m/>
    <m/>
    <m/>
  </r>
  <r>
    <n v="2016"/>
    <n v="0.35"/>
    <x v="80"/>
    <n v="18"/>
    <x v="44"/>
    <m/>
    <s v="AH"/>
    <s v="3_VII_14"/>
    <s v="Bird"/>
    <x v="7"/>
    <s v="Meleagris"/>
    <s v="gallopavo"/>
    <s v="Guajolote"/>
    <s v="Axial"/>
    <s v="sacrum"/>
    <s v="synsacrum"/>
    <m/>
    <m/>
    <n v="0.8"/>
    <s v="keel and some lateral portions missing, including fused caudal vertebrae"/>
    <m/>
    <x v="6"/>
    <m/>
    <s v="4 refitting fragements, I broke one in half. "/>
    <m/>
    <m/>
    <m/>
    <m/>
    <m/>
    <m/>
    <m/>
    <m/>
    <m/>
    <m/>
    <m/>
    <m/>
    <m/>
    <m/>
    <m/>
    <m/>
    <m/>
    <m/>
    <m/>
    <m/>
  </r>
  <r>
    <n v="2016"/>
    <n v="0.35"/>
    <x v="80"/>
    <n v="18"/>
    <x v="44"/>
    <m/>
    <s v="AH"/>
    <s v="3_VII_14"/>
    <s v="Bird"/>
    <x v="7"/>
    <s v="Meleagris"/>
    <s v="gallopavo"/>
    <s v="Guajolote"/>
    <s v="Axial"/>
    <s v="vertebra"/>
    <s v="vertebrae"/>
    <m/>
    <m/>
    <n v="0.9"/>
    <m/>
    <m/>
    <x v="0"/>
    <m/>
    <s v="vertebra that articulates with cranial of synsacrum, fused to synsacrum in lab example"/>
    <m/>
    <m/>
    <m/>
    <m/>
    <m/>
    <m/>
    <m/>
    <m/>
    <m/>
    <m/>
    <m/>
    <m/>
    <m/>
    <m/>
    <m/>
    <m/>
    <m/>
    <m/>
    <m/>
    <m/>
  </r>
  <r>
    <n v="2016"/>
    <n v="0.35"/>
    <x v="80"/>
    <n v="18"/>
    <x v="44"/>
    <m/>
    <s v="AH"/>
    <s v="3_VII_14"/>
    <s v="Bird"/>
    <x v="7"/>
    <s v="Meleagris"/>
    <s v="gallopavo"/>
    <s v="Guajolote"/>
    <s v="Hindlimb"/>
    <s v="femur"/>
    <s v="femur"/>
    <m/>
    <s v="R"/>
    <n v="0.4"/>
    <s v="distal shaft"/>
    <m/>
    <x v="6"/>
    <m/>
    <s v="three refitting fragments"/>
    <m/>
    <m/>
    <m/>
    <m/>
    <m/>
    <m/>
    <m/>
    <m/>
    <m/>
    <m/>
    <m/>
    <m/>
    <m/>
    <m/>
    <m/>
    <m/>
    <m/>
    <m/>
    <m/>
    <m/>
  </r>
  <r>
    <n v="2016"/>
    <n v="0.35"/>
    <x v="80"/>
    <n v="18"/>
    <x v="44"/>
    <m/>
    <s v="AH"/>
    <s v="3_VII_14"/>
    <s v="Human"/>
    <x v="2"/>
    <m/>
    <m/>
    <s v="Human"/>
    <m/>
    <m/>
    <m/>
    <m/>
    <m/>
    <n v="0"/>
    <m/>
    <m/>
    <x v="0"/>
    <m/>
    <m/>
    <m/>
    <m/>
    <m/>
    <m/>
    <m/>
    <m/>
    <m/>
    <m/>
    <m/>
    <m/>
    <m/>
    <m/>
    <m/>
    <m/>
    <m/>
    <m/>
    <m/>
    <m/>
    <m/>
    <m/>
  </r>
  <r>
    <n v="2016"/>
    <n v="0.35"/>
    <x v="80"/>
    <n v="18"/>
    <x v="44"/>
    <m/>
    <s v="AH"/>
    <s v="3_VII_14"/>
    <s v="Bird"/>
    <x v="4"/>
    <m/>
    <m/>
    <s v="bird"/>
    <m/>
    <s v="unknown"/>
    <s v="fragment"/>
    <m/>
    <m/>
    <n v="0"/>
    <m/>
    <m/>
    <x v="21"/>
    <m/>
    <m/>
    <m/>
    <m/>
    <m/>
    <m/>
    <m/>
    <m/>
    <m/>
    <m/>
    <m/>
    <m/>
    <m/>
    <m/>
    <m/>
    <m/>
    <m/>
    <m/>
    <m/>
    <m/>
    <m/>
    <m/>
  </r>
  <r>
    <n v="2016"/>
    <n v="0.35"/>
    <x v="80"/>
    <n v="18"/>
    <x v="44"/>
    <m/>
    <s v="AH"/>
    <s v="3_VII_14"/>
    <s v="Fish"/>
    <x v="2"/>
    <m/>
    <m/>
    <s v="fish"/>
    <s v="Cranial"/>
    <s v="cranial"/>
    <s v="cranium"/>
    <m/>
    <m/>
    <n v="0"/>
    <m/>
    <m/>
    <x v="0"/>
    <m/>
    <m/>
    <m/>
    <m/>
    <m/>
    <m/>
    <m/>
    <m/>
    <m/>
    <m/>
    <m/>
    <m/>
    <m/>
    <m/>
    <m/>
    <m/>
    <m/>
    <m/>
    <m/>
    <m/>
    <m/>
    <m/>
  </r>
  <r>
    <n v="2016"/>
    <n v="0.35"/>
    <x v="80"/>
    <n v="18"/>
    <x v="44"/>
    <m/>
    <s v="AH"/>
    <s v="3_VII_14"/>
    <s v="Fish"/>
    <x v="2"/>
    <s v="cf. Belonidae"/>
    <m/>
    <s v="cf. Needle fish"/>
    <s v="Cranial"/>
    <s v="cranial"/>
    <s v="cranium"/>
    <m/>
    <m/>
    <n v="0"/>
    <m/>
    <m/>
    <x v="0"/>
    <m/>
    <m/>
    <m/>
    <m/>
    <m/>
    <m/>
    <m/>
    <m/>
    <s v="158-9"/>
    <m/>
    <m/>
    <m/>
    <m/>
    <m/>
    <m/>
    <m/>
    <m/>
    <m/>
    <m/>
    <m/>
    <m/>
    <m/>
  </r>
  <r>
    <n v="2016"/>
    <n v="0.34"/>
    <x v="81"/>
    <n v="18"/>
    <x v="8"/>
    <m/>
    <s v="AH"/>
    <s v="27_VI_14"/>
    <s v="Mammal"/>
    <x v="0"/>
    <s v="Odocoileus"/>
    <s v="viginianus"/>
    <s v="White-tailed deer"/>
    <s v="Forelimb"/>
    <s v="radius"/>
    <s v="radius"/>
    <m/>
    <s v="L"/>
    <n v="0"/>
    <s v="Caudal aspect of distal epiphysis"/>
    <m/>
    <x v="0"/>
    <m/>
    <m/>
    <m/>
    <s v="N"/>
    <m/>
    <m/>
    <m/>
    <m/>
    <m/>
    <m/>
    <m/>
    <m/>
    <m/>
    <m/>
    <m/>
    <m/>
    <m/>
    <m/>
    <m/>
    <m/>
    <m/>
    <m/>
  </r>
  <r>
    <n v="2016"/>
    <n v="0.34"/>
    <x v="81"/>
    <n v="18"/>
    <x v="8"/>
    <m/>
    <s v="AH"/>
    <s v="27_VI_14"/>
    <s v="Mammal"/>
    <x v="2"/>
    <m/>
    <m/>
    <s v="mammal"/>
    <m/>
    <s v="unknown"/>
    <s v="fragment"/>
    <m/>
    <m/>
    <n v="0"/>
    <s v="shaft"/>
    <m/>
    <x v="2"/>
    <m/>
    <s v="two refitting fragments, charred possibly begining to calcine, but could be water"/>
    <m/>
    <m/>
    <m/>
    <m/>
    <m/>
    <s v="charred"/>
    <m/>
    <m/>
    <m/>
    <n v="2"/>
    <m/>
    <m/>
    <m/>
    <m/>
    <m/>
    <m/>
    <m/>
    <m/>
    <m/>
    <m/>
  </r>
  <r>
    <n v="2016"/>
    <n v="0.34"/>
    <x v="81"/>
    <n v="18"/>
    <x v="8"/>
    <m/>
    <s v="AH"/>
    <s v="27_VI_14"/>
    <s v="Human"/>
    <x v="2"/>
    <m/>
    <m/>
    <s v="Human"/>
    <m/>
    <m/>
    <m/>
    <m/>
    <m/>
    <n v="0"/>
    <m/>
    <m/>
    <x v="9"/>
    <m/>
    <m/>
    <m/>
    <m/>
    <m/>
    <m/>
    <m/>
    <m/>
    <m/>
    <m/>
    <m/>
    <m/>
    <m/>
    <m/>
    <m/>
    <m/>
    <m/>
    <m/>
    <m/>
    <m/>
    <m/>
    <m/>
  </r>
  <r>
    <n v="2016"/>
    <n v="0.34"/>
    <x v="81"/>
    <n v="18"/>
    <x v="8"/>
    <m/>
    <s v="AH"/>
    <s v="27_VI_14"/>
    <s v="Bird"/>
    <x v="4"/>
    <m/>
    <m/>
    <s v="bird"/>
    <m/>
    <s v="unknown"/>
    <s v="fragment"/>
    <m/>
    <m/>
    <n v="0"/>
    <m/>
    <m/>
    <x v="2"/>
    <m/>
    <m/>
    <m/>
    <m/>
    <m/>
    <m/>
    <m/>
    <m/>
    <m/>
    <m/>
    <m/>
    <m/>
    <m/>
    <m/>
    <m/>
    <m/>
    <m/>
    <m/>
    <m/>
    <m/>
    <m/>
    <m/>
  </r>
  <r>
    <n v="2016"/>
    <n v="0.27"/>
    <x v="82"/>
    <n v="18"/>
    <x v="44"/>
    <m/>
    <s v="AH"/>
    <s v="3_VII_14"/>
    <s v="Bird"/>
    <x v="7"/>
    <s v="Meleagris"/>
    <s v="gallopavo"/>
    <s v="Guajolote"/>
    <s v="Pectoral girdle"/>
    <s v="coracoid"/>
    <s v="coracoid"/>
    <m/>
    <s v="L"/>
    <n v="1"/>
    <m/>
    <m/>
    <x v="0"/>
    <m/>
    <s v="small guajolote,2 small cut marks on glenoid facet and a number of small cut marks just superior to this facet, distal appears to have some heat exposure"/>
    <m/>
    <m/>
    <m/>
    <m/>
    <m/>
    <s v="cut marks and possible heat exposure"/>
    <m/>
    <m/>
    <m/>
    <m/>
    <m/>
    <m/>
    <m/>
    <m/>
    <n v="1"/>
    <m/>
    <m/>
    <m/>
    <m/>
    <m/>
  </r>
  <r>
    <n v="2016"/>
    <n v="0.27"/>
    <x v="82"/>
    <n v="18"/>
    <x v="44"/>
    <m/>
    <s v="AH"/>
    <s v="3_VII_14"/>
    <s v="Bird"/>
    <x v="4"/>
    <m/>
    <m/>
    <s v="bird"/>
    <m/>
    <s v="unknown"/>
    <s v="fragment"/>
    <m/>
    <m/>
    <n v="0"/>
    <m/>
    <m/>
    <x v="2"/>
    <m/>
    <m/>
    <m/>
    <m/>
    <m/>
    <m/>
    <m/>
    <m/>
    <m/>
    <m/>
    <m/>
    <m/>
    <m/>
    <m/>
    <m/>
    <m/>
    <m/>
    <m/>
    <m/>
    <m/>
    <m/>
    <m/>
  </r>
  <r>
    <n v="2016"/>
    <n v="0.27"/>
    <x v="82"/>
    <n v="18"/>
    <x v="44"/>
    <m/>
    <s v="AH"/>
    <s v="3_VII_14"/>
    <s v="Mammal"/>
    <x v="0"/>
    <s v="Pecari "/>
    <s v="tajacu"/>
    <s v="Peccari"/>
    <s v="Extremity"/>
    <s v="tarsal"/>
    <s v="austragalus"/>
    <m/>
    <s v="L"/>
    <n v="1"/>
    <m/>
    <m/>
    <x v="0"/>
    <m/>
    <m/>
    <m/>
    <m/>
    <m/>
    <m/>
    <m/>
    <m/>
    <s v="160-1"/>
    <m/>
    <m/>
    <m/>
    <m/>
    <m/>
    <m/>
    <m/>
    <m/>
    <m/>
    <m/>
    <m/>
    <m/>
    <m/>
  </r>
  <r>
    <n v="2016"/>
    <n v="0.27"/>
    <x v="82"/>
    <n v="18"/>
    <x v="44"/>
    <m/>
    <s v="AH"/>
    <s v="3_VII_14"/>
    <s v="Mammal"/>
    <x v="0"/>
    <s v="Pecari "/>
    <s v="tajacu"/>
    <s v="Peccari"/>
    <s v="Axial"/>
    <s v="sacrum"/>
    <s v="Sacrum"/>
    <m/>
    <m/>
    <n v="0.2"/>
    <s v="last or second to last sacral vertebra"/>
    <m/>
    <x v="0"/>
    <m/>
    <s v="narrow and flat, too small to be big, best fits peccari but I have no examples to compare to."/>
    <m/>
    <m/>
    <m/>
    <m/>
    <m/>
    <m/>
    <s v="160-1"/>
    <m/>
    <m/>
    <m/>
    <m/>
    <m/>
    <m/>
    <m/>
    <m/>
    <m/>
    <m/>
    <m/>
    <m/>
    <m/>
  </r>
  <r>
    <n v="2016"/>
    <n v="0.27"/>
    <x v="82"/>
    <n v="18"/>
    <x v="44"/>
    <m/>
    <s v="AH"/>
    <s v="3_VII_14"/>
    <s v="Mammal"/>
    <x v="2"/>
    <m/>
    <m/>
    <s v="mammal"/>
    <m/>
    <s v="unknown"/>
    <s v="fragment"/>
    <m/>
    <m/>
    <n v="0"/>
    <m/>
    <m/>
    <x v="0"/>
    <m/>
    <m/>
    <m/>
    <m/>
    <m/>
    <m/>
    <m/>
    <s v="heat exposure?"/>
    <m/>
    <m/>
    <m/>
    <m/>
    <m/>
    <m/>
    <m/>
    <m/>
    <m/>
    <m/>
    <m/>
    <m/>
    <m/>
    <m/>
  </r>
  <r>
    <n v="2016"/>
    <n v="0.28999999999999998"/>
    <x v="83"/>
    <n v="18"/>
    <x v="44"/>
    <m/>
    <s v="AH"/>
    <s v="3_VII_14"/>
    <s v="Mammal"/>
    <x v="0"/>
    <s v="Artiodactyla"/>
    <m/>
    <s v="Artiodactyl"/>
    <s v="Axial"/>
    <s v="rib"/>
    <s v="rib"/>
    <m/>
    <m/>
    <n v="0"/>
    <s v="Shaft at angle"/>
    <m/>
    <x v="2"/>
    <m/>
    <s v="two elements"/>
    <m/>
    <m/>
    <m/>
    <m/>
    <m/>
    <m/>
    <m/>
    <m/>
    <m/>
    <m/>
    <m/>
    <m/>
    <m/>
    <m/>
    <m/>
    <m/>
    <m/>
    <m/>
    <m/>
    <m/>
  </r>
  <r>
    <n v="2016"/>
    <n v="0.28999999999999998"/>
    <x v="83"/>
    <n v="18"/>
    <x v="44"/>
    <m/>
    <s v="AH"/>
    <s v="3_VII_14"/>
    <s v="Mammal"/>
    <x v="2"/>
    <s v="large"/>
    <m/>
    <s v="large mammal"/>
    <m/>
    <s v="shaft"/>
    <s v="long bone"/>
    <m/>
    <m/>
    <n v="0"/>
    <s v="shaft"/>
    <m/>
    <x v="0"/>
    <m/>
    <s v="fragement of worked bone, sawn at one end"/>
    <m/>
    <m/>
    <m/>
    <m/>
    <m/>
    <s v="sawn"/>
    <m/>
    <m/>
    <m/>
    <m/>
    <m/>
    <m/>
    <m/>
    <n v="1"/>
    <m/>
    <m/>
    <m/>
    <m/>
    <m/>
    <m/>
  </r>
  <r>
    <n v="2016"/>
    <n v="0.28999999999999998"/>
    <x v="83"/>
    <n v="18"/>
    <x v="44"/>
    <m/>
    <s v="AH"/>
    <s v="3_VII_14"/>
    <s v="Mammal"/>
    <x v="2"/>
    <m/>
    <m/>
    <s v="mammal"/>
    <m/>
    <s v="unknown"/>
    <s v="fragment"/>
    <m/>
    <m/>
    <n v="0"/>
    <m/>
    <m/>
    <x v="3"/>
    <m/>
    <m/>
    <m/>
    <m/>
    <m/>
    <m/>
    <m/>
    <s v="four calcined (black outside)"/>
    <m/>
    <m/>
    <m/>
    <m/>
    <m/>
    <m/>
    <m/>
    <m/>
    <m/>
    <m/>
    <m/>
    <n v="4"/>
    <m/>
    <m/>
  </r>
  <r>
    <n v="2016"/>
    <n v="0.28999999999999998"/>
    <x v="83"/>
    <n v="18"/>
    <x v="44"/>
    <m/>
    <s v="AH"/>
    <s v="3_VII_14"/>
    <s v="Human "/>
    <x v="2"/>
    <m/>
    <m/>
    <s v="Human"/>
    <m/>
    <m/>
    <m/>
    <m/>
    <m/>
    <n v="0"/>
    <m/>
    <m/>
    <x v="2"/>
    <m/>
    <m/>
    <m/>
    <m/>
    <m/>
    <m/>
    <m/>
    <m/>
    <m/>
    <m/>
    <m/>
    <m/>
    <m/>
    <m/>
    <m/>
    <m/>
    <m/>
    <m/>
    <m/>
    <m/>
    <m/>
    <m/>
  </r>
  <r>
    <n v="2016"/>
    <n v="0.19"/>
    <x v="84"/>
    <n v="18"/>
    <x v="43"/>
    <m/>
    <s v="AH"/>
    <s v="3_VII_14"/>
    <s v="Mammal"/>
    <x v="2"/>
    <s v="medium"/>
    <m/>
    <s v="medium mammal"/>
    <s v="Axial"/>
    <s v="rib"/>
    <s v="rib"/>
    <m/>
    <m/>
    <n v="0"/>
    <s v="costal shaft"/>
    <m/>
    <x v="0"/>
    <m/>
    <m/>
    <m/>
    <m/>
    <m/>
    <m/>
    <m/>
    <m/>
    <m/>
    <m/>
    <m/>
    <m/>
    <m/>
    <m/>
    <m/>
    <m/>
    <m/>
    <m/>
    <m/>
    <m/>
    <m/>
    <m/>
  </r>
  <r>
    <n v="2016"/>
    <n v="0.19"/>
    <x v="84"/>
    <n v="18"/>
    <x v="43"/>
    <m/>
    <s v="AH"/>
    <s v="3_VII_14"/>
    <s v="Mammal"/>
    <x v="2"/>
    <m/>
    <m/>
    <s v="mammal"/>
    <m/>
    <s v="unknown"/>
    <s v="fragment"/>
    <m/>
    <m/>
    <n v="0"/>
    <m/>
    <m/>
    <x v="1"/>
    <m/>
    <m/>
    <m/>
    <m/>
    <m/>
    <m/>
    <m/>
    <m/>
    <m/>
    <m/>
    <m/>
    <m/>
    <m/>
    <m/>
    <m/>
    <m/>
    <m/>
    <m/>
    <m/>
    <m/>
    <m/>
    <m/>
  </r>
  <r>
    <n v="2016"/>
    <n v="0.19"/>
    <x v="84"/>
    <n v="18"/>
    <x v="43"/>
    <m/>
    <s v="AH"/>
    <s v="3_VII_14"/>
    <s v="Human"/>
    <x v="2"/>
    <m/>
    <m/>
    <s v="Human"/>
    <m/>
    <m/>
    <m/>
    <m/>
    <m/>
    <n v="0"/>
    <m/>
    <m/>
    <x v="0"/>
    <m/>
    <m/>
    <m/>
    <m/>
    <m/>
    <m/>
    <m/>
    <m/>
    <m/>
    <m/>
    <m/>
    <m/>
    <m/>
    <m/>
    <m/>
    <m/>
    <m/>
    <m/>
    <m/>
    <m/>
    <m/>
    <m/>
  </r>
  <r>
    <n v="2016"/>
    <n v="0.6"/>
    <x v="85"/>
    <n v="18"/>
    <x v="45"/>
    <m/>
    <s v="GMB"/>
    <s v="9_VII_14"/>
    <s v="Bird"/>
    <x v="7"/>
    <s v="Meleagris"/>
    <s v="gallopavo"/>
    <s v="Guajolote"/>
    <s v="Hindlimb"/>
    <s v="Tibia"/>
    <s v="tibiotarsus"/>
    <m/>
    <s v="R"/>
    <n v="0"/>
    <s v="distal shaft "/>
    <m/>
    <x v="0"/>
    <m/>
    <m/>
    <m/>
    <m/>
    <m/>
    <m/>
    <m/>
    <m/>
    <m/>
    <m/>
    <m/>
    <m/>
    <m/>
    <m/>
    <m/>
    <m/>
    <m/>
    <m/>
    <m/>
    <m/>
    <m/>
    <m/>
  </r>
  <r>
    <n v="2016"/>
    <n v="0.6"/>
    <x v="85"/>
    <n v="18"/>
    <x v="45"/>
    <m/>
    <s v="GMB"/>
    <s v="9_VII_14"/>
    <s v="Bird"/>
    <x v="4"/>
    <m/>
    <m/>
    <s v="bird"/>
    <m/>
    <s v="unknown"/>
    <s v="fragment"/>
    <m/>
    <m/>
    <n v="0"/>
    <m/>
    <m/>
    <x v="6"/>
    <m/>
    <m/>
    <m/>
    <m/>
    <m/>
    <m/>
    <m/>
    <m/>
    <m/>
    <m/>
    <m/>
    <m/>
    <m/>
    <m/>
    <m/>
    <m/>
    <m/>
    <m/>
    <m/>
    <m/>
    <m/>
    <m/>
  </r>
  <r>
    <n v="2016"/>
    <n v="0.6"/>
    <x v="85"/>
    <n v="18"/>
    <x v="45"/>
    <m/>
    <s v="GMB"/>
    <s v="9_VII_14"/>
    <s v="Mammal"/>
    <x v="0"/>
    <s v="Odocoileus"/>
    <s v="viginianus"/>
    <s v="White-tailed deer"/>
    <s v="Forelimb"/>
    <s v="humerus"/>
    <s v="humerus"/>
    <m/>
    <s v="L"/>
    <n v="0"/>
    <s v="shaft fragment with partial deltoid tuberosity"/>
    <m/>
    <x v="0"/>
    <m/>
    <m/>
    <m/>
    <m/>
    <m/>
    <m/>
    <m/>
    <m/>
    <m/>
    <m/>
    <m/>
    <m/>
    <m/>
    <m/>
    <m/>
    <m/>
    <m/>
    <m/>
    <m/>
    <m/>
    <m/>
    <m/>
  </r>
  <r>
    <n v="2016"/>
    <n v="0.6"/>
    <x v="85"/>
    <n v="18"/>
    <x v="45"/>
    <m/>
    <s v="GMB"/>
    <s v="9_VII_14"/>
    <s v="Mammal"/>
    <x v="2"/>
    <m/>
    <m/>
    <s v="mammal"/>
    <m/>
    <s v="unknown"/>
    <s v="fragment"/>
    <m/>
    <m/>
    <n v="0"/>
    <m/>
    <m/>
    <x v="1"/>
    <m/>
    <m/>
    <m/>
    <m/>
    <m/>
    <m/>
    <m/>
    <m/>
    <m/>
    <m/>
    <m/>
    <m/>
    <m/>
    <m/>
    <m/>
    <m/>
    <m/>
    <m/>
    <m/>
    <m/>
    <m/>
    <m/>
  </r>
  <r>
    <n v="2016"/>
    <n v="0.6"/>
    <x v="85"/>
    <n v="18"/>
    <x v="45"/>
    <m/>
    <s v="GMB"/>
    <s v="9_VII_14"/>
    <s v="Human"/>
    <x v="2"/>
    <m/>
    <m/>
    <s v="Human"/>
    <m/>
    <m/>
    <m/>
    <m/>
    <m/>
    <n v="0"/>
    <m/>
    <m/>
    <x v="6"/>
    <m/>
    <m/>
    <m/>
    <m/>
    <m/>
    <m/>
    <m/>
    <m/>
    <m/>
    <m/>
    <m/>
    <m/>
    <m/>
    <m/>
    <m/>
    <m/>
    <m/>
    <m/>
    <m/>
    <m/>
    <m/>
    <m/>
  </r>
  <r>
    <n v="2016"/>
    <n v="0.56999999999999995"/>
    <x v="86"/>
    <n v="18"/>
    <x v="46"/>
    <m/>
    <s v="AH"/>
    <s v="5_VII_14"/>
    <s v="Mammal"/>
    <x v="5"/>
    <s v="Cratogeomys"/>
    <s v="fumosus thylorhinus"/>
    <s v="Smokey pocket gopher"/>
    <s v="Cranial"/>
    <s v="mandible"/>
    <s v="mandible"/>
    <m/>
    <s v="R"/>
    <n v="0.6"/>
    <s v="Posterior and anterior portions as well as lateral half of dentition. Pm4 present"/>
    <m/>
    <x v="6"/>
    <m/>
    <s v="three refitting"/>
    <m/>
    <m/>
    <m/>
    <m/>
    <m/>
    <m/>
    <m/>
    <m/>
    <m/>
    <m/>
    <m/>
    <m/>
    <m/>
    <m/>
    <m/>
    <m/>
    <m/>
    <m/>
    <m/>
    <m/>
  </r>
  <r>
    <n v="2016"/>
    <n v="0.56999999999999995"/>
    <x v="86"/>
    <n v="18"/>
    <x v="46"/>
    <m/>
    <s v="AH"/>
    <s v="5_VII_14"/>
    <s v="Mammal"/>
    <x v="5"/>
    <s v="Cratogeomys"/>
    <s v="fumosus thylorhinus"/>
    <s v="Smokey pocket gopher"/>
    <s v="Hindlimb"/>
    <s v="femur"/>
    <s v="femur"/>
    <m/>
    <s v="R"/>
    <n v="0.9"/>
    <s v="missing head"/>
    <m/>
    <x v="0"/>
    <m/>
    <m/>
    <m/>
    <m/>
    <m/>
    <m/>
    <m/>
    <m/>
    <m/>
    <m/>
    <m/>
    <m/>
    <m/>
    <m/>
    <m/>
    <m/>
    <m/>
    <m/>
    <m/>
    <m/>
    <m/>
    <m/>
  </r>
  <r>
    <n v="2016"/>
    <n v="0.56999999999999995"/>
    <x v="86"/>
    <n v="18"/>
    <x v="46"/>
    <m/>
    <s v="AH"/>
    <s v="5_VII_14"/>
    <s v="Mammal"/>
    <x v="1"/>
    <s v="Canis"/>
    <s v="familiaris "/>
    <s v="Dog"/>
    <s v="Pelvic girdle"/>
    <s v="pelvis"/>
    <s v="pelvis "/>
    <m/>
    <s v="R"/>
    <n v="0.1"/>
    <s v="Medial fragement of aceetabulum"/>
    <m/>
    <x v="0"/>
    <m/>
    <m/>
    <m/>
    <m/>
    <m/>
    <m/>
    <m/>
    <s v="charred"/>
    <m/>
    <m/>
    <m/>
    <n v="1"/>
    <m/>
    <m/>
    <m/>
    <m/>
    <m/>
    <m/>
    <m/>
    <m/>
    <m/>
    <m/>
  </r>
  <r>
    <n v="2016"/>
    <n v="0.316"/>
    <x v="87"/>
    <n v="18"/>
    <x v="47"/>
    <m/>
    <s v="GMB"/>
    <s v="8_VII_14"/>
    <s v="Mammal"/>
    <x v="0"/>
    <s v="Artiodactyla"/>
    <m/>
    <s v="Artiodactyl"/>
    <s v="Axial"/>
    <s v="rib"/>
    <s v="rib"/>
    <m/>
    <m/>
    <n v="0.5"/>
    <s v="shaft"/>
    <m/>
    <x v="2"/>
    <m/>
    <s v="two refitting"/>
    <m/>
    <m/>
    <m/>
    <m/>
    <m/>
    <m/>
    <m/>
    <m/>
    <m/>
    <m/>
    <m/>
    <m/>
    <m/>
    <m/>
    <m/>
    <m/>
    <m/>
    <m/>
    <m/>
    <m/>
  </r>
  <r>
    <n v="2016"/>
    <n v="0.316"/>
    <x v="87"/>
    <n v="18"/>
    <x v="47"/>
    <m/>
    <s v="GMB"/>
    <s v="8_VII_14"/>
    <s v="Mammal"/>
    <x v="2"/>
    <s v="medium"/>
    <m/>
    <s v="medium mammal"/>
    <s v="Axial"/>
    <s v="rib"/>
    <s v="rib"/>
    <m/>
    <m/>
    <n v="0"/>
    <s v="shaft"/>
    <m/>
    <x v="16"/>
    <m/>
    <m/>
    <m/>
    <m/>
    <m/>
    <m/>
    <m/>
    <m/>
    <m/>
    <m/>
    <m/>
    <m/>
    <m/>
    <m/>
    <m/>
    <m/>
    <m/>
    <m/>
    <m/>
    <m/>
    <m/>
    <m/>
  </r>
  <r>
    <n v="2016"/>
    <n v="0.316"/>
    <x v="87"/>
    <n v="18"/>
    <x v="47"/>
    <m/>
    <s v="GMB"/>
    <s v="8_VII_14"/>
    <s v="Mammal"/>
    <x v="0"/>
    <s v="Odocoileus"/>
    <s v="viginianus"/>
    <s v="White-tailed deer"/>
    <s v="Cranial"/>
    <s v="mandible"/>
    <s v="mandible"/>
    <m/>
    <s v="R"/>
    <n v="0.1"/>
    <s v="condyle and most of coranoid process"/>
    <m/>
    <x v="0"/>
    <m/>
    <m/>
    <m/>
    <m/>
    <m/>
    <m/>
    <m/>
    <m/>
    <m/>
    <m/>
    <m/>
    <m/>
    <m/>
    <m/>
    <m/>
    <m/>
    <m/>
    <m/>
    <m/>
    <m/>
    <m/>
    <m/>
  </r>
  <r>
    <n v="2016"/>
    <n v="0.316"/>
    <x v="87"/>
    <n v="18"/>
    <x v="47"/>
    <m/>
    <s v="GMB"/>
    <s v="8_VII_14"/>
    <s v="Mammal"/>
    <x v="5"/>
    <s v="Cratogeomys"/>
    <s v="fumosus thylorhinus"/>
    <s v="Smokey pocket gopher"/>
    <s v="Cranial"/>
    <s v="mandible"/>
    <s v="mandible"/>
    <m/>
    <s v="R"/>
    <n v="0.4"/>
    <s v="Anterior and most of tooth sockets, partial PM4"/>
    <m/>
    <x v="0"/>
    <m/>
    <m/>
    <m/>
    <m/>
    <m/>
    <m/>
    <m/>
    <s v="heat exposure"/>
    <m/>
    <m/>
    <m/>
    <m/>
    <n v="1"/>
    <m/>
    <m/>
    <m/>
    <m/>
    <m/>
    <m/>
    <m/>
    <m/>
    <m/>
  </r>
  <r>
    <n v="2016"/>
    <n v="0.316"/>
    <x v="87"/>
    <n v="18"/>
    <x v="47"/>
    <m/>
    <s v="GMB"/>
    <s v="8_VII_14"/>
    <s v="Mammal"/>
    <x v="5"/>
    <s v="Cratogeomys"/>
    <s v="fumosus thylorhinus"/>
    <s v="Smokey pocket gopher"/>
    <s v="Cranial"/>
    <s v="tooth"/>
    <s v="molar"/>
    <m/>
    <m/>
    <n v="0"/>
    <m/>
    <m/>
    <x v="3"/>
    <m/>
    <s v="fragments of molar"/>
    <m/>
    <m/>
    <m/>
    <m/>
    <m/>
    <m/>
    <m/>
    <m/>
    <m/>
    <m/>
    <m/>
    <m/>
    <m/>
    <m/>
    <m/>
    <m/>
    <m/>
    <m/>
    <m/>
    <m/>
  </r>
  <r>
    <n v="2016"/>
    <n v="0.316"/>
    <x v="87"/>
    <n v="18"/>
    <x v="47"/>
    <m/>
    <s v="GMB"/>
    <s v="8_VII_14"/>
    <s v="Mammal"/>
    <x v="3"/>
    <s v="Leporidae"/>
    <m/>
    <s v="Rabbit/hare"/>
    <s v="Axial"/>
    <s v="vertebra"/>
    <s v="vertebra (t)"/>
    <m/>
    <m/>
    <n v="0.9"/>
    <m/>
    <m/>
    <x v="0"/>
    <m/>
    <s v="one of the last thoracics"/>
    <m/>
    <s v="N"/>
    <m/>
    <m/>
    <m/>
    <m/>
    <m/>
    <m/>
    <m/>
    <m/>
    <m/>
    <m/>
    <m/>
    <m/>
    <m/>
    <m/>
    <m/>
    <m/>
    <m/>
    <m/>
  </r>
  <r>
    <n v="2016"/>
    <n v="0.316"/>
    <x v="87"/>
    <n v="18"/>
    <x v="47"/>
    <m/>
    <s v="GMB"/>
    <s v="8_VII_14"/>
    <s v="Mammal"/>
    <x v="2"/>
    <m/>
    <m/>
    <s v="mammal"/>
    <m/>
    <s v="unknown"/>
    <s v="fragment"/>
    <m/>
    <m/>
    <n v="0"/>
    <m/>
    <m/>
    <x v="3"/>
    <m/>
    <m/>
    <m/>
    <m/>
    <m/>
    <m/>
    <m/>
    <m/>
    <m/>
    <m/>
    <m/>
    <m/>
    <m/>
    <m/>
    <m/>
    <m/>
    <m/>
    <m/>
    <m/>
    <m/>
    <m/>
    <m/>
  </r>
  <r>
    <n v="2016"/>
    <n v="7.0000000000000007E-2"/>
    <x v="88"/>
    <n v="18"/>
    <x v="48"/>
    <m/>
    <s v="GMB"/>
    <s v="9_VII_14"/>
    <s v="Mammal"/>
    <x v="1"/>
    <s v="Canis"/>
    <s v="familiaris "/>
    <s v="Dog"/>
    <s v="Cranial"/>
    <s v="tooth"/>
    <s v="M1 (superior)"/>
    <m/>
    <s v="R"/>
    <n v="1"/>
    <m/>
    <m/>
    <x v="0"/>
    <m/>
    <s v="Not too worn"/>
    <m/>
    <m/>
    <m/>
    <m/>
    <m/>
    <m/>
    <m/>
    <m/>
    <s v="M1(alt x anch x a.p.):8.24 x 14.43 x 12.34; larger size but still within common dog. "/>
    <m/>
    <m/>
    <m/>
    <m/>
    <m/>
    <m/>
    <m/>
    <m/>
    <m/>
    <m/>
    <m/>
  </r>
  <r>
    <n v="2016"/>
    <n v="7.0000000000000007E-2"/>
    <x v="88"/>
    <n v="18"/>
    <x v="48"/>
    <m/>
    <s v="GMB"/>
    <s v="9_VII_14"/>
    <s v="Mammal"/>
    <x v="1"/>
    <s v="Canis"/>
    <s v="familiaris "/>
    <s v="Dog"/>
    <s v="Cranial"/>
    <s v="tooth"/>
    <s v="incisor (inf) 2"/>
    <m/>
    <s v="L"/>
    <n v="1"/>
    <m/>
    <m/>
    <x v="0"/>
    <m/>
    <m/>
    <m/>
    <m/>
    <m/>
    <m/>
    <m/>
    <m/>
    <m/>
    <m/>
    <s v="Altura: 6.26, ancho: 3.63, longitud anterposterior: 4.61. Perro Commun. No extensive ware"/>
    <m/>
    <m/>
    <m/>
    <m/>
    <m/>
    <m/>
    <m/>
    <m/>
    <m/>
    <m/>
    <m/>
  </r>
  <r>
    <n v="2016"/>
    <n v="7.0000000000000007E-2"/>
    <x v="88"/>
    <n v="18"/>
    <x v="48"/>
    <m/>
    <s v="GMB"/>
    <s v="9_VII_14"/>
    <s v="Mammal"/>
    <x v="3"/>
    <s v="Sylvilagus"/>
    <s v="audobonii"/>
    <s v="Desert cottontail"/>
    <s v="Pectoral girdle"/>
    <s v="scapula"/>
    <s v="scapula"/>
    <m/>
    <s v="L"/>
    <n v="0.6"/>
    <m/>
    <m/>
    <x v="0"/>
    <m/>
    <s v="head, lateral border and partial spine"/>
    <m/>
    <m/>
    <m/>
    <m/>
    <m/>
    <m/>
    <m/>
    <m/>
    <m/>
    <m/>
    <m/>
    <m/>
    <m/>
    <m/>
    <m/>
    <m/>
    <m/>
    <m/>
    <m/>
    <m/>
  </r>
  <r>
    <n v="2016"/>
    <n v="7.0000000000000007E-2"/>
    <x v="88"/>
    <n v="18"/>
    <x v="48"/>
    <m/>
    <s v="GMB"/>
    <s v="9_VII_14"/>
    <s v="Mammal"/>
    <x v="2"/>
    <m/>
    <m/>
    <s v="mammal"/>
    <m/>
    <s v="unknown"/>
    <m/>
    <m/>
    <m/>
    <n v="0"/>
    <m/>
    <m/>
    <x v="6"/>
    <m/>
    <m/>
    <m/>
    <m/>
    <m/>
    <m/>
    <m/>
    <m/>
    <m/>
    <m/>
    <m/>
    <m/>
    <m/>
    <m/>
    <m/>
    <m/>
    <m/>
    <m/>
    <m/>
    <m/>
    <m/>
    <m/>
  </r>
  <r>
    <n v="2016"/>
    <n v="0.17"/>
    <x v="89"/>
    <n v="18"/>
    <x v="43"/>
    <m/>
    <s v="DMC"/>
    <s v="2_VII_14"/>
    <s v="Mammal"/>
    <x v="0"/>
    <s v="Cervidae"/>
    <m/>
    <s v="Cervid"/>
    <s v="Forelimb"/>
    <s v="radius"/>
    <s v="radius"/>
    <m/>
    <s v="L"/>
    <n v="0.1"/>
    <s v="distal epiphysis"/>
    <m/>
    <x v="0"/>
    <m/>
    <s v="very small distal epiphysis, could be mazama or a very young odocoileous, minute differences make it seem more like odo than mazama. width 25.6 x 17.8 depth"/>
    <m/>
    <s v="N"/>
    <m/>
    <m/>
    <m/>
    <m/>
    <s v="221-2"/>
    <m/>
    <m/>
    <m/>
    <m/>
    <m/>
    <m/>
    <m/>
    <m/>
    <m/>
    <m/>
    <m/>
    <m/>
    <m/>
  </r>
  <r>
    <n v="2016"/>
    <n v="0.17"/>
    <x v="89"/>
    <n v="18"/>
    <x v="43"/>
    <m/>
    <s v="DMC"/>
    <s v="2_VII_14"/>
    <s v="Mammal"/>
    <x v="2"/>
    <s v="large"/>
    <m/>
    <s v="large mammal"/>
    <s v="Cranial"/>
    <s v="cranial"/>
    <s v="cranium"/>
    <m/>
    <m/>
    <n v="0"/>
    <m/>
    <m/>
    <x v="2"/>
    <m/>
    <s v="two refitting vault fragments, quite flat"/>
    <m/>
    <m/>
    <m/>
    <m/>
    <m/>
    <m/>
    <m/>
    <m/>
    <m/>
    <m/>
    <m/>
    <m/>
    <m/>
    <m/>
    <m/>
    <m/>
    <m/>
    <m/>
    <m/>
    <m/>
  </r>
  <r>
    <n v="2016"/>
    <n v="0.17"/>
    <x v="89"/>
    <n v="18"/>
    <x v="43"/>
    <m/>
    <s v="DMC"/>
    <s v="2_VII_14"/>
    <s v="Mammal"/>
    <x v="0"/>
    <s v="Cervidae"/>
    <m/>
    <s v="Cervid"/>
    <s v="Extremity"/>
    <s v="carpal"/>
    <s v="cuneiform"/>
    <m/>
    <s v="L"/>
    <n v="1"/>
    <m/>
    <m/>
    <x v="0"/>
    <m/>
    <s v="Very young, 16.3x13 . "/>
    <m/>
    <s v="N"/>
    <m/>
    <m/>
    <m/>
    <m/>
    <m/>
    <m/>
    <m/>
    <m/>
    <m/>
    <m/>
    <m/>
    <m/>
    <m/>
    <m/>
    <m/>
    <m/>
    <m/>
    <m/>
  </r>
  <r>
    <n v="2016"/>
    <n v="0.3"/>
    <x v="90"/>
    <n v="18"/>
    <x v="39"/>
    <m/>
    <s v="DHS"/>
    <s v="3_VII_14"/>
    <s v="Human"/>
    <x v="2"/>
    <m/>
    <m/>
    <s v="Human"/>
    <m/>
    <m/>
    <m/>
    <m/>
    <m/>
    <n v="0"/>
    <m/>
    <m/>
    <x v="6"/>
    <m/>
    <m/>
    <m/>
    <m/>
    <m/>
    <m/>
    <m/>
    <m/>
    <m/>
    <m/>
    <m/>
    <m/>
    <m/>
    <m/>
    <m/>
    <m/>
    <m/>
    <m/>
    <m/>
    <m/>
    <m/>
    <m/>
  </r>
  <r>
    <n v="2016"/>
    <n v="0.48"/>
    <x v="91"/>
    <n v="18"/>
    <x v="48"/>
    <m/>
    <s v="AH"/>
    <s v="5_VII_14"/>
    <s v="Mammal"/>
    <x v="2"/>
    <m/>
    <m/>
    <s v="mammal"/>
    <m/>
    <s v="unknown"/>
    <s v="fragment"/>
    <m/>
    <m/>
    <n v="0"/>
    <m/>
    <m/>
    <x v="6"/>
    <m/>
    <m/>
    <m/>
    <m/>
    <m/>
    <m/>
    <m/>
    <m/>
    <m/>
    <m/>
    <m/>
    <m/>
    <m/>
    <m/>
    <m/>
    <m/>
    <m/>
    <m/>
    <m/>
    <m/>
    <m/>
    <m/>
  </r>
  <r>
    <n v="2016"/>
    <n v="5.0000000000000001E-3"/>
    <x v="92"/>
    <n v="18"/>
    <x v="8"/>
    <m/>
    <s v="AH"/>
    <s v="27_VI_14"/>
    <s v="Mammal"/>
    <x v="2"/>
    <s v="large"/>
    <m/>
    <s v="large mammal"/>
    <m/>
    <s v="shaft"/>
    <s v="long bone"/>
    <m/>
    <m/>
    <n v="0"/>
    <s v="shaft"/>
    <m/>
    <x v="0"/>
    <m/>
    <s v="spatula or chisel type tool made out of a very robust bone. A number of horizontal striations are concentrated on both sides of the bevel as well as possible bone flake scars along bevel edge. Polished on both sides. 83.4x16.3x10.6 at thickest. "/>
    <m/>
    <m/>
    <m/>
    <m/>
    <m/>
    <m/>
    <s v="156-7"/>
    <m/>
    <m/>
    <m/>
    <m/>
    <m/>
    <m/>
    <m/>
    <m/>
    <m/>
    <m/>
    <m/>
    <m/>
    <m/>
  </r>
  <r>
    <n v="2016"/>
    <n v="5.0000000000000001E-3"/>
    <x v="92"/>
    <n v="18"/>
    <x v="8"/>
    <m/>
    <s v="AH"/>
    <s v="27_VI_14"/>
    <s v="Mammal"/>
    <x v="2"/>
    <m/>
    <m/>
    <s v="mammal"/>
    <m/>
    <s v="shaft"/>
    <s v="needle"/>
    <m/>
    <m/>
    <s v="?"/>
    <s v="point"/>
    <m/>
    <x v="0"/>
    <m/>
    <s v="29.8mm"/>
    <m/>
    <m/>
    <m/>
    <m/>
    <m/>
    <m/>
    <m/>
    <m/>
    <m/>
    <m/>
    <m/>
    <m/>
    <m/>
    <m/>
    <m/>
    <m/>
    <m/>
    <m/>
    <m/>
    <m/>
  </r>
  <r>
    <n v="2016"/>
    <n v="0.26500000000000001"/>
    <x v="93"/>
    <n v="18"/>
    <x v="49"/>
    <m/>
    <s v="DHS"/>
    <s v="11_VII_14"/>
    <s v="Mammal"/>
    <x v="0"/>
    <s v="Odocoileus"/>
    <s v="viginianus"/>
    <s v="White-tailed deer"/>
    <s v="Pectoral girdle"/>
    <s v="scapula"/>
    <s v="scapula"/>
    <m/>
    <s v="R"/>
    <n v="0.2"/>
    <s v="neck and partial spine"/>
    <m/>
    <x v="0"/>
    <m/>
    <m/>
    <m/>
    <m/>
    <m/>
    <m/>
    <m/>
    <s v="charred"/>
    <m/>
    <m/>
    <m/>
    <n v="1"/>
    <m/>
    <m/>
    <m/>
    <m/>
    <m/>
    <m/>
    <m/>
    <m/>
    <m/>
    <m/>
  </r>
  <r>
    <n v="2016"/>
    <n v="0.34"/>
    <x v="81"/>
    <n v="18"/>
    <x v="8"/>
    <m/>
    <s v="AH"/>
    <s v="27_VI_14"/>
    <s v="Mammal"/>
    <x v="2"/>
    <s v="human?"/>
    <m/>
    <s v="human?"/>
    <m/>
    <s v="shaft"/>
    <s v="long bone"/>
    <m/>
    <m/>
    <n v="0"/>
    <s v="shaft fragment"/>
    <m/>
    <x v="0"/>
    <m/>
    <s v="Large piece of thick long bone shaft, possibly human. Fragment of bevel at one end, a number of horizontal and parallel scratch marks on exterior, as well as song longitudinal. 102.3mm"/>
    <m/>
    <m/>
    <m/>
    <m/>
    <m/>
    <s v="worked"/>
    <m/>
    <m/>
    <m/>
    <m/>
    <m/>
    <m/>
    <m/>
    <n v="1"/>
    <m/>
    <m/>
    <m/>
    <m/>
    <m/>
    <m/>
  </r>
  <r>
    <n v="2016"/>
    <n v="0.34"/>
    <x v="81"/>
    <n v="18"/>
    <x v="8"/>
    <m/>
    <s v="AH"/>
    <s v="27_VI_14"/>
    <s v="Mammal"/>
    <x v="2"/>
    <m/>
    <m/>
    <s v="mammal"/>
    <m/>
    <s v="shaft"/>
    <s v="needle"/>
    <m/>
    <m/>
    <s v="?"/>
    <s v="Distal, very tip of point broken. "/>
    <m/>
    <x v="0"/>
    <m/>
    <s v="36.46mm"/>
    <m/>
    <m/>
    <m/>
    <m/>
    <m/>
    <s v="Heat exposed proximally"/>
    <m/>
    <m/>
    <m/>
    <m/>
    <n v="1"/>
    <m/>
    <m/>
    <m/>
    <m/>
    <m/>
    <m/>
    <m/>
    <m/>
    <m/>
  </r>
  <r>
    <n v="2016"/>
    <n v="0.495"/>
    <x v="75"/>
    <n v="18"/>
    <x v="15"/>
    <m/>
    <s v="DHS"/>
    <s v="10_VII_14"/>
    <s v="Mammal"/>
    <x v="2"/>
    <m/>
    <m/>
    <s v="mammal"/>
    <m/>
    <s v="shaft"/>
    <s v="needle"/>
    <m/>
    <m/>
    <n v="0.9"/>
    <s v="distal"/>
    <m/>
    <x v="0"/>
    <m/>
    <s v="broken at the eye, possibly heat exposed towards distal end. 52.55mm"/>
    <m/>
    <m/>
    <m/>
    <m/>
    <m/>
    <s v="needle, heatexposed?"/>
    <n v="210"/>
    <m/>
    <m/>
    <m/>
    <m/>
    <m/>
    <m/>
    <n v="1"/>
    <m/>
    <m/>
    <m/>
    <m/>
    <m/>
    <m/>
  </r>
  <r>
    <n v="2016"/>
    <n v="0.495"/>
    <x v="75"/>
    <n v="18"/>
    <x v="15"/>
    <m/>
    <s v="DHS"/>
    <s v="10_VII_14"/>
    <s v="Mammal"/>
    <x v="2"/>
    <m/>
    <m/>
    <s v="mammal"/>
    <m/>
    <s v="shaft"/>
    <s v="needle"/>
    <m/>
    <m/>
    <s v="?"/>
    <s v="distal"/>
    <m/>
    <x v="0"/>
    <m/>
    <s v="Probably only missing a small amount of proximal end as needle begins to flatten out, charred at proximal break. 68.12"/>
    <m/>
    <m/>
    <m/>
    <m/>
    <m/>
    <s v="needle, partially charred"/>
    <n v="210"/>
    <m/>
    <m/>
    <n v="1"/>
    <m/>
    <m/>
    <m/>
    <n v="1"/>
    <m/>
    <m/>
    <m/>
    <m/>
    <m/>
    <m/>
  </r>
  <r>
    <n v="2016"/>
    <n v="0.495"/>
    <x v="75"/>
    <n v="18"/>
    <x v="15"/>
    <m/>
    <s v="DHS"/>
    <s v="10_VII_14"/>
    <s v="Fish"/>
    <x v="2"/>
    <m/>
    <m/>
    <s v="marine fish"/>
    <s v="Axial"/>
    <s v="spine"/>
    <s v="dorsal spine"/>
    <m/>
    <m/>
    <s v="?"/>
    <s v="distal"/>
    <m/>
    <x v="0"/>
    <m/>
    <s v="35.19, heat exposed? Larger than fresh water fish. Does not appear to be lutjanas. "/>
    <m/>
    <m/>
    <m/>
    <m/>
    <m/>
    <s v="heat exposed?"/>
    <s v="208-9"/>
    <m/>
    <m/>
    <m/>
    <m/>
    <m/>
    <m/>
    <m/>
    <m/>
    <m/>
    <m/>
    <m/>
    <m/>
    <m/>
  </r>
  <r>
    <n v="2016"/>
    <n v="0.42"/>
    <x v="77"/>
    <n v="18"/>
    <x v="43"/>
    <m/>
    <s v="AH"/>
    <s v="3_VII_14"/>
    <s v="Mammal"/>
    <x v="2"/>
    <m/>
    <m/>
    <s v="mammal"/>
    <m/>
    <s v="shaft"/>
    <s v="needle"/>
    <m/>
    <m/>
    <s v="?"/>
    <s v="distal"/>
    <m/>
    <x v="0"/>
    <m/>
    <s v="20.77mm"/>
    <m/>
    <m/>
    <m/>
    <m/>
    <m/>
    <s v="needle"/>
    <m/>
    <m/>
    <m/>
    <m/>
    <m/>
    <m/>
    <m/>
    <n v="1"/>
    <m/>
    <m/>
    <m/>
    <m/>
    <m/>
    <m/>
  </r>
  <r>
    <n v="2016"/>
    <n v="0.71799999999999997"/>
    <x v="94"/>
    <n v="18"/>
    <x v="50"/>
    <m/>
    <s v="GMB"/>
    <s v="7_VII_14"/>
    <s v="Bird"/>
    <x v="4"/>
    <m/>
    <m/>
    <s v="bird"/>
    <m/>
    <s v="unknown"/>
    <s v="fragment"/>
    <m/>
    <m/>
    <n v="0"/>
    <m/>
    <m/>
    <x v="0"/>
    <m/>
    <m/>
    <m/>
    <m/>
    <m/>
    <m/>
    <m/>
    <m/>
    <m/>
    <m/>
    <m/>
    <m/>
    <m/>
    <m/>
    <m/>
    <m/>
    <m/>
    <m/>
    <m/>
    <m/>
    <m/>
    <m/>
  </r>
  <r>
    <n v="2016"/>
    <n v="0.71799999999999997"/>
    <x v="94"/>
    <n v="18"/>
    <x v="50"/>
    <m/>
    <s v="GMB"/>
    <s v="7_VII_14"/>
    <s v="Mammal"/>
    <x v="2"/>
    <m/>
    <m/>
    <s v="mammal"/>
    <m/>
    <s v="unknown"/>
    <s v="fragment"/>
    <m/>
    <m/>
    <n v="0"/>
    <m/>
    <m/>
    <x v="6"/>
    <m/>
    <m/>
    <m/>
    <m/>
    <m/>
    <m/>
    <m/>
    <m/>
    <m/>
    <m/>
    <m/>
    <m/>
    <m/>
    <m/>
    <m/>
    <m/>
    <m/>
    <m/>
    <m/>
    <m/>
    <m/>
    <m/>
  </r>
  <r>
    <n v="2016"/>
    <n v="0.4"/>
    <x v="95"/>
    <n v="18"/>
    <x v="46"/>
    <m/>
    <s v="GMB"/>
    <s v="9_VII_14"/>
    <s v="Mammal"/>
    <x v="2"/>
    <m/>
    <m/>
    <s v="mammal"/>
    <m/>
    <s v="unknown"/>
    <s v="fragment"/>
    <m/>
    <m/>
    <n v="0"/>
    <m/>
    <m/>
    <x v="5"/>
    <m/>
    <m/>
    <m/>
    <m/>
    <m/>
    <m/>
    <m/>
    <m/>
    <m/>
    <m/>
    <m/>
    <m/>
    <m/>
    <m/>
    <m/>
    <m/>
    <m/>
    <m/>
    <m/>
    <m/>
    <m/>
    <m/>
  </r>
  <r>
    <n v="2016"/>
    <n v="0.4"/>
    <x v="95"/>
    <n v="18"/>
    <x v="46"/>
    <m/>
    <s v="GMB"/>
    <s v="9_VII_14"/>
    <s v="Mammal"/>
    <x v="3"/>
    <s v="Sylvilagus"/>
    <s v="sp."/>
    <s v="Cottontail"/>
    <s v="Extremity"/>
    <s v="metatarsal"/>
    <s v="metatarsal"/>
    <m/>
    <m/>
    <n v="0.3"/>
    <s v="distal"/>
    <m/>
    <x v="0"/>
    <m/>
    <m/>
    <m/>
    <m/>
    <m/>
    <m/>
    <m/>
    <m/>
    <m/>
    <m/>
    <m/>
    <m/>
    <m/>
    <m/>
    <m/>
    <m/>
    <m/>
    <m/>
    <m/>
    <m/>
    <m/>
    <m/>
  </r>
  <r>
    <n v="2016"/>
    <n v="0.4"/>
    <x v="95"/>
    <n v="18"/>
    <x v="46"/>
    <m/>
    <s v="GMB"/>
    <s v="9_VII_14"/>
    <s v="Mammal"/>
    <x v="5"/>
    <s v="Cratogeomys"/>
    <s v="fumosus thylorhinus"/>
    <s v="Smokey pocket gopher"/>
    <s v="Hindlimb"/>
    <s v="femur"/>
    <s v="femur"/>
    <m/>
    <s v="L"/>
    <n v="0.1"/>
    <s v="distal, medial condyle"/>
    <m/>
    <x v="0"/>
    <m/>
    <m/>
    <m/>
    <m/>
    <m/>
    <m/>
    <m/>
    <m/>
    <m/>
    <m/>
    <m/>
    <m/>
    <m/>
    <m/>
    <m/>
    <m/>
    <m/>
    <m/>
    <m/>
    <m/>
    <m/>
    <m/>
  </r>
  <r>
    <n v="2016"/>
    <n v="0.4"/>
    <x v="95"/>
    <n v="18"/>
    <x v="46"/>
    <m/>
    <s v="GMB"/>
    <s v="9_VII_14"/>
    <s v="Mammal"/>
    <x v="5"/>
    <s v="Cratogeomys"/>
    <s v="fumosus thylorhinus"/>
    <s v="Smokey pocket gopher"/>
    <s v="Cranial"/>
    <s v="mandible"/>
    <s v="mandible"/>
    <m/>
    <s v="L"/>
    <n v="0.2"/>
    <s v="tooth sockets P4, M1-2 present"/>
    <m/>
    <x v="0"/>
    <m/>
    <m/>
    <m/>
    <m/>
    <m/>
    <m/>
    <m/>
    <m/>
    <m/>
    <m/>
    <m/>
    <m/>
    <m/>
    <m/>
    <m/>
    <m/>
    <m/>
    <m/>
    <m/>
    <m/>
    <m/>
    <m/>
  </r>
  <r>
    <n v="2016"/>
    <n v="0.4"/>
    <x v="95"/>
    <n v="18"/>
    <x v="46"/>
    <m/>
    <s v="GMB"/>
    <s v="9_VII_14"/>
    <s v="Mammal"/>
    <x v="2"/>
    <m/>
    <m/>
    <s v="mammal"/>
    <s v="Axial"/>
    <s v="rib"/>
    <s v="rib"/>
    <m/>
    <m/>
    <n v="0"/>
    <s v="Costal"/>
    <m/>
    <x v="0"/>
    <m/>
    <s v="the costal portion of a rib. Very robust, likely a cervidae. Some small scratches or cuts on a small patch of bone, polished"/>
    <m/>
    <m/>
    <m/>
    <m/>
    <m/>
    <s v="heat exposed and worked"/>
    <m/>
    <m/>
    <m/>
    <m/>
    <n v="1"/>
    <m/>
    <m/>
    <n v="1"/>
    <m/>
    <m/>
    <m/>
    <m/>
    <m/>
    <m/>
  </r>
  <r>
    <n v="2016"/>
    <n v="0.32"/>
    <x v="96"/>
    <n v="18"/>
    <x v="51"/>
    <m/>
    <s v="DMC"/>
    <s v="2_VII_14"/>
    <s v="Bird"/>
    <x v="4"/>
    <s v="medium-large"/>
    <m/>
    <s v="medium-large bird"/>
    <s v="Extremity"/>
    <s v="metatarsal"/>
    <s v="tarsometatarsus"/>
    <m/>
    <s v="L"/>
    <n v="0.4"/>
    <s v="distal, missing medial and lateral condyles"/>
    <m/>
    <x v="0"/>
    <m/>
    <m/>
    <m/>
    <m/>
    <m/>
    <m/>
    <m/>
    <m/>
    <m/>
    <m/>
    <m/>
    <m/>
    <m/>
    <m/>
    <m/>
    <m/>
    <m/>
    <m/>
    <m/>
    <m/>
    <m/>
    <m/>
  </r>
  <r>
    <n v="2016"/>
    <n v="0.32"/>
    <x v="96"/>
    <n v="18"/>
    <x v="51"/>
    <m/>
    <s v="DMC"/>
    <s v="2_VII_14"/>
    <s v="Mammal"/>
    <x v="2"/>
    <m/>
    <m/>
    <s v="mammal"/>
    <m/>
    <s v="unknown"/>
    <s v="fragment"/>
    <m/>
    <m/>
    <n v="0"/>
    <m/>
    <m/>
    <x v="16"/>
    <m/>
    <m/>
    <m/>
    <m/>
    <m/>
    <m/>
    <m/>
    <m/>
    <m/>
    <m/>
    <m/>
    <m/>
    <m/>
    <m/>
    <m/>
    <m/>
    <m/>
    <m/>
    <m/>
    <m/>
    <m/>
    <m/>
  </r>
  <r>
    <n v="2016"/>
    <n v="0.48"/>
    <x v="91"/>
    <n v="18"/>
    <x v="48"/>
    <s v="EL.35"/>
    <s v="DMC"/>
    <s v="7_VII_14"/>
    <s v="Mammal"/>
    <x v="0"/>
    <s v="Odocoileus"/>
    <s v="viginianus"/>
    <s v="White-tailed deer"/>
    <s v="Forelimb"/>
    <s v="ulna"/>
    <s v="Ulna"/>
    <m/>
    <s v="R"/>
    <n v="0.1"/>
    <s v="olecranon"/>
    <m/>
    <x v="0"/>
    <m/>
    <m/>
    <m/>
    <s v="Y"/>
    <m/>
    <m/>
    <m/>
    <m/>
    <m/>
    <m/>
    <m/>
    <m/>
    <m/>
    <m/>
    <m/>
    <m/>
    <m/>
    <m/>
    <m/>
    <m/>
    <m/>
    <m/>
  </r>
  <r>
    <n v="2016"/>
    <n v="0.436"/>
    <x v="97"/>
    <n v="18"/>
    <x v="15"/>
    <m/>
    <s v="DHS"/>
    <s v="10_VII_14"/>
    <s v="Mammal"/>
    <x v="2"/>
    <m/>
    <m/>
    <s v="mammal"/>
    <m/>
    <s v="shaft"/>
    <s v="needle"/>
    <m/>
    <m/>
    <s v="?"/>
    <s v="distal"/>
    <m/>
    <x v="0"/>
    <m/>
    <s v="50.6, does not refit with other needles in bag, or those in 686"/>
    <m/>
    <m/>
    <m/>
    <m/>
    <m/>
    <s v="needle and polish"/>
    <n v="155"/>
    <m/>
    <m/>
    <m/>
    <m/>
    <m/>
    <m/>
    <n v="1"/>
    <m/>
    <m/>
    <m/>
    <m/>
    <m/>
    <m/>
  </r>
  <r>
    <n v="2016"/>
    <n v="0.436"/>
    <x v="97"/>
    <n v="18"/>
    <x v="15"/>
    <m/>
    <s v="DHS"/>
    <s v="10_VII_14"/>
    <s v="Mammal"/>
    <x v="2"/>
    <m/>
    <m/>
    <s v="mammal"/>
    <m/>
    <s v="shaft"/>
    <s v="needle"/>
    <m/>
    <m/>
    <s v="?"/>
    <s v="proximal"/>
    <m/>
    <x v="0"/>
    <m/>
    <s v="47.24, eye intact, does not refit with other needles in bag, or those in 686"/>
    <m/>
    <m/>
    <m/>
    <m/>
    <m/>
    <s v="needle and polish"/>
    <n v="155"/>
    <m/>
    <m/>
    <m/>
    <m/>
    <m/>
    <m/>
    <n v="1"/>
    <m/>
    <m/>
    <m/>
    <m/>
    <m/>
    <m/>
  </r>
  <r>
    <n v="2016"/>
    <n v="0.436"/>
    <x v="97"/>
    <n v="18"/>
    <x v="15"/>
    <m/>
    <s v="DHS"/>
    <s v="10_VII_14"/>
    <s v="Mammal"/>
    <x v="2"/>
    <m/>
    <m/>
    <s v="mammal"/>
    <m/>
    <s v="shaft"/>
    <s v="needle"/>
    <m/>
    <m/>
    <s v="?"/>
    <s v="shaft"/>
    <m/>
    <x v="0"/>
    <m/>
    <s v="42.26, broken at eye, does not refit with other needles in bag, or those in 686"/>
    <m/>
    <m/>
    <m/>
    <m/>
    <m/>
    <s v="needle and polish"/>
    <n v="155"/>
    <m/>
    <m/>
    <m/>
    <m/>
    <m/>
    <m/>
    <n v="1"/>
    <m/>
    <m/>
    <m/>
    <m/>
    <m/>
    <m/>
  </r>
  <r>
    <n v="2016"/>
    <n v="0.49"/>
    <x v="98"/>
    <n v="18"/>
    <x v="44"/>
    <m/>
    <s v="AH"/>
    <s v="1_VII_14"/>
    <s v="Human"/>
    <x v="2"/>
    <m/>
    <m/>
    <s v="Human"/>
    <m/>
    <m/>
    <m/>
    <m/>
    <m/>
    <n v="0"/>
    <m/>
    <m/>
    <x v="0"/>
    <m/>
    <m/>
    <m/>
    <m/>
    <m/>
    <m/>
    <m/>
    <m/>
    <m/>
    <m/>
    <m/>
    <m/>
    <m/>
    <m/>
    <m/>
    <m/>
    <m/>
    <m/>
    <m/>
    <m/>
    <m/>
    <m/>
  </r>
  <r>
    <n v="2016"/>
    <n v="0.49"/>
    <x v="98"/>
    <n v="18"/>
    <x v="44"/>
    <m/>
    <s v="AH"/>
    <s v="1_VII_14"/>
    <s v="Mammal"/>
    <x v="2"/>
    <m/>
    <m/>
    <s v="mammal"/>
    <m/>
    <s v="unknown"/>
    <s v="fragment"/>
    <m/>
    <m/>
    <n v="0"/>
    <m/>
    <m/>
    <x v="2"/>
    <m/>
    <m/>
    <m/>
    <m/>
    <m/>
    <m/>
    <m/>
    <m/>
    <m/>
    <m/>
    <m/>
    <m/>
    <m/>
    <m/>
    <m/>
    <m/>
    <m/>
    <m/>
    <m/>
    <m/>
    <m/>
    <m/>
  </r>
  <r>
    <n v="2016"/>
    <n v="0.49"/>
    <x v="98"/>
    <n v="18"/>
    <x v="44"/>
    <m/>
    <s v="AH"/>
    <s v="1_VII_14"/>
    <s v="Mammal"/>
    <x v="2"/>
    <m/>
    <m/>
    <s v="mammal"/>
    <m/>
    <s v="shaft"/>
    <s v="worked bone"/>
    <m/>
    <m/>
    <n v="0"/>
    <m/>
    <m/>
    <x v="0"/>
    <m/>
    <s v="small fragment of worked bone, squarish in cross-section and shaped into a rough point. "/>
    <m/>
    <m/>
    <m/>
    <m/>
    <m/>
    <s v="needle?"/>
    <m/>
    <m/>
    <m/>
    <m/>
    <m/>
    <m/>
    <m/>
    <n v="1"/>
    <m/>
    <m/>
    <m/>
    <m/>
    <m/>
    <m/>
  </r>
  <r>
    <n v="2016"/>
    <n v="0.33"/>
    <x v="99"/>
    <n v="18"/>
    <x v="46"/>
    <m/>
    <s v="AH"/>
    <s v="8_VII_14"/>
    <s v="Mammal"/>
    <x v="5"/>
    <s v="Cratogeomys"/>
    <s v="fumosus thylorhinus"/>
    <s v="Smokey pocket gopher"/>
    <s v="Hindlimb"/>
    <s v="tibia"/>
    <s v="tibia"/>
    <m/>
    <s v="R"/>
    <n v="1"/>
    <s v="four refitting fragments of an entire tibia, missing part of fibula"/>
    <m/>
    <x v="0"/>
    <m/>
    <m/>
    <m/>
    <s v="Y"/>
    <m/>
    <m/>
    <m/>
    <m/>
    <m/>
    <m/>
    <m/>
    <m/>
    <m/>
    <m/>
    <m/>
    <m/>
    <m/>
    <m/>
    <m/>
    <m/>
    <m/>
    <m/>
  </r>
  <r>
    <n v="2016"/>
    <n v="0.38800000000000001"/>
    <x v="100"/>
    <n v="18"/>
    <x v="47"/>
    <m/>
    <s v="GMB"/>
    <s v="7_VII_14"/>
    <s v="Mammal"/>
    <x v="5"/>
    <s v="Cratogeomys"/>
    <s v="fumosus thylorhinus"/>
    <s v="Smokey pocket gopher"/>
    <s v="Cranial"/>
    <s v="mandible"/>
    <s v="mandible + dentition"/>
    <m/>
    <s v="R"/>
    <n v="0.4"/>
    <s v="anterior, all dentition present"/>
    <m/>
    <x v="0"/>
    <m/>
    <m/>
    <m/>
    <m/>
    <m/>
    <m/>
    <m/>
    <m/>
    <m/>
    <m/>
    <m/>
    <m/>
    <m/>
    <m/>
    <m/>
    <m/>
    <m/>
    <m/>
    <m/>
    <m/>
    <m/>
    <m/>
  </r>
  <r>
    <n v="2016"/>
    <n v="0.38800000000000001"/>
    <x v="100"/>
    <n v="18"/>
    <x v="47"/>
    <m/>
    <s v="GMB"/>
    <s v="7_VII_14"/>
    <s v="Mammal"/>
    <x v="1"/>
    <s v="Canis"/>
    <s v="familiaris "/>
    <s v="Dog"/>
    <s v="Extremity"/>
    <s v="phalanx"/>
    <s v="*proximal tarsal phalanx 2"/>
    <m/>
    <s v="R"/>
    <n v="1"/>
    <m/>
    <m/>
    <x v="0"/>
    <m/>
    <m/>
    <m/>
    <m/>
    <m/>
    <m/>
    <m/>
    <s v="rodent gnaw"/>
    <m/>
    <m/>
    <s v="Length 20.95; Prox (wxh) 7.27x6.01; Distal (wxh) 6.01x4.46"/>
    <m/>
    <m/>
    <m/>
    <n v="1"/>
    <m/>
    <m/>
    <m/>
    <m/>
    <m/>
    <m/>
    <m/>
  </r>
  <r>
    <n v="2016"/>
    <n v="0.33"/>
    <x v="101"/>
    <n v="18"/>
    <x v="46"/>
    <m/>
    <s v="AH"/>
    <s v="8_VII_14"/>
    <s v="Human"/>
    <x v="2"/>
    <m/>
    <m/>
    <s v="Human"/>
    <m/>
    <m/>
    <m/>
    <m/>
    <m/>
    <n v="0"/>
    <m/>
    <m/>
    <x v="0"/>
    <m/>
    <s v="only one piece of human in this bag"/>
    <m/>
    <m/>
    <m/>
    <m/>
    <m/>
    <m/>
    <m/>
    <m/>
    <m/>
    <m/>
    <m/>
    <m/>
    <m/>
    <m/>
    <m/>
    <m/>
    <m/>
    <m/>
    <m/>
    <m/>
  </r>
  <r>
    <n v="2016"/>
    <n v="0.436"/>
    <x v="97"/>
    <n v="18"/>
    <x v="15"/>
    <s v="EL.36"/>
    <s v="DHS"/>
    <s v="10_VII_14"/>
    <s v="Mammal"/>
    <x v="2"/>
    <s v="large"/>
    <m/>
    <s v="large mammal"/>
    <s v="Cranial"/>
    <s v="cranial"/>
    <s v="cranium"/>
    <m/>
    <m/>
    <n v="0"/>
    <m/>
    <m/>
    <x v="0"/>
    <m/>
    <m/>
    <m/>
    <m/>
    <m/>
    <m/>
    <m/>
    <m/>
    <m/>
    <m/>
    <m/>
    <m/>
    <m/>
    <m/>
    <m/>
    <m/>
    <m/>
    <m/>
    <m/>
    <m/>
    <m/>
    <m/>
  </r>
  <r>
    <n v="2016"/>
    <n v="0.27"/>
    <x v="82"/>
    <n v="18"/>
    <x v="44"/>
    <m/>
    <s v="AH"/>
    <s v="3_VII_14"/>
    <s v="Mammal"/>
    <x v="2"/>
    <m/>
    <m/>
    <s v="mammal"/>
    <m/>
    <s v="shaft"/>
    <s v="needle"/>
    <m/>
    <m/>
    <s v="?"/>
    <s v="shaft"/>
    <m/>
    <x v="2"/>
    <m/>
    <s v="two refitting fragments of needle, one end is broken at the eye of the needle"/>
    <m/>
    <m/>
    <m/>
    <m/>
    <m/>
    <s v="needle"/>
    <m/>
    <m/>
    <m/>
    <m/>
    <m/>
    <m/>
    <m/>
    <n v="2"/>
    <m/>
    <m/>
    <m/>
    <m/>
    <m/>
    <m/>
  </r>
  <r>
    <n v="2016"/>
    <n v="0.48"/>
    <x v="91"/>
    <n v="18"/>
    <x v="48"/>
    <s v="EL.35"/>
    <s v="AH"/>
    <s v="5_VII_14"/>
    <s v="Mammal"/>
    <x v="3"/>
    <s v="Sylvilagus"/>
    <s v="sp."/>
    <s v="Cottontail"/>
    <s v="Hindlimb"/>
    <s v="tibia"/>
    <s v="tibia"/>
    <m/>
    <s v="L"/>
    <n v="1"/>
    <m/>
    <m/>
    <x v="2"/>
    <m/>
    <s v="two refitting fragments of tibia, juvenile"/>
    <m/>
    <s v="N"/>
    <m/>
    <m/>
    <m/>
    <m/>
    <m/>
    <m/>
    <m/>
    <m/>
    <m/>
    <m/>
    <m/>
    <m/>
    <m/>
    <m/>
    <m/>
    <m/>
    <m/>
    <m/>
  </r>
  <r>
    <s v="2015/6"/>
    <n v="1.52"/>
    <x v="102"/>
    <n v="17"/>
    <x v="52"/>
    <m/>
    <s v="DHS"/>
    <s v="30_VII_13"/>
    <s v="Bird"/>
    <x v="6"/>
    <s v="Anatidae"/>
    <m/>
    <s v="Waterfowl"/>
    <s v="Pectoral girdle"/>
    <s v="scapula"/>
    <s v="scapula"/>
    <m/>
    <s v="R"/>
    <n v="0.7"/>
    <s v="proximal"/>
    <m/>
    <x v="0"/>
    <m/>
    <m/>
    <m/>
    <m/>
    <m/>
    <m/>
    <m/>
    <m/>
    <m/>
    <m/>
    <m/>
    <m/>
    <m/>
    <m/>
    <m/>
    <m/>
    <m/>
    <m/>
    <m/>
    <m/>
    <m/>
    <m/>
  </r>
  <r>
    <s v="2015/6"/>
    <n v="1.52"/>
    <x v="102"/>
    <n v="17"/>
    <x v="52"/>
    <m/>
    <s v="DHS"/>
    <s v="30_VII_13"/>
    <s v="Bird"/>
    <x v="6"/>
    <s v="Anatidae"/>
    <m/>
    <s v="Waterfowl"/>
    <s v="Extremity"/>
    <s v="metatarsal"/>
    <s v="Tarsometatarsus"/>
    <m/>
    <s v="R"/>
    <n v="0.8"/>
    <s v="shaft"/>
    <m/>
    <x v="0"/>
    <m/>
    <s v="damage to both ends. "/>
    <m/>
    <m/>
    <m/>
    <m/>
    <m/>
    <m/>
    <m/>
    <m/>
    <m/>
    <m/>
    <m/>
    <m/>
    <m/>
    <m/>
    <m/>
    <m/>
    <m/>
    <m/>
    <m/>
    <m/>
  </r>
  <r>
    <s v="2015/6"/>
    <n v="1.52"/>
    <x v="102"/>
    <n v="17"/>
    <x v="52"/>
    <m/>
    <s v="DHS"/>
    <s v="30_VII_13"/>
    <s v="Bird"/>
    <x v="6"/>
    <s v="Anatidae"/>
    <m/>
    <s v="Waterfowl"/>
    <s v="Hindlimb"/>
    <s v="Tibia"/>
    <s v="tibiotarsus"/>
    <m/>
    <s v="R"/>
    <n v="0.7"/>
    <s v="shaft"/>
    <m/>
    <x v="0"/>
    <m/>
    <s v="missing condyles"/>
    <m/>
    <m/>
    <m/>
    <m/>
    <m/>
    <m/>
    <m/>
    <m/>
    <m/>
    <m/>
    <m/>
    <m/>
    <m/>
    <m/>
    <m/>
    <m/>
    <m/>
    <m/>
    <m/>
    <m/>
  </r>
  <r>
    <s v="2015/6"/>
    <n v="1.52"/>
    <x v="102"/>
    <n v="17"/>
    <x v="52"/>
    <m/>
    <s v="DHS"/>
    <s v="30_VII_13"/>
    <s v="Bird"/>
    <x v="4"/>
    <m/>
    <m/>
    <s v="bird"/>
    <s v="Extremity"/>
    <s v="phalanx"/>
    <s v="proximal phalanx"/>
    <m/>
    <m/>
    <n v="1"/>
    <m/>
    <m/>
    <x v="0"/>
    <m/>
    <m/>
    <m/>
    <m/>
    <m/>
    <m/>
    <m/>
    <m/>
    <m/>
    <m/>
    <m/>
    <m/>
    <m/>
    <m/>
    <m/>
    <m/>
    <m/>
    <m/>
    <m/>
    <m/>
    <m/>
    <m/>
  </r>
  <r>
    <s v="2015/6"/>
    <n v="1.52"/>
    <x v="102"/>
    <n v="17"/>
    <x v="52"/>
    <m/>
    <s v="DHS"/>
    <s v="30_VII_13"/>
    <s v="Bird"/>
    <x v="7"/>
    <s v="Colinus"/>
    <s v="virginianus"/>
    <s v="Northern bobwhite"/>
    <s v="Hindlimb"/>
    <s v="Tibia"/>
    <s v="tibiotarsus"/>
    <m/>
    <s v="R"/>
    <n v="0.4"/>
    <m/>
    <m/>
    <x v="0"/>
    <m/>
    <m/>
    <m/>
    <m/>
    <m/>
    <m/>
    <m/>
    <m/>
    <m/>
    <m/>
    <m/>
    <m/>
    <m/>
    <m/>
    <m/>
    <m/>
    <m/>
    <m/>
    <m/>
    <m/>
    <m/>
    <m/>
  </r>
  <r>
    <s v="2015/6"/>
    <n v="1.52"/>
    <x v="102"/>
    <n v="17"/>
    <x v="52"/>
    <m/>
    <s v="DHS"/>
    <s v="30_VII_13"/>
    <s v="Bird"/>
    <x v="10"/>
    <s v="Fulica"/>
    <s v="americana"/>
    <s v="American coot"/>
    <s v="Cranial"/>
    <s v="cranial"/>
    <s v="premaxilla"/>
    <m/>
    <m/>
    <n v="0.8"/>
    <m/>
    <m/>
    <x v="0"/>
    <m/>
    <m/>
    <m/>
    <m/>
    <m/>
    <m/>
    <m/>
    <m/>
    <m/>
    <m/>
    <m/>
    <m/>
    <m/>
    <m/>
    <m/>
    <m/>
    <m/>
    <m/>
    <m/>
    <m/>
    <m/>
    <m/>
  </r>
  <r>
    <s v="2015/6"/>
    <n v="1.52"/>
    <x v="102"/>
    <n v="17"/>
    <x v="52"/>
    <m/>
    <s v="DHS"/>
    <s v="30_VII_13"/>
    <s v="Bird"/>
    <x v="4"/>
    <m/>
    <m/>
    <s v="bird"/>
    <s v="Axial"/>
    <s v="vertebra"/>
    <s v="vertebra"/>
    <m/>
    <m/>
    <n v="1"/>
    <m/>
    <m/>
    <x v="0"/>
    <m/>
    <m/>
    <m/>
    <m/>
    <m/>
    <m/>
    <m/>
    <m/>
    <m/>
    <m/>
    <m/>
    <m/>
    <m/>
    <m/>
    <m/>
    <m/>
    <m/>
    <m/>
    <m/>
    <m/>
    <m/>
    <m/>
  </r>
  <r>
    <s v="2015/6"/>
    <n v="1.52"/>
    <x v="102"/>
    <n v="17"/>
    <x v="52"/>
    <m/>
    <s v="DHS"/>
    <s v="30_VII_13"/>
    <s v="Mammal"/>
    <x v="5"/>
    <s v="Cratogeomys"/>
    <s v="fumosus thylorhinus"/>
    <s v="Smokey pocket gopher"/>
    <s v="Cranial"/>
    <s v="cranial"/>
    <s v="Jugal"/>
    <m/>
    <s v="R"/>
    <n v="0.7"/>
    <m/>
    <m/>
    <x v="0"/>
    <m/>
    <m/>
    <m/>
    <m/>
    <m/>
    <m/>
    <m/>
    <m/>
    <m/>
    <m/>
    <m/>
    <m/>
    <m/>
    <m/>
    <m/>
    <m/>
    <m/>
    <m/>
    <m/>
    <m/>
    <m/>
    <m/>
  </r>
  <r>
    <s v="2015/6"/>
    <n v="1.52"/>
    <x v="102"/>
    <n v="17"/>
    <x v="52"/>
    <m/>
    <s v="DHS"/>
    <s v="30_VII_13"/>
    <s v="Mammal"/>
    <x v="5"/>
    <s v="Cratogeomys"/>
    <s v="fumosus thylorhinus"/>
    <s v="Smokey pocket gopher"/>
    <s v="Cranial"/>
    <s v="tooth"/>
    <s v="incisor (sup) "/>
    <m/>
    <s v="R"/>
    <n v="0.5"/>
    <s v="anterior"/>
    <m/>
    <x v="0"/>
    <m/>
    <m/>
    <m/>
    <m/>
    <m/>
    <m/>
    <m/>
    <m/>
    <m/>
    <m/>
    <m/>
    <m/>
    <m/>
    <m/>
    <m/>
    <m/>
    <m/>
    <m/>
    <m/>
    <m/>
    <m/>
    <m/>
  </r>
  <r>
    <s v="2015/6"/>
    <n v="1.52"/>
    <x v="102"/>
    <n v="17"/>
    <x v="52"/>
    <m/>
    <s v="DHS"/>
    <s v="30_VII_13"/>
    <s v="Mammal"/>
    <x v="5"/>
    <s v="Cratogeomys"/>
    <s v="fumosus thylorhinus"/>
    <s v="Smokey pocket gopher"/>
    <s v="Hindlimb"/>
    <s v="tibia"/>
    <s v="tibia"/>
    <m/>
    <s v="R"/>
    <n v="0.4"/>
    <s v="distal"/>
    <m/>
    <x v="0"/>
    <m/>
    <m/>
    <m/>
    <m/>
    <m/>
    <m/>
    <m/>
    <s v="heat exposure?"/>
    <m/>
    <m/>
    <m/>
    <m/>
    <m/>
    <m/>
    <m/>
    <m/>
    <m/>
    <m/>
    <m/>
    <m/>
    <m/>
    <m/>
  </r>
  <r>
    <s v="2015/6"/>
    <n v="1.52"/>
    <x v="102"/>
    <n v="17"/>
    <x v="52"/>
    <m/>
    <s v="DHS"/>
    <s v="30_VII_13"/>
    <s v="Mammal"/>
    <x v="5"/>
    <s v="Cratogeomys"/>
    <s v="fumosus thylorhinus"/>
    <s v="Smokey pocket gopher"/>
    <s v="Cranial"/>
    <s v="mandible"/>
    <s v="mandible"/>
    <m/>
    <s v="R"/>
    <n v="0.7"/>
    <s v="anterior"/>
    <m/>
    <x v="0"/>
    <m/>
    <s v="all sockets present and most of inscisor (posterior)"/>
    <m/>
    <m/>
    <m/>
    <m/>
    <m/>
    <s v="heat exposure?"/>
    <m/>
    <m/>
    <m/>
    <m/>
    <m/>
    <m/>
    <m/>
    <m/>
    <m/>
    <m/>
    <m/>
    <m/>
    <m/>
    <m/>
  </r>
  <r>
    <s v="2015/6"/>
    <n v="1.52"/>
    <x v="102"/>
    <n v="17"/>
    <x v="52"/>
    <m/>
    <s v="DHS"/>
    <s v="30_VII_13"/>
    <s v="Mammal"/>
    <x v="5"/>
    <s v="Cratogeomys"/>
    <s v="fumosus thylorhinus"/>
    <s v="Smokey pocket gopher"/>
    <s v="Hindlimb"/>
    <s v="femur"/>
    <s v="femur"/>
    <m/>
    <s v="R"/>
    <n v="0.8"/>
    <s v="Shaft"/>
    <m/>
    <x v="0"/>
    <m/>
    <m/>
    <m/>
    <s v="N"/>
    <m/>
    <m/>
    <m/>
    <s v="animal chew?"/>
    <m/>
    <m/>
    <m/>
    <m/>
    <m/>
    <m/>
    <m/>
    <m/>
    <m/>
    <m/>
    <m/>
    <m/>
    <m/>
    <m/>
  </r>
  <r>
    <s v="2015/6"/>
    <n v="1.52"/>
    <x v="102"/>
    <n v="17"/>
    <x v="52"/>
    <m/>
    <s v="DHS"/>
    <s v="30_VII_13"/>
    <s v="Mammal"/>
    <x v="3"/>
    <s v="Sylvilagus"/>
    <s v="cf. cunicularius"/>
    <s v="cf. Mexican cottontail"/>
    <s v="Forelimb"/>
    <s v="radius"/>
    <s v="radius"/>
    <m/>
    <s v="R"/>
    <n v="1"/>
    <m/>
    <m/>
    <x v="0"/>
    <m/>
    <m/>
    <m/>
    <s v="Y"/>
    <m/>
    <m/>
    <m/>
    <m/>
    <m/>
    <m/>
    <m/>
    <m/>
    <m/>
    <m/>
    <m/>
    <m/>
    <m/>
    <m/>
    <m/>
    <m/>
    <m/>
    <m/>
  </r>
  <r>
    <s v="2015/6"/>
    <n v="1.52"/>
    <x v="102"/>
    <n v="17"/>
    <x v="52"/>
    <m/>
    <s v="DHS"/>
    <s v="30_VII_13"/>
    <s v="Mammal"/>
    <x v="3"/>
    <s v="Lepus"/>
    <s v="sp. "/>
    <s v="Hare"/>
    <s v="Pelvic girdle"/>
    <s v="pelvis"/>
    <s v="pelvis"/>
    <m/>
    <s v="R"/>
    <n v="0.2"/>
    <s v="illium tip"/>
    <m/>
    <x v="0"/>
    <m/>
    <m/>
    <m/>
    <m/>
    <m/>
    <m/>
    <m/>
    <s v="heat exposure"/>
    <m/>
    <m/>
    <m/>
    <m/>
    <n v="1"/>
    <m/>
    <m/>
    <m/>
    <m/>
    <m/>
    <m/>
    <m/>
    <m/>
    <m/>
  </r>
  <r>
    <s v="2015/6"/>
    <n v="1.52"/>
    <x v="102"/>
    <n v="17"/>
    <x v="52"/>
    <m/>
    <s v="DHS"/>
    <s v="30_VII_13"/>
    <s v="Mammal"/>
    <x v="1"/>
    <s v="Canis"/>
    <s v="familiaris "/>
    <s v="Dog"/>
    <s v="Axial"/>
    <s v="Vertebra"/>
    <s v="axis"/>
    <m/>
    <m/>
    <n v="0.2"/>
    <s v="posterior body"/>
    <m/>
    <x v="0"/>
    <n v="1"/>
    <m/>
    <m/>
    <s v="Y"/>
    <m/>
    <m/>
    <m/>
    <s v="charred"/>
    <m/>
    <m/>
    <m/>
    <n v="1"/>
    <m/>
    <m/>
    <m/>
    <m/>
    <m/>
    <m/>
    <m/>
    <m/>
    <m/>
    <m/>
  </r>
  <r>
    <s v="2015/6"/>
    <n v="1.52"/>
    <x v="102"/>
    <n v="17"/>
    <x v="52"/>
    <m/>
    <s v="DHS"/>
    <s v="30_VII_13"/>
    <s v="Mammal"/>
    <x v="1"/>
    <s v="Canis"/>
    <s v="familiaris "/>
    <s v="Dog"/>
    <s v="Cranial"/>
    <s v="tooth"/>
    <s v="canine (inf)"/>
    <m/>
    <s v="R"/>
    <n v="0.5"/>
    <s v="crown, missing root, "/>
    <m/>
    <x v="0"/>
    <m/>
    <s v="Height 18.56, width 10.13, depth 6.6: young but large, could be hybrid dog and wolf, or maybe coyote"/>
    <m/>
    <s v="N"/>
    <m/>
    <m/>
    <m/>
    <s v="young becuase no bone inside, hollow, but very large."/>
    <s v="PHOTO"/>
    <m/>
    <s v="Altura:17.62, Ancho: 6.74, Anteroposterior: 10.22; Possibly Loberro"/>
    <m/>
    <m/>
    <m/>
    <m/>
    <m/>
    <m/>
    <m/>
    <m/>
    <m/>
    <m/>
    <m/>
  </r>
  <r>
    <s v="2015/6"/>
    <n v="1.52"/>
    <x v="102"/>
    <n v="17"/>
    <x v="52"/>
    <m/>
    <s v="DHS"/>
    <s v="30_VII_13"/>
    <s v="Human"/>
    <x v="2"/>
    <m/>
    <m/>
    <s v="Human"/>
    <m/>
    <m/>
    <m/>
    <m/>
    <m/>
    <n v="0"/>
    <m/>
    <m/>
    <x v="2"/>
    <m/>
    <m/>
    <m/>
    <m/>
    <m/>
    <m/>
    <m/>
    <m/>
    <m/>
    <m/>
    <m/>
    <m/>
    <m/>
    <m/>
    <m/>
    <m/>
    <m/>
    <m/>
    <m/>
    <m/>
    <m/>
    <m/>
  </r>
  <r>
    <s v="2015/6"/>
    <n v="1.52"/>
    <x v="102"/>
    <n v="17"/>
    <x v="52"/>
    <m/>
    <s v="DHS"/>
    <s v="30_VII_13"/>
    <s v="Mammal"/>
    <x v="2"/>
    <s v="small"/>
    <m/>
    <s v="small mammal"/>
    <s v="Axial"/>
    <s v="Vertebra"/>
    <s v="axis"/>
    <m/>
    <m/>
    <n v="1"/>
    <m/>
    <m/>
    <x v="0"/>
    <m/>
    <s v="possible tuza but no comparison could be made, 10.8 (width) x 10.5 (height) x 7.29 (length at artculation)"/>
    <m/>
    <s v="Y'"/>
    <m/>
    <m/>
    <m/>
    <m/>
    <m/>
    <m/>
    <m/>
    <m/>
    <m/>
    <m/>
    <m/>
    <m/>
    <m/>
    <m/>
    <m/>
    <m/>
    <m/>
    <m/>
  </r>
  <r>
    <s v="2015/6"/>
    <n v="1.52"/>
    <x v="102"/>
    <n v="17"/>
    <x v="52"/>
    <m/>
    <s v="DHS"/>
    <s v="30_VII_13"/>
    <s v="Mammal"/>
    <x v="0"/>
    <s v="Artiodactyla"/>
    <s v="cf. Cervidae"/>
    <s v="cf. Cervid"/>
    <s v="Extremity"/>
    <s v="phalanx"/>
    <s v="medial phalanx"/>
    <m/>
    <s v="L (side of hoof not animal)"/>
    <n v="1"/>
    <m/>
    <m/>
    <x v="2"/>
    <m/>
    <s v="body and seperate proximal epiphysis, together 25.24 length, 13.25x10.5 at distal. Looks more like cervid"/>
    <m/>
    <s v="N"/>
    <m/>
    <m/>
    <m/>
    <m/>
    <m/>
    <m/>
    <m/>
    <m/>
    <m/>
    <m/>
    <m/>
    <m/>
    <m/>
    <m/>
    <m/>
    <m/>
    <m/>
    <m/>
  </r>
  <r>
    <s v="2015/6"/>
    <n v="1.52"/>
    <x v="102"/>
    <n v="17"/>
    <x v="52"/>
    <m/>
    <s v="DHS"/>
    <s v="30_VII_13"/>
    <s v="Mammal"/>
    <x v="1"/>
    <s v="Canis"/>
    <s v="familiaris "/>
    <s v="Dog"/>
    <s v="Axial"/>
    <s v="rib"/>
    <s v="rib"/>
    <m/>
    <m/>
    <n v="0.5"/>
    <s v="shaft"/>
    <m/>
    <x v="0"/>
    <m/>
    <m/>
    <m/>
    <m/>
    <m/>
    <m/>
    <m/>
    <m/>
    <m/>
    <m/>
    <m/>
    <m/>
    <m/>
    <m/>
    <m/>
    <m/>
    <m/>
    <m/>
    <m/>
    <m/>
    <m/>
    <m/>
  </r>
  <r>
    <s v="2015/6"/>
    <n v="1.52"/>
    <x v="102"/>
    <n v="17"/>
    <x v="52"/>
    <m/>
    <s v="DHS"/>
    <s v="30_VII_13"/>
    <s v="Bird"/>
    <x v="4"/>
    <m/>
    <m/>
    <s v="bird"/>
    <m/>
    <s v="unknown"/>
    <s v="fragment"/>
    <m/>
    <m/>
    <n v="0"/>
    <m/>
    <m/>
    <x v="3"/>
    <m/>
    <m/>
    <m/>
    <m/>
    <m/>
    <m/>
    <m/>
    <m/>
    <m/>
    <m/>
    <m/>
    <m/>
    <m/>
    <m/>
    <m/>
    <m/>
    <m/>
    <m/>
    <m/>
    <m/>
    <m/>
    <m/>
  </r>
  <r>
    <s v="2015/6"/>
    <n v="1.52"/>
    <x v="102"/>
    <n v="17"/>
    <x v="52"/>
    <m/>
    <s v="DHS"/>
    <s v="30_VII_13"/>
    <s v="Mammal"/>
    <x v="3"/>
    <s v="Leporidae"/>
    <m/>
    <s v="Rabbit/hare"/>
    <s v="Cranial"/>
    <s v="mandible"/>
    <s v="mandible"/>
    <m/>
    <s v="L"/>
    <n v="0"/>
    <s v="inferior border"/>
    <m/>
    <x v="0"/>
    <m/>
    <m/>
    <m/>
    <m/>
    <m/>
    <m/>
    <m/>
    <m/>
    <m/>
    <m/>
    <m/>
    <m/>
    <m/>
    <m/>
    <m/>
    <m/>
    <m/>
    <m/>
    <m/>
    <m/>
    <m/>
    <m/>
  </r>
  <r>
    <s v="2015/6"/>
    <n v="1.52"/>
    <x v="102"/>
    <n v="17"/>
    <x v="52"/>
    <m/>
    <s v="DHS"/>
    <s v="30_VII_13"/>
    <s v="Mammal"/>
    <x v="0"/>
    <s v="Artiodactyla"/>
    <m/>
    <s v="Artiodactyl"/>
    <s v="Axial"/>
    <s v="rib"/>
    <s v="Rib"/>
    <m/>
    <m/>
    <n v="0"/>
    <s v="shaft"/>
    <m/>
    <x v="0"/>
    <m/>
    <m/>
    <m/>
    <m/>
    <m/>
    <m/>
    <m/>
    <s v="heat exposed"/>
    <m/>
    <m/>
    <m/>
    <m/>
    <n v="1"/>
    <m/>
    <m/>
    <m/>
    <m/>
    <m/>
    <m/>
    <m/>
    <m/>
    <m/>
  </r>
  <r>
    <s v="2015/6"/>
    <n v="1.52"/>
    <x v="102"/>
    <n v="17"/>
    <x v="52"/>
    <m/>
    <s v="DHS"/>
    <s v="30_VII_13"/>
    <s v="Mammal"/>
    <x v="2"/>
    <s v="Small"/>
    <m/>
    <s v="small mammal"/>
    <s v="Cranial"/>
    <s v="cranial"/>
    <s v="cranium"/>
    <m/>
    <m/>
    <n v="0"/>
    <m/>
    <m/>
    <x v="0"/>
    <m/>
    <s v="looks like might have tooth socket, mandible or cranial"/>
    <m/>
    <m/>
    <m/>
    <m/>
    <m/>
    <m/>
    <m/>
    <m/>
    <m/>
    <m/>
    <m/>
    <m/>
    <m/>
    <m/>
    <m/>
    <m/>
    <m/>
    <m/>
    <m/>
    <m/>
  </r>
  <r>
    <s v="2015/6"/>
    <n v="1.52"/>
    <x v="102"/>
    <n v="17"/>
    <x v="52"/>
    <m/>
    <s v="DHS"/>
    <s v="30_VII_13"/>
    <s v="Mammal"/>
    <x v="0"/>
    <s v="Artiodactyla"/>
    <m/>
    <s v="Artiodactyl"/>
    <s v="Cranial"/>
    <s v="tooth"/>
    <s v="tooth"/>
    <m/>
    <m/>
    <n v="0"/>
    <m/>
    <m/>
    <x v="6"/>
    <m/>
    <s v="three fragments of rootless (continuous growning) tooth such as in capra or antilocapra"/>
    <m/>
    <m/>
    <m/>
    <m/>
    <m/>
    <m/>
    <m/>
    <m/>
    <m/>
    <m/>
    <m/>
    <m/>
    <m/>
    <m/>
    <m/>
    <m/>
    <m/>
    <m/>
    <m/>
    <m/>
  </r>
  <r>
    <s v="2015/6"/>
    <n v="1.52"/>
    <x v="102"/>
    <n v="17"/>
    <x v="52"/>
    <m/>
    <s v="DHS"/>
    <s v="30_VII_13"/>
    <s v="Mammal"/>
    <x v="0"/>
    <s v="Cervidae"/>
    <m/>
    <s v="Cervid"/>
    <s v="Cranial"/>
    <s v="antler"/>
    <s v="antler"/>
    <m/>
    <m/>
    <n v="0"/>
    <s v="tip"/>
    <m/>
    <x v="0"/>
    <m/>
    <s v="small of antler. Most likely virginianus, but would be worked mazama"/>
    <m/>
    <m/>
    <m/>
    <m/>
    <m/>
    <s v="worked?"/>
    <m/>
    <m/>
    <m/>
    <m/>
    <m/>
    <m/>
    <m/>
    <m/>
    <m/>
    <m/>
    <m/>
    <m/>
    <m/>
    <m/>
  </r>
  <r>
    <s v="2015/6"/>
    <n v="1.52"/>
    <x v="102"/>
    <n v="17"/>
    <x v="52"/>
    <m/>
    <s v="DHS"/>
    <s v="30_VII_13"/>
    <s v="Mammal"/>
    <x v="2"/>
    <m/>
    <m/>
    <s v="Unknown"/>
    <m/>
    <s v="shaft"/>
    <s v="bone"/>
    <m/>
    <m/>
    <n v="0"/>
    <m/>
    <m/>
    <x v="0"/>
    <m/>
    <s v="weird, looks like wood, could be pathology?"/>
    <m/>
    <m/>
    <m/>
    <m/>
    <m/>
    <m/>
    <m/>
    <m/>
    <m/>
    <m/>
    <m/>
    <m/>
    <m/>
    <m/>
    <m/>
    <m/>
    <m/>
    <m/>
    <m/>
    <m/>
  </r>
  <r>
    <s v="2015/6"/>
    <n v="1.52"/>
    <x v="102"/>
    <n v="17"/>
    <x v="52"/>
    <m/>
    <s v="DHS"/>
    <s v="30_VII_13"/>
    <s v="Reptile"/>
    <x v="2"/>
    <s v="Trachemys"/>
    <s v="sp."/>
    <s v="Slider turtle"/>
    <m/>
    <s v="carapace/plastron"/>
    <s v="carapace- costal scute"/>
    <m/>
    <m/>
    <n v="0"/>
    <s v="medial"/>
    <m/>
    <x v="0"/>
    <m/>
    <s v="large"/>
    <m/>
    <m/>
    <m/>
    <m/>
    <m/>
    <m/>
    <m/>
    <m/>
    <m/>
    <m/>
    <m/>
    <m/>
    <m/>
    <m/>
    <m/>
    <m/>
    <m/>
    <m/>
    <m/>
    <m/>
  </r>
  <r>
    <s v="2015/6"/>
    <n v="1.52"/>
    <x v="102"/>
    <n v="17"/>
    <x v="52"/>
    <m/>
    <s v="DHS"/>
    <s v="30_VII_13"/>
    <s v="Mammal"/>
    <x v="2"/>
    <m/>
    <m/>
    <s v="mammal"/>
    <m/>
    <s v="shaft"/>
    <s v="needle"/>
    <m/>
    <m/>
    <n v="0"/>
    <s v="shaft"/>
    <m/>
    <x v="0"/>
    <m/>
    <m/>
    <m/>
    <m/>
    <m/>
    <m/>
    <m/>
    <s v="needle, heat exposed, polish"/>
    <m/>
    <m/>
    <m/>
    <m/>
    <n v="1"/>
    <m/>
    <m/>
    <n v="1"/>
    <m/>
    <m/>
    <m/>
    <m/>
    <m/>
    <m/>
  </r>
  <r>
    <s v="2015/6"/>
    <n v="1.52"/>
    <x v="102"/>
    <n v="17"/>
    <x v="52"/>
    <m/>
    <s v="DHS"/>
    <s v="30_VII_13"/>
    <s v="Mammal"/>
    <x v="2"/>
    <m/>
    <m/>
    <s v="mammal"/>
    <m/>
    <s v="unknown"/>
    <s v="fragment"/>
    <m/>
    <m/>
    <n v="0"/>
    <m/>
    <m/>
    <x v="13"/>
    <m/>
    <m/>
    <m/>
    <m/>
    <m/>
    <m/>
    <m/>
    <m/>
    <m/>
    <m/>
    <m/>
    <m/>
    <m/>
    <m/>
    <m/>
    <m/>
    <m/>
    <m/>
    <m/>
    <m/>
    <m/>
    <m/>
  </r>
  <r>
    <s v="2015/6"/>
    <n v="1.52"/>
    <x v="102"/>
    <n v="17"/>
    <x v="52"/>
    <m/>
    <s v="DHS"/>
    <s v="30_VII_13"/>
    <s v="Mammal"/>
    <x v="2"/>
    <s v="medium-large"/>
    <m/>
    <s v="medium-large mammal"/>
    <s v="Cranial"/>
    <s v="cranial"/>
    <s v="cranium"/>
    <m/>
    <m/>
    <n v="0"/>
    <m/>
    <m/>
    <x v="22"/>
    <m/>
    <s v="weird, possibly two types of cranium, could not indentify any of the fragments to species or element"/>
    <m/>
    <m/>
    <m/>
    <m/>
    <m/>
    <m/>
    <m/>
    <m/>
    <m/>
    <m/>
    <m/>
    <m/>
    <m/>
    <m/>
    <m/>
    <m/>
    <m/>
    <m/>
    <m/>
    <m/>
  </r>
  <r>
    <s v="2015/6"/>
    <n v="1E-3"/>
    <x v="103"/>
    <n v="18"/>
    <x v="31"/>
    <s v="EL.29"/>
    <s v="AH"/>
    <s v="19_VI_14"/>
    <s v="Mammal"/>
    <x v="0"/>
    <s v="Odocoileus"/>
    <s v="viginianus"/>
    <s v="White-tailed deer"/>
    <s v="Forelimb"/>
    <s v="radius"/>
    <s v="radius"/>
    <m/>
    <s v="L"/>
    <n v="1"/>
    <m/>
    <m/>
    <x v="0"/>
    <m/>
    <s v="rasp, a number of main cuts on exterior, smaller cuts inbetween, a few unrelated cuts on proximal neck. Small flakes of obsidian in at least two of the cuts"/>
    <m/>
    <s v="Y"/>
    <m/>
    <m/>
    <m/>
    <s v="rasp"/>
    <m/>
    <m/>
    <m/>
    <m/>
    <m/>
    <m/>
    <m/>
    <n v="1"/>
    <m/>
    <m/>
    <m/>
    <m/>
    <s v="183x30.3x18.1, 19.7x27.5"/>
    <s v="LxWxD (prox), WxD (distal"/>
  </r>
  <r>
    <s v="2015/6"/>
    <n v="1E-3"/>
    <x v="103"/>
    <n v="18"/>
    <x v="31"/>
    <s v="EL.29"/>
    <s v="AH"/>
    <s v="19_VI_14"/>
    <s v="Mammal"/>
    <x v="2"/>
    <m/>
    <m/>
    <s v="mammal"/>
    <m/>
    <s v="shaft"/>
    <s v="needle"/>
    <m/>
    <m/>
    <s v="?"/>
    <s v="shaft"/>
    <m/>
    <x v="0"/>
    <m/>
    <s v="broken across eye"/>
    <m/>
    <m/>
    <m/>
    <m/>
    <m/>
    <s v="needle and polish"/>
    <m/>
    <m/>
    <m/>
    <m/>
    <m/>
    <m/>
    <m/>
    <n v="1"/>
    <m/>
    <m/>
    <m/>
    <m/>
    <m/>
    <m/>
  </r>
  <r>
    <s v="2015/6"/>
    <n v="1E-3"/>
    <x v="103"/>
    <n v="18"/>
    <x v="31"/>
    <s v="EL.29"/>
    <s v="AH"/>
    <s v="19_VI_14"/>
    <s v="Mammal"/>
    <x v="3"/>
    <s v="Lepus"/>
    <s v="sp"/>
    <s v="Hare"/>
    <s v="Hindlimb"/>
    <s v="tibia"/>
    <s v="tibia"/>
    <m/>
    <s v="R"/>
    <n v="0.4"/>
    <s v="proximal"/>
    <m/>
    <x v="0"/>
    <m/>
    <m/>
    <m/>
    <m/>
    <m/>
    <m/>
    <m/>
    <m/>
    <m/>
    <m/>
    <m/>
    <m/>
    <m/>
    <m/>
    <m/>
    <m/>
    <m/>
    <m/>
    <m/>
    <m/>
    <m/>
    <m/>
  </r>
  <r>
    <s v="2015/6"/>
    <n v="1.36"/>
    <x v="21"/>
    <n v="17"/>
    <x v="6"/>
    <m/>
    <s v="DHS"/>
    <s v="31_VII_13"/>
    <s v="Bird"/>
    <x v="6"/>
    <s v="Anatidae"/>
    <m/>
    <s v="Waterfowl"/>
    <s v="Forelimb"/>
    <s v="humerus"/>
    <s v="humerus"/>
    <m/>
    <s v="L"/>
    <n v="1"/>
    <m/>
    <m/>
    <x v="0"/>
    <m/>
    <s v="64.8mm"/>
    <m/>
    <m/>
    <m/>
    <m/>
    <m/>
    <m/>
    <m/>
    <m/>
    <m/>
    <m/>
    <m/>
    <m/>
    <m/>
    <m/>
    <m/>
    <m/>
    <m/>
    <m/>
    <m/>
    <m/>
  </r>
  <r>
    <s v="2015/6"/>
    <n v="1.36"/>
    <x v="21"/>
    <n v="17"/>
    <x v="6"/>
    <m/>
    <s v="DHS"/>
    <s v="31_VII_13"/>
    <s v="Bird"/>
    <x v="6"/>
    <s v="Anatidae"/>
    <m/>
    <s v="Waterfowl"/>
    <s v="Hindlimb"/>
    <s v="Tibia"/>
    <s v="tibiotarsus"/>
    <m/>
    <s v="R"/>
    <n v="0.8"/>
    <s v="distal"/>
    <m/>
    <x v="0"/>
    <m/>
    <m/>
    <m/>
    <m/>
    <m/>
    <m/>
    <m/>
    <m/>
    <m/>
    <m/>
    <m/>
    <m/>
    <m/>
    <m/>
    <m/>
    <m/>
    <m/>
    <m/>
    <m/>
    <m/>
    <m/>
    <m/>
  </r>
  <r>
    <s v="2015/6"/>
    <n v="1.36"/>
    <x v="21"/>
    <n v="17"/>
    <x v="6"/>
    <m/>
    <s v="DHS"/>
    <s v="31_VII_13"/>
    <s v="Bird"/>
    <x v="6"/>
    <s v="Anatidae"/>
    <m/>
    <s v="Waterfowl"/>
    <s v="Forelimb"/>
    <s v="radius"/>
    <s v="radius"/>
    <m/>
    <s v="R"/>
    <n v="1"/>
    <m/>
    <m/>
    <x v="0"/>
    <m/>
    <s v="76.25mm"/>
    <m/>
    <m/>
    <m/>
    <m/>
    <m/>
    <m/>
    <m/>
    <m/>
    <m/>
    <m/>
    <m/>
    <m/>
    <m/>
    <m/>
    <m/>
    <m/>
    <m/>
    <m/>
    <m/>
    <m/>
  </r>
  <r>
    <s v="2015/6"/>
    <n v="1.36"/>
    <x v="21"/>
    <n v="17"/>
    <x v="6"/>
    <m/>
    <s v="DHS"/>
    <s v="31_VII_13"/>
    <s v="Bird"/>
    <x v="6"/>
    <s v="cf. Anatidae"/>
    <m/>
    <s v="cf. Waterfowl"/>
    <s v="Pectoral girdle"/>
    <s v="coracoid"/>
    <s v="coracoid"/>
    <m/>
    <s v="R"/>
    <n v="0.3"/>
    <s v="distal"/>
    <m/>
    <x v="0"/>
    <m/>
    <s v="looks very similar, buut not enough present to confirm"/>
    <m/>
    <m/>
    <m/>
    <m/>
    <m/>
    <m/>
    <m/>
    <m/>
    <m/>
    <m/>
    <m/>
    <m/>
    <m/>
    <m/>
    <m/>
    <m/>
    <m/>
    <m/>
    <m/>
    <m/>
  </r>
  <r>
    <s v="2015/6"/>
    <n v="1.36"/>
    <x v="21"/>
    <n v="17"/>
    <x v="6"/>
    <m/>
    <s v="DHS"/>
    <s v="31_VII_13"/>
    <s v="Bird"/>
    <x v="11"/>
    <s v="Charadriiformes"/>
    <s v="cf. Charadriidae"/>
    <s v="Charadriiformes"/>
    <s v="Forelimb"/>
    <s v="humerus"/>
    <s v="humerus"/>
    <m/>
    <s v="L"/>
    <n v="0.9"/>
    <s v="distal"/>
    <m/>
    <x v="0"/>
    <m/>
    <m/>
    <m/>
    <m/>
    <m/>
    <m/>
    <m/>
    <m/>
    <m/>
    <m/>
    <m/>
    <m/>
    <m/>
    <m/>
    <m/>
    <m/>
    <m/>
    <m/>
    <m/>
    <m/>
    <m/>
    <m/>
  </r>
  <r>
    <s v="2015/6"/>
    <n v="1.36"/>
    <x v="21"/>
    <n v="17"/>
    <x v="6"/>
    <m/>
    <s v="DHS"/>
    <s v="31_VII_13"/>
    <s v="Bird"/>
    <x v="4"/>
    <s v="large"/>
    <m/>
    <s v="large bird"/>
    <s v="Forelimb"/>
    <s v="ulna"/>
    <s v="ulna"/>
    <m/>
    <s v="?"/>
    <n v="0.6"/>
    <s v="shaft"/>
    <m/>
    <x v="0"/>
    <m/>
    <m/>
    <m/>
    <m/>
    <m/>
    <m/>
    <m/>
    <m/>
    <m/>
    <m/>
    <m/>
    <m/>
    <m/>
    <m/>
    <m/>
    <m/>
    <m/>
    <m/>
    <m/>
    <m/>
    <m/>
    <m/>
  </r>
  <r>
    <s v="2015/6"/>
    <n v="1.36"/>
    <x v="21"/>
    <n v="17"/>
    <x v="6"/>
    <m/>
    <s v="DHS"/>
    <s v="31_VII_13"/>
    <s v="Bird"/>
    <x v="4"/>
    <m/>
    <m/>
    <s v="bird"/>
    <s v="Forelimb"/>
    <s v="radius"/>
    <s v="radius"/>
    <m/>
    <s v="L"/>
    <n v="0.3"/>
    <s v="distal"/>
    <m/>
    <x v="0"/>
    <m/>
    <m/>
    <m/>
    <m/>
    <m/>
    <m/>
    <m/>
    <m/>
    <m/>
    <m/>
    <m/>
    <m/>
    <m/>
    <m/>
    <m/>
    <m/>
    <m/>
    <m/>
    <m/>
    <m/>
    <m/>
    <m/>
  </r>
  <r>
    <s v="2015/6"/>
    <n v="1.36"/>
    <x v="21"/>
    <n v="17"/>
    <x v="6"/>
    <m/>
    <s v="DHS"/>
    <s v="31_VII_13"/>
    <s v="Bird"/>
    <x v="4"/>
    <m/>
    <m/>
    <s v="bird"/>
    <m/>
    <s v="unknown"/>
    <s v="fragment"/>
    <m/>
    <m/>
    <n v="0"/>
    <m/>
    <m/>
    <x v="5"/>
    <m/>
    <m/>
    <m/>
    <m/>
    <m/>
    <m/>
    <m/>
    <s v="one eat exposed"/>
    <m/>
    <m/>
    <m/>
    <m/>
    <n v="1"/>
    <m/>
    <m/>
    <m/>
    <m/>
    <m/>
    <m/>
    <m/>
    <m/>
    <m/>
  </r>
  <r>
    <s v="2015/6"/>
    <n v="1.36"/>
    <x v="21"/>
    <n v="17"/>
    <x v="6"/>
    <m/>
    <s v="DHS"/>
    <s v="31_VII_13"/>
    <s v="Mammal"/>
    <x v="1"/>
    <s v="Canis"/>
    <s v="familiaris "/>
    <s v="Dog"/>
    <s v="Cranial"/>
    <s v="tooth"/>
    <s v="canine (sup)"/>
    <m/>
    <s v="L"/>
    <n v="0.7"/>
    <s v="crown"/>
    <m/>
    <x v="2"/>
    <m/>
    <s v="split in two halves. "/>
    <m/>
    <s v="no bone inside (young?)"/>
    <m/>
    <m/>
    <m/>
    <m/>
    <m/>
    <m/>
    <s v="C  (alt x anch x a.p.) 16.58 x 5.59 x 9.33, ap longer than dog. Check"/>
    <m/>
    <m/>
    <m/>
    <m/>
    <m/>
    <m/>
    <m/>
    <m/>
    <m/>
    <m/>
    <m/>
  </r>
  <r>
    <s v="2015/6"/>
    <n v="1.36"/>
    <x v="21"/>
    <n v="17"/>
    <x v="6"/>
    <m/>
    <s v="DHS"/>
    <s v="31_VII_13"/>
    <s v="Mammal"/>
    <x v="3"/>
    <s v="Sylvilagus"/>
    <s v="audobonii"/>
    <s v="Desert cottontail"/>
    <s v="Pectoral girdle"/>
    <s v="scapula"/>
    <s v="scapula"/>
    <m/>
    <s v="L"/>
    <n v="0.4"/>
    <s v="proximal"/>
    <m/>
    <x v="0"/>
    <m/>
    <m/>
    <m/>
    <s v="Y"/>
    <m/>
    <m/>
    <m/>
    <m/>
    <m/>
    <m/>
    <m/>
    <m/>
    <m/>
    <m/>
    <m/>
    <m/>
    <m/>
    <m/>
    <m/>
    <m/>
    <m/>
    <m/>
  </r>
  <r>
    <s v="2015/6"/>
    <n v="1.36"/>
    <x v="21"/>
    <n v="17"/>
    <x v="6"/>
    <m/>
    <s v="DHS"/>
    <s v="31_VII_13"/>
    <s v="Mammal"/>
    <x v="3"/>
    <s v="Lepus"/>
    <s v="sp"/>
    <s v="Hare"/>
    <s v="Cranial"/>
    <s v="mandible"/>
    <s v="mandible"/>
    <m/>
    <s v="R"/>
    <n v="0.5"/>
    <s v="anterior, all tooth sockets"/>
    <m/>
    <x v="0"/>
    <m/>
    <m/>
    <m/>
    <m/>
    <m/>
    <m/>
    <m/>
    <m/>
    <m/>
    <m/>
    <m/>
    <m/>
    <m/>
    <m/>
    <m/>
    <m/>
    <m/>
    <m/>
    <m/>
    <m/>
    <m/>
    <m/>
  </r>
  <r>
    <s v="2015/6"/>
    <n v="1.36"/>
    <x v="21"/>
    <n v="17"/>
    <x v="6"/>
    <m/>
    <s v="DHS"/>
    <s v="31_VII_13"/>
    <s v="Mammal"/>
    <x v="3"/>
    <s v="Romerolagus"/>
    <s v="diazi"/>
    <s v="Volcano rabbit (Teporingo)"/>
    <s v="Hindlimb"/>
    <s v="femur"/>
    <s v="femur"/>
    <m/>
    <s v="R"/>
    <n v="0.9"/>
    <s v="missing head"/>
    <m/>
    <x v="0"/>
    <m/>
    <m/>
    <m/>
    <s v="Y"/>
    <m/>
    <m/>
    <m/>
    <m/>
    <s v="219-20"/>
    <m/>
    <m/>
    <m/>
    <m/>
    <m/>
    <m/>
    <m/>
    <m/>
    <m/>
    <m/>
    <m/>
    <m/>
    <m/>
  </r>
  <r>
    <s v="2015/6"/>
    <n v="1.36"/>
    <x v="21"/>
    <n v="17"/>
    <x v="6"/>
    <m/>
    <s v="DHS"/>
    <s v="31_VII_13"/>
    <s v="Mammal"/>
    <x v="5"/>
    <s v="Cratogeomys"/>
    <s v="fumosus thylorhinus"/>
    <s v="Smokey pocket gopher"/>
    <s v="Pectoral girdle"/>
    <s v="scapula"/>
    <s v="scapula"/>
    <m/>
    <s v="R"/>
    <n v="0.5"/>
    <s v="proximal"/>
    <m/>
    <x v="0"/>
    <m/>
    <m/>
    <m/>
    <m/>
    <m/>
    <m/>
    <m/>
    <m/>
    <m/>
    <m/>
    <m/>
    <m/>
    <m/>
    <m/>
    <m/>
    <m/>
    <m/>
    <m/>
    <m/>
    <m/>
    <m/>
    <m/>
  </r>
  <r>
    <s v="2015/6"/>
    <n v="1.36"/>
    <x v="21"/>
    <n v="17"/>
    <x v="6"/>
    <m/>
    <s v="DHS"/>
    <s v="31_VII_13"/>
    <s v="Mammal"/>
    <x v="5"/>
    <s v="Cratogeomys"/>
    <s v="fumosus thylorhinus"/>
    <s v="Smokey pocket gopher"/>
    <s v="Pectoral girdle"/>
    <s v="scapula"/>
    <s v="scapula"/>
    <m/>
    <s v="R"/>
    <n v="0.6"/>
    <s v="proximal"/>
    <m/>
    <x v="0"/>
    <m/>
    <m/>
    <m/>
    <m/>
    <m/>
    <m/>
    <m/>
    <s v="heat exposed"/>
    <m/>
    <m/>
    <m/>
    <m/>
    <n v="1"/>
    <m/>
    <m/>
    <m/>
    <m/>
    <m/>
    <m/>
    <m/>
    <m/>
    <m/>
  </r>
  <r>
    <s v="2015/6"/>
    <n v="1.36"/>
    <x v="21"/>
    <n v="17"/>
    <x v="6"/>
    <m/>
    <s v="DHS"/>
    <s v="31_VII_13"/>
    <s v="Mammal"/>
    <x v="2"/>
    <s v="small"/>
    <m/>
    <s v="small mammal"/>
    <s v="Cranial"/>
    <s v="cranial"/>
    <s v="cranium"/>
    <m/>
    <m/>
    <n v="0"/>
    <m/>
    <m/>
    <x v="0"/>
    <m/>
    <m/>
    <m/>
    <m/>
    <m/>
    <m/>
    <m/>
    <m/>
    <m/>
    <m/>
    <m/>
    <m/>
    <m/>
    <m/>
    <m/>
    <m/>
    <m/>
    <m/>
    <m/>
    <m/>
    <m/>
    <m/>
  </r>
  <r>
    <s v="2015/6"/>
    <n v="1.36"/>
    <x v="21"/>
    <n v="17"/>
    <x v="6"/>
    <m/>
    <s v="DHS"/>
    <s v="31_VII_13"/>
    <s v="Mammal"/>
    <x v="2"/>
    <s v="small"/>
    <m/>
    <s v="small mammal"/>
    <m/>
    <s v="shaft"/>
    <s v="long bone"/>
    <m/>
    <m/>
    <n v="0"/>
    <s v="distal"/>
    <m/>
    <x v="0"/>
    <m/>
    <m/>
    <m/>
    <s v="N"/>
    <m/>
    <m/>
    <m/>
    <s v="heat exposed"/>
    <m/>
    <m/>
    <m/>
    <m/>
    <n v="1"/>
    <m/>
    <m/>
    <m/>
    <m/>
    <m/>
    <m/>
    <m/>
    <m/>
    <m/>
  </r>
  <r>
    <s v="2015/6"/>
    <n v="1.36"/>
    <x v="21"/>
    <n v="17"/>
    <x v="6"/>
    <m/>
    <s v="DHS"/>
    <s v="31_VII_13"/>
    <s v="Mammal"/>
    <x v="2"/>
    <s v="small"/>
    <m/>
    <s v="small mammal"/>
    <s v="Axial"/>
    <s v="rib"/>
    <s v="rib"/>
    <m/>
    <m/>
    <n v="1"/>
    <m/>
    <m/>
    <x v="0"/>
    <m/>
    <s v="one of the final ones"/>
    <m/>
    <m/>
    <m/>
    <m/>
    <m/>
    <m/>
    <m/>
    <m/>
    <m/>
    <m/>
    <m/>
    <m/>
    <m/>
    <m/>
    <m/>
    <m/>
    <m/>
    <m/>
    <m/>
    <m/>
  </r>
  <r>
    <s v="2015/6"/>
    <n v="1.36"/>
    <x v="21"/>
    <n v="17"/>
    <x v="6"/>
    <m/>
    <s v="DHS"/>
    <s v="31_VII_13"/>
    <s v="Mammal"/>
    <x v="2"/>
    <m/>
    <m/>
    <s v="mammal"/>
    <m/>
    <s v="shaft"/>
    <s v="worked bone"/>
    <m/>
    <m/>
    <n v="0"/>
    <s v="?"/>
    <m/>
    <x v="0"/>
    <m/>
    <s v="possibly dog fibula, cut, and possibly shaped at one end. "/>
    <m/>
    <m/>
    <m/>
    <m/>
    <m/>
    <m/>
    <m/>
    <m/>
    <m/>
    <m/>
    <m/>
    <m/>
    <m/>
    <m/>
    <m/>
    <m/>
    <m/>
    <m/>
    <m/>
    <m/>
  </r>
  <r>
    <s v="2015/6"/>
    <n v="1.36"/>
    <x v="21"/>
    <n v="17"/>
    <x v="6"/>
    <m/>
    <s v="DHS"/>
    <s v="31_VII_13"/>
    <s v="Mammal"/>
    <x v="1"/>
    <s v="Canis"/>
    <s v="familiaris "/>
    <s v="Dog"/>
    <s v="Axial"/>
    <s v="rib"/>
    <s v="rib"/>
    <m/>
    <s v="shaft"/>
    <n v="0"/>
    <m/>
    <m/>
    <x v="0"/>
    <m/>
    <m/>
    <m/>
    <m/>
    <m/>
    <m/>
    <m/>
    <m/>
    <m/>
    <m/>
    <m/>
    <m/>
    <m/>
    <m/>
    <m/>
    <m/>
    <m/>
    <m/>
    <m/>
    <m/>
    <m/>
    <m/>
  </r>
  <r>
    <s v="2015/6"/>
    <n v="1.36"/>
    <x v="21"/>
    <n v="17"/>
    <x v="6"/>
    <m/>
    <s v="DHS"/>
    <s v="31_VII_13"/>
    <s v="Mammal"/>
    <x v="1"/>
    <s v="Canis"/>
    <s v="familiaris "/>
    <s v="Dog"/>
    <s v="Extremity"/>
    <s v="metacarpal"/>
    <s v="Metacarpal (3)"/>
    <m/>
    <s v="R"/>
    <n v="0.3"/>
    <s v="proximal"/>
    <m/>
    <x v="0"/>
    <m/>
    <m/>
    <m/>
    <m/>
    <m/>
    <m/>
    <m/>
    <m/>
    <m/>
    <m/>
    <s v="6.13x8.99"/>
    <m/>
    <m/>
    <m/>
    <m/>
    <m/>
    <m/>
    <m/>
    <m/>
    <m/>
    <m/>
    <m/>
  </r>
  <r>
    <s v="2015/6"/>
    <n v="1.36"/>
    <x v="21"/>
    <n v="17"/>
    <x v="6"/>
    <m/>
    <s v="DHS"/>
    <s v="31_VII_13"/>
    <s v="Mammal"/>
    <x v="0"/>
    <s v="Odocoileus"/>
    <s v="viginianus"/>
    <s v="White-tailed deer"/>
    <s v="Cranial"/>
    <s v="mandible"/>
    <s v="mandible + dentition"/>
    <m/>
    <m/>
    <n v="0.1"/>
    <s v="Molar 2 and 3, bone around these teeth"/>
    <m/>
    <x v="0"/>
    <m/>
    <m/>
    <m/>
    <s v="Grown"/>
    <m/>
    <m/>
    <m/>
    <m/>
    <m/>
    <m/>
    <m/>
    <m/>
    <m/>
    <m/>
    <m/>
    <m/>
    <m/>
    <m/>
    <m/>
    <m/>
    <m/>
    <m/>
  </r>
  <r>
    <s v="2015/6"/>
    <n v="1.36"/>
    <x v="21"/>
    <n v="17"/>
    <x v="6"/>
    <m/>
    <s v="DHS"/>
    <s v="31_VII_13"/>
    <s v="Mammal"/>
    <x v="2"/>
    <m/>
    <m/>
    <s v="mammal"/>
    <m/>
    <s v="unknown"/>
    <s v="fragment"/>
    <m/>
    <m/>
    <n v="0"/>
    <m/>
    <m/>
    <x v="2"/>
    <m/>
    <m/>
    <m/>
    <m/>
    <m/>
    <m/>
    <m/>
    <m/>
    <m/>
    <m/>
    <m/>
    <m/>
    <m/>
    <m/>
    <m/>
    <m/>
    <m/>
    <m/>
    <m/>
    <m/>
    <m/>
    <m/>
  </r>
  <r>
    <s v="2015/6"/>
    <n v="1.36"/>
    <x v="21"/>
    <n v="17"/>
    <x v="6"/>
    <m/>
    <s v="DHS"/>
    <s v="31_VII_13"/>
    <s v="Human"/>
    <x v="2"/>
    <m/>
    <m/>
    <s v="Human"/>
    <m/>
    <m/>
    <m/>
    <m/>
    <m/>
    <n v="0"/>
    <m/>
    <m/>
    <x v="2"/>
    <m/>
    <m/>
    <m/>
    <m/>
    <m/>
    <m/>
    <m/>
    <m/>
    <m/>
    <m/>
    <m/>
    <m/>
    <m/>
    <m/>
    <m/>
    <m/>
    <m/>
    <m/>
    <m/>
    <m/>
    <m/>
    <m/>
  </r>
  <r>
    <s v="2015/6"/>
    <n v="1.36"/>
    <x v="21"/>
    <n v="17"/>
    <x v="6"/>
    <m/>
    <s v="DHS"/>
    <s v="31_VII_13"/>
    <s v="Fish"/>
    <x v="2"/>
    <m/>
    <m/>
    <s v="fish"/>
    <s v="Axial"/>
    <s v="spine"/>
    <s v="dorsal spine"/>
    <m/>
    <m/>
    <n v="1"/>
    <m/>
    <m/>
    <x v="0"/>
    <m/>
    <s v="small, could be fresh water"/>
    <m/>
    <m/>
    <m/>
    <m/>
    <m/>
    <m/>
    <m/>
    <m/>
    <m/>
    <m/>
    <m/>
    <m/>
    <m/>
    <m/>
    <m/>
    <m/>
    <m/>
    <m/>
    <m/>
    <m/>
  </r>
  <r>
    <s v="2015/6"/>
    <n v="0.31"/>
    <x v="104"/>
    <n v="17"/>
    <x v="6"/>
    <m/>
    <s v="AGMR/DHS"/>
    <s v="24_VII_13"/>
    <s v="Mammal"/>
    <x v="1"/>
    <s v="Canis"/>
    <s v="familiaris "/>
    <s v="Dog"/>
    <s v="Cranial"/>
    <s v="cranial"/>
    <s v="occipital"/>
    <m/>
    <m/>
    <n v="0.9"/>
    <m/>
    <m/>
    <x v="0"/>
    <m/>
    <m/>
    <m/>
    <m/>
    <m/>
    <m/>
    <m/>
    <m/>
    <m/>
    <m/>
    <m/>
    <m/>
    <m/>
    <m/>
    <m/>
    <m/>
    <m/>
    <m/>
    <m/>
    <m/>
    <m/>
    <m/>
  </r>
  <r>
    <s v="2015/6"/>
    <n v="0.31"/>
    <x v="104"/>
    <n v="17"/>
    <x v="6"/>
    <m/>
    <s v="AGMR/DHS"/>
    <s v="24_VII_13"/>
    <s v="Mammal"/>
    <x v="1"/>
    <s v="Canis"/>
    <s v="familiaris "/>
    <s v="Dog"/>
    <s v="Cranial"/>
    <s v="cranial"/>
    <s v="parietal"/>
    <m/>
    <s v="R"/>
    <n v="0.8"/>
    <m/>
    <m/>
    <x v="0"/>
    <m/>
    <m/>
    <m/>
    <m/>
    <m/>
    <m/>
    <m/>
    <m/>
    <m/>
    <m/>
    <m/>
    <m/>
    <m/>
    <m/>
    <m/>
    <m/>
    <m/>
    <m/>
    <m/>
    <m/>
    <m/>
    <m/>
  </r>
  <r>
    <s v="2015/6"/>
    <n v="0.31"/>
    <x v="104"/>
    <n v="17"/>
    <x v="6"/>
    <m/>
    <s v="AGMR/DHS"/>
    <s v="24_VII_13"/>
    <s v="Mammal"/>
    <x v="3"/>
    <s v="Sylvilagus"/>
    <s v="cunicularius"/>
    <s v="Mexican cottontail"/>
    <s v="Extremity"/>
    <s v="metatarsal"/>
    <s v="metatarsal (3)"/>
    <m/>
    <s v="L"/>
    <n v="1"/>
    <m/>
    <m/>
    <x v="0"/>
    <m/>
    <s v="Missing distal epiphysis"/>
    <m/>
    <s v="N"/>
    <m/>
    <m/>
    <m/>
    <m/>
    <m/>
    <m/>
    <m/>
    <m/>
    <m/>
    <m/>
    <m/>
    <m/>
    <m/>
    <m/>
    <m/>
    <m/>
    <m/>
    <m/>
  </r>
  <r>
    <s v="2015/6"/>
    <n v="0.31"/>
    <x v="104"/>
    <n v="17"/>
    <x v="6"/>
    <m/>
    <s v="AGMR/DHS"/>
    <s v="24_VII_13"/>
    <s v="Mammal"/>
    <x v="3"/>
    <s v="Sylvilagus"/>
    <s v="floridanus"/>
    <s v="Eastern cottontail"/>
    <s v="Extremity"/>
    <s v="metatarsal"/>
    <s v="metatarsal (5)"/>
    <m/>
    <s v="R"/>
    <n v="1"/>
    <m/>
    <m/>
    <x v="0"/>
    <m/>
    <m/>
    <m/>
    <m/>
    <m/>
    <m/>
    <m/>
    <m/>
    <m/>
    <m/>
    <m/>
    <m/>
    <m/>
    <m/>
    <m/>
    <m/>
    <m/>
    <m/>
    <m/>
    <m/>
    <m/>
    <m/>
  </r>
  <r>
    <s v="2015/6"/>
    <n v="0.31"/>
    <x v="104"/>
    <n v="17"/>
    <x v="6"/>
    <m/>
    <s v="AGMR/DHS"/>
    <s v="24_VII_13"/>
    <s v="Mammal"/>
    <x v="3"/>
    <s v="Romerolagus"/>
    <s v="diazi"/>
    <s v="Volcano rabbit (Teporingo)"/>
    <s v="Forelimb"/>
    <s v="humerus"/>
    <s v="humerus"/>
    <m/>
    <s v="L"/>
    <n v="0.8"/>
    <s v="distal"/>
    <m/>
    <x v="0"/>
    <m/>
    <m/>
    <m/>
    <s v="Y"/>
    <m/>
    <m/>
    <m/>
    <m/>
    <s v="217-8"/>
    <m/>
    <m/>
    <m/>
    <m/>
    <m/>
    <m/>
    <m/>
    <m/>
    <m/>
    <m/>
    <m/>
    <m/>
    <m/>
  </r>
  <r>
    <s v="2015/6"/>
    <n v="0.31"/>
    <x v="104"/>
    <n v="17"/>
    <x v="6"/>
    <m/>
    <s v="AGMR/DHS"/>
    <s v="24_VII_13"/>
    <s v="Mammal"/>
    <x v="2"/>
    <s v="small"/>
    <m/>
    <s v="small mammal"/>
    <s v="Cranial"/>
    <s v="cranial"/>
    <s v="bulla"/>
    <m/>
    <m/>
    <n v="1"/>
    <m/>
    <m/>
    <x v="0"/>
    <m/>
    <m/>
    <m/>
    <m/>
    <m/>
    <m/>
    <m/>
    <m/>
    <m/>
    <m/>
    <m/>
    <m/>
    <m/>
    <m/>
    <m/>
    <m/>
    <m/>
    <m/>
    <m/>
    <m/>
    <m/>
    <m/>
  </r>
  <r>
    <s v="2015/6"/>
    <n v="0.31"/>
    <x v="104"/>
    <n v="17"/>
    <x v="6"/>
    <m/>
    <s v="AGMR/DHS"/>
    <s v="24_VII_13"/>
    <s v="Human"/>
    <x v="2"/>
    <m/>
    <m/>
    <s v="Human"/>
    <m/>
    <m/>
    <m/>
    <m/>
    <m/>
    <n v="0"/>
    <m/>
    <m/>
    <x v="0"/>
    <m/>
    <m/>
    <m/>
    <m/>
    <m/>
    <m/>
    <m/>
    <m/>
    <m/>
    <m/>
    <m/>
    <m/>
    <m/>
    <m/>
    <m/>
    <m/>
    <m/>
    <m/>
    <m/>
    <m/>
    <m/>
    <m/>
  </r>
  <r>
    <s v="2015/6"/>
    <n v="0.31"/>
    <x v="104"/>
    <n v="17"/>
    <x v="6"/>
    <m/>
    <s v="AGMR/DHS"/>
    <s v="24_VII_13"/>
    <s v="Mammal"/>
    <x v="2"/>
    <s v="small"/>
    <m/>
    <s v="small mammal"/>
    <m/>
    <s v="unknown"/>
    <s v="fragment"/>
    <m/>
    <m/>
    <n v="0"/>
    <m/>
    <m/>
    <x v="2"/>
    <m/>
    <m/>
    <m/>
    <m/>
    <m/>
    <m/>
    <m/>
    <m/>
    <m/>
    <m/>
    <m/>
    <m/>
    <m/>
    <m/>
    <m/>
    <m/>
    <m/>
    <m/>
    <m/>
    <m/>
    <m/>
    <m/>
  </r>
  <r>
    <s v="2015/6"/>
    <n v="0.31"/>
    <x v="104"/>
    <n v="17"/>
    <x v="6"/>
    <m/>
    <s v="AGMR/DHS"/>
    <s v="24_VII_13"/>
    <s v="Bird"/>
    <x v="12"/>
    <s v="Passeriformes"/>
    <m/>
    <s v="Passerine"/>
    <s v="Extremity"/>
    <s v="metacarpal"/>
    <s v="carpometacarpus"/>
    <m/>
    <s v="R"/>
    <n v="1"/>
    <m/>
    <m/>
    <x v="0"/>
    <m/>
    <m/>
    <m/>
    <m/>
    <m/>
    <m/>
    <m/>
    <m/>
    <m/>
    <m/>
    <m/>
    <m/>
    <m/>
    <m/>
    <m/>
    <m/>
    <m/>
    <m/>
    <m/>
    <m/>
    <m/>
    <m/>
  </r>
  <r>
    <s v="2015/6"/>
    <n v="0.31"/>
    <x v="104"/>
    <n v="17"/>
    <x v="6"/>
    <m/>
    <s v="AGMR/DHS"/>
    <s v="24_VII_13"/>
    <s v="Bird"/>
    <x v="12"/>
    <s v="Passeriformes"/>
    <m/>
    <s v="Passerine"/>
    <s v="Axial"/>
    <s v="sacrum"/>
    <s v="synsacrum"/>
    <m/>
    <m/>
    <n v="0.3"/>
    <s v="distal"/>
    <m/>
    <x v="0"/>
    <m/>
    <m/>
    <m/>
    <m/>
    <m/>
    <m/>
    <m/>
    <m/>
    <m/>
    <m/>
    <m/>
    <m/>
    <m/>
    <m/>
    <m/>
    <m/>
    <m/>
    <m/>
    <m/>
    <m/>
    <m/>
    <m/>
  </r>
  <r>
    <s v="2015/6"/>
    <n v="0.31"/>
    <x v="104"/>
    <n v="17"/>
    <x v="6"/>
    <m/>
    <s v="AGMR/DHS"/>
    <s v="24_VII_13"/>
    <s v="Bird"/>
    <x v="4"/>
    <m/>
    <m/>
    <s v="bird"/>
    <m/>
    <s v="shaft"/>
    <s v="shaft"/>
    <m/>
    <m/>
    <n v="0"/>
    <s v="shaft"/>
    <m/>
    <x v="0"/>
    <m/>
    <m/>
    <m/>
    <m/>
    <m/>
    <m/>
    <m/>
    <m/>
    <m/>
    <m/>
    <m/>
    <m/>
    <m/>
    <m/>
    <m/>
    <m/>
    <m/>
    <m/>
    <m/>
    <m/>
    <m/>
    <m/>
  </r>
  <r>
    <s v="2015/6"/>
    <n v="0.31"/>
    <x v="104"/>
    <n v="17"/>
    <x v="6"/>
    <m/>
    <s v="AGMR/DHS"/>
    <s v="24_VII_13"/>
    <s v="Bird"/>
    <x v="6"/>
    <s v="Anseriformes"/>
    <m/>
    <s v="Anseriformes"/>
    <s v="Pectoral girdle"/>
    <s v="furcula"/>
    <s v="furcula"/>
    <m/>
    <m/>
    <n v="0.8"/>
    <s v="missing both articulation"/>
    <m/>
    <x v="0"/>
    <m/>
    <m/>
    <m/>
    <m/>
    <m/>
    <m/>
    <m/>
    <s v="heat exposed"/>
    <m/>
    <m/>
    <m/>
    <m/>
    <n v="1"/>
    <m/>
    <m/>
    <m/>
    <m/>
    <m/>
    <m/>
    <m/>
    <m/>
    <m/>
  </r>
  <r>
    <s v="2015/6"/>
    <n v="0.31"/>
    <x v="104"/>
    <n v="17"/>
    <x v="6"/>
    <m/>
    <s v="AGMR/DHS"/>
    <s v="24_VII_13"/>
    <s v="Bird"/>
    <x v="4"/>
    <s v="medium-large"/>
    <m/>
    <s v="medium-large bird"/>
    <s v="Pectoral girdle"/>
    <s v="coracoid"/>
    <s v="coracoid"/>
    <m/>
    <m/>
    <n v="0.8"/>
    <s v="shaft (missing both ends)"/>
    <m/>
    <x v="0"/>
    <m/>
    <m/>
    <m/>
    <m/>
    <m/>
    <m/>
    <m/>
    <m/>
    <m/>
    <m/>
    <m/>
    <m/>
    <m/>
    <m/>
    <m/>
    <m/>
    <m/>
    <m/>
    <m/>
    <m/>
    <m/>
    <m/>
  </r>
  <r>
    <s v="2015/6"/>
    <n v="0.156"/>
    <x v="105"/>
    <n v="17"/>
    <x v="3"/>
    <m/>
    <s v="MRD"/>
    <s v="24_VII_13"/>
    <s v="Mammal"/>
    <x v="0"/>
    <s v="Odocoileus"/>
    <s v="viginianus"/>
    <s v="White-tailed deer"/>
    <s v="Axial"/>
    <s v="vertebra"/>
    <s v="vertebra (c3)"/>
    <m/>
    <m/>
    <n v="1"/>
    <m/>
    <m/>
    <x v="0"/>
    <m/>
    <m/>
    <m/>
    <s v="Y"/>
    <m/>
    <m/>
    <m/>
    <m/>
    <m/>
    <m/>
    <m/>
    <m/>
    <m/>
    <m/>
    <m/>
    <m/>
    <m/>
    <m/>
    <m/>
    <m/>
    <m/>
    <m/>
  </r>
  <r>
    <s v="2015/6"/>
    <n v="0.156"/>
    <x v="105"/>
    <n v="17"/>
    <x v="3"/>
    <m/>
    <s v="MRD"/>
    <s v="24_VII_13"/>
    <s v="Mammal"/>
    <x v="0"/>
    <s v="Odocoileus"/>
    <s v="viginianus"/>
    <s v="White-tailed deer"/>
    <s v="Axial"/>
    <s v="vertebra"/>
    <s v="vertebra (l)"/>
    <m/>
    <m/>
    <n v="0.8"/>
    <m/>
    <m/>
    <x v="0"/>
    <m/>
    <m/>
    <m/>
    <s v="N"/>
    <m/>
    <m/>
    <m/>
    <s v="heat exposed"/>
    <m/>
    <m/>
    <m/>
    <m/>
    <n v="1"/>
    <m/>
    <m/>
    <m/>
    <m/>
    <m/>
    <m/>
    <m/>
    <m/>
    <m/>
  </r>
  <r>
    <s v="2015/6"/>
    <n v="0.156"/>
    <x v="105"/>
    <n v="17"/>
    <x v="3"/>
    <m/>
    <s v="MRD"/>
    <s v="24_VII_13"/>
    <s v="Mammal"/>
    <x v="0"/>
    <s v="Odocoileus"/>
    <s v="viginianus"/>
    <s v="White-tailed deer"/>
    <s v="Extremity"/>
    <s v="carpal"/>
    <s v="lunate"/>
    <m/>
    <s v="R"/>
    <n v="1"/>
    <m/>
    <m/>
    <x v="0"/>
    <m/>
    <m/>
    <m/>
    <s v="Y"/>
    <m/>
    <m/>
    <m/>
    <m/>
    <m/>
    <m/>
    <m/>
    <m/>
    <m/>
    <m/>
    <m/>
    <m/>
    <m/>
    <m/>
    <m/>
    <m/>
    <m/>
    <m/>
  </r>
  <r>
    <s v="2015/6"/>
    <n v="0.156"/>
    <x v="105"/>
    <n v="17"/>
    <x v="3"/>
    <m/>
    <s v="MRD"/>
    <s v="24_VII_13"/>
    <s v="Mammal"/>
    <x v="0"/>
    <s v="Cervidae"/>
    <s v="cf. Mazama"/>
    <s v="cf. Brocket deer"/>
    <s v="Axial"/>
    <s v="vertebra"/>
    <s v="vertebra (l)1"/>
    <m/>
    <m/>
    <n v="1"/>
    <m/>
    <m/>
    <x v="0"/>
    <m/>
    <m/>
    <m/>
    <s v="mostly"/>
    <m/>
    <m/>
    <m/>
    <m/>
    <m/>
    <m/>
    <m/>
    <m/>
    <m/>
    <m/>
    <m/>
    <m/>
    <m/>
    <m/>
    <m/>
    <m/>
    <m/>
    <m/>
  </r>
  <r>
    <s v="2015/6"/>
    <n v="0.156"/>
    <x v="105"/>
    <n v="17"/>
    <x v="3"/>
    <m/>
    <s v="MRD"/>
    <s v="24_VII_13"/>
    <s v="Mammal"/>
    <x v="2"/>
    <s v="medium-large"/>
    <m/>
    <s v="medium-large mammal"/>
    <s v="Axial"/>
    <s v="vertebra"/>
    <s v="vertebra (t)"/>
    <m/>
    <m/>
    <n v="0"/>
    <s v="base of spineous process"/>
    <m/>
    <x v="0"/>
    <m/>
    <m/>
    <m/>
    <m/>
    <m/>
    <m/>
    <m/>
    <m/>
    <m/>
    <m/>
    <m/>
    <m/>
    <m/>
    <m/>
    <m/>
    <m/>
    <m/>
    <m/>
    <m/>
    <m/>
    <m/>
    <m/>
  </r>
  <r>
    <s v="2015/6"/>
    <n v="0.156"/>
    <x v="105"/>
    <n v="17"/>
    <x v="3"/>
    <m/>
    <s v="MRD"/>
    <s v="24_VII_13"/>
    <s v="Mammal"/>
    <x v="0"/>
    <s v="Artiodactyla"/>
    <m/>
    <s v="Artiodactyl"/>
    <s v="Pelvic girdle"/>
    <s v="pelvis"/>
    <s v="Pelvis"/>
    <m/>
    <m/>
    <n v="0.2"/>
    <s v="Robust line of illium"/>
    <m/>
    <x v="0"/>
    <m/>
    <m/>
    <m/>
    <m/>
    <m/>
    <m/>
    <m/>
    <s v="heat exposed"/>
    <m/>
    <m/>
    <m/>
    <m/>
    <n v="1"/>
    <m/>
    <m/>
    <m/>
    <m/>
    <m/>
    <m/>
    <m/>
    <m/>
    <m/>
  </r>
  <r>
    <s v="2015/6"/>
    <n v="0.156"/>
    <x v="105"/>
    <n v="17"/>
    <x v="3"/>
    <m/>
    <s v="MRD"/>
    <s v="24_VII_13"/>
    <s v="Mammal"/>
    <x v="2"/>
    <m/>
    <m/>
    <s v="mammal"/>
    <m/>
    <s v="unknown"/>
    <s v="fragment"/>
    <m/>
    <m/>
    <n v="0"/>
    <m/>
    <m/>
    <x v="17"/>
    <m/>
    <m/>
    <m/>
    <m/>
    <m/>
    <m/>
    <m/>
    <m/>
    <m/>
    <m/>
    <m/>
    <m/>
    <m/>
    <m/>
    <m/>
    <m/>
    <m/>
    <m/>
    <m/>
    <m/>
    <m/>
    <m/>
  </r>
  <r>
    <s v="2015/6"/>
    <n v="0.156"/>
    <x v="105"/>
    <n v="17"/>
    <x v="3"/>
    <m/>
    <s v="MRD"/>
    <s v="24_VII_13"/>
    <s v="Mammal"/>
    <x v="3"/>
    <s v="Sylvilagus"/>
    <s v="sp. "/>
    <s v="Cottontail"/>
    <s v="Cranial"/>
    <s v="mandible"/>
    <s v="mandible"/>
    <m/>
    <s v="R"/>
    <n v="0"/>
    <s v="inferior border (at angle)"/>
    <m/>
    <x v="0"/>
    <m/>
    <m/>
    <m/>
    <m/>
    <m/>
    <m/>
    <m/>
    <m/>
    <m/>
    <m/>
    <m/>
    <m/>
    <m/>
    <m/>
    <m/>
    <m/>
    <m/>
    <m/>
    <m/>
    <m/>
    <m/>
    <m/>
  </r>
  <r>
    <s v="2015/6"/>
    <n v="0.156"/>
    <x v="105"/>
    <n v="17"/>
    <x v="3"/>
    <m/>
    <s v="MRD"/>
    <s v="24_VII_13"/>
    <s v="Mammal"/>
    <x v="2"/>
    <s v="small"/>
    <m/>
    <s v="small mammal"/>
    <s v="Cranial"/>
    <s v="cranial"/>
    <s v="cranium"/>
    <m/>
    <s v="R"/>
    <n v="0"/>
    <s v="orbit foramina"/>
    <m/>
    <x v="0"/>
    <m/>
    <m/>
    <m/>
    <m/>
    <m/>
    <m/>
    <m/>
    <m/>
    <m/>
    <m/>
    <m/>
    <m/>
    <m/>
    <m/>
    <m/>
    <m/>
    <m/>
    <m/>
    <m/>
    <m/>
    <m/>
    <m/>
  </r>
  <r>
    <s v="2015/6"/>
    <n v="0.156"/>
    <x v="105"/>
    <n v="17"/>
    <x v="3"/>
    <m/>
    <s v="MRD"/>
    <s v="24_VII_13"/>
    <s v="Mammal"/>
    <x v="3"/>
    <s v="Leporidae"/>
    <m/>
    <s v="Rabbit/hare"/>
    <s v="Axial"/>
    <s v="vertebra"/>
    <s v="vertebra (t)"/>
    <m/>
    <m/>
    <n v="1"/>
    <m/>
    <m/>
    <x v="0"/>
    <m/>
    <m/>
    <m/>
    <s v="N (caudal unfused)"/>
    <m/>
    <m/>
    <m/>
    <m/>
    <m/>
    <m/>
    <m/>
    <m/>
    <m/>
    <m/>
    <m/>
    <m/>
    <m/>
    <m/>
    <m/>
    <m/>
    <m/>
    <m/>
  </r>
  <r>
    <s v="2015/6"/>
    <n v="0.156"/>
    <x v="105"/>
    <n v="17"/>
    <x v="3"/>
    <m/>
    <s v="MRD"/>
    <s v="24_VII_13"/>
    <s v="Mammal"/>
    <x v="2"/>
    <m/>
    <m/>
    <s v="mammal"/>
    <m/>
    <s v="shaft"/>
    <s v="worked bone"/>
    <m/>
    <m/>
    <n v="0"/>
    <s v="shaft"/>
    <m/>
    <x v="0"/>
    <m/>
    <s v="broken at both ends but a partial bevel if smooth bone remains. Could have been a spatula or chisel or something similar"/>
    <m/>
    <m/>
    <m/>
    <m/>
    <m/>
    <s v="worked"/>
    <m/>
    <m/>
    <m/>
    <m/>
    <m/>
    <m/>
    <m/>
    <n v="1"/>
    <m/>
    <m/>
    <m/>
    <m/>
    <m/>
    <m/>
  </r>
  <r>
    <s v="2015/6"/>
    <n v="0.156"/>
    <x v="105"/>
    <n v="17"/>
    <x v="3"/>
    <m/>
    <s v="MRD"/>
    <s v="24_VII_13"/>
    <s v="Mammal"/>
    <x v="2"/>
    <m/>
    <m/>
    <s v="mammal"/>
    <m/>
    <s v="shaft"/>
    <s v="needle"/>
    <m/>
    <m/>
    <n v="0"/>
    <s v="shaft"/>
    <m/>
    <x v="2"/>
    <m/>
    <s v="two refitting peices of needle"/>
    <m/>
    <m/>
    <m/>
    <m/>
    <m/>
    <m/>
    <m/>
    <m/>
    <m/>
    <m/>
    <m/>
    <m/>
    <m/>
    <m/>
    <m/>
    <m/>
    <m/>
    <m/>
    <m/>
    <m/>
  </r>
  <r>
    <s v="2015/6"/>
    <n v="0.156"/>
    <x v="105"/>
    <n v="17"/>
    <x v="3"/>
    <m/>
    <s v="MRD"/>
    <s v="24_VII_13"/>
    <s v="Mammal"/>
    <x v="1"/>
    <s v="Canis"/>
    <s v="familiaris "/>
    <s v="Dog"/>
    <s v="Cranial"/>
    <s v="tooth"/>
    <s v="Canine (sup)"/>
    <m/>
    <s v="L"/>
    <n v="0.9"/>
    <m/>
    <m/>
    <x v="0"/>
    <m/>
    <s v="missing parts of crown"/>
    <m/>
    <m/>
    <m/>
    <m/>
    <m/>
    <m/>
    <m/>
    <m/>
    <s v="C  (anch x a.p. - min) 4.83 x 7.54 within realm for dog"/>
    <m/>
    <m/>
    <m/>
    <m/>
    <m/>
    <m/>
    <m/>
    <m/>
    <m/>
    <m/>
    <m/>
  </r>
  <r>
    <s v="2015/6"/>
    <n v="0.156"/>
    <x v="105"/>
    <n v="17"/>
    <x v="3"/>
    <m/>
    <s v="MRD"/>
    <s v="24_VII_13"/>
    <s v="Mammal"/>
    <x v="1"/>
    <s v="Canis"/>
    <s v="familiaris "/>
    <s v="Dog"/>
    <s v="Cranial"/>
    <s v="tooth"/>
    <s v="incisor (sup) 2"/>
    <m/>
    <s v="L"/>
    <n v="1"/>
    <m/>
    <m/>
    <x v="0"/>
    <m/>
    <m/>
    <m/>
    <m/>
    <m/>
    <m/>
    <m/>
    <m/>
    <m/>
    <m/>
    <s v="I2 (alt x anch x a.p.): 8.11 x 4.83 x 5.11. Most likely large dog"/>
    <m/>
    <m/>
    <m/>
    <m/>
    <m/>
    <m/>
    <m/>
    <m/>
    <m/>
    <m/>
    <m/>
  </r>
  <r>
    <s v="2015/6"/>
    <n v="0.156"/>
    <x v="105"/>
    <n v="17"/>
    <x v="3"/>
    <m/>
    <s v="MRD"/>
    <s v="24_VII_13"/>
    <s v="Mammal"/>
    <x v="1"/>
    <s v="Canis"/>
    <s v="familiaris "/>
    <s v="Dog"/>
    <s v="Cranial"/>
    <s v="tooth"/>
    <s v="M1 (inferior)"/>
    <m/>
    <s v="L"/>
    <n v="0.4"/>
    <s v="posterior"/>
    <m/>
    <x v="0"/>
    <m/>
    <m/>
    <m/>
    <m/>
    <m/>
    <m/>
    <m/>
    <m/>
    <m/>
    <m/>
    <s v="Altura (min*):10.29; form of perro, very lighty worn"/>
    <m/>
    <m/>
    <m/>
    <m/>
    <m/>
    <m/>
    <m/>
    <m/>
    <m/>
    <m/>
    <m/>
  </r>
  <r>
    <s v="2015/6"/>
    <n v="0.156"/>
    <x v="105"/>
    <n v="17"/>
    <x v="3"/>
    <m/>
    <s v="MRD"/>
    <s v="24_VII_13"/>
    <s v="Bird"/>
    <x v="6"/>
    <s v="Anatidae"/>
    <m/>
    <s v="Waterfowl"/>
    <s v="Extremity"/>
    <s v="metacarpal"/>
    <s v="carpometacarpus"/>
    <m/>
    <s v="L"/>
    <n v="1"/>
    <m/>
    <m/>
    <x v="0"/>
    <m/>
    <s v="similar size to lab example but different species"/>
    <m/>
    <m/>
    <m/>
    <m/>
    <m/>
    <m/>
    <m/>
    <m/>
    <m/>
    <m/>
    <m/>
    <m/>
    <m/>
    <m/>
    <m/>
    <m/>
    <m/>
    <m/>
    <m/>
    <m/>
  </r>
  <r>
    <s v="2015/6"/>
    <n v="0.156"/>
    <x v="105"/>
    <n v="17"/>
    <x v="3"/>
    <m/>
    <s v="MRD"/>
    <s v="24_VII_13"/>
    <s v="Bird"/>
    <x v="4"/>
    <m/>
    <m/>
    <s v="bird"/>
    <s v="Forelimb"/>
    <s v="ulna"/>
    <s v="ulna"/>
    <m/>
    <s v="R"/>
    <n v="0.7"/>
    <s v="distal"/>
    <m/>
    <x v="0"/>
    <m/>
    <s v="from a smaller bird than the carpometacarpus in bag"/>
    <m/>
    <m/>
    <m/>
    <m/>
    <m/>
    <m/>
    <m/>
    <m/>
    <m/>
    <m/>
    <m/>
    <m/>
    <m/>
    <m/>
    <m/>
    <m/>
    <m/>
    <m/>
    <m/>
    <m/>
  </r>
  <r>
    <s v="2015/6"/>
    <n v="0.156"/>
    <x v="105"/>
    <n v="17"/>
    <x v="3"/>
    <m/>
    <s v="MRD"/>
    <s v="24_VII_13"/>
    <s v="Bird"/>
    <x v="4"/>
    <m/>
    <m/>
    <s v="bird"/>
    <m/>
    <s v="unknown"/>
    <s v="fragment"/>
    <m/>
    <m/>
    <n v="0"/>
    <m/>
    <m/>
    <x v="3"/>
    <m/>
    <m/>
    <m/>
    <m/>
    <m/>
    <m/>
    <m/>
    <m/>
    <m/>
    <m/>
    <m/>
    <m/>
    <m/>
    <m/>
    <m/>
    <m/>
    <m/>
    <m/>
    <m/>
    <m/>
    <m/>
    <m/>
  </r>
  <r>
    <s v="2015/6"/>
    <n v="0.156"/>
    <x v="105"/>
    <n v="17"/>
    <x v="3"/>
    <m/>
    <s v="MRD"/>
    <s v="24_VII_13"/>
    <s v="Bird"/>
    <x v="4"/>
    <m/>
    <m/>
    <s v="bird"/>
    <m/>
    <s v="shaft"/>
    <s v="worked bone"/>
    <m/>
    <m/>
    <n v="0"/>
    <m/>
    <m/>
    <x v="0"/>
    <m/>
    <s v="fragment of worked bone, may possibly have been an awl or something similar, point is broken, as is other end"/>
    <m/>
    <m/>
    <m/>
    <m/>
    <m/>
    <m/>
    <m/>
    <m/>
    <m/>
    <m/>
    <m/>
    <m/>
    <m/>
    <m/>
    <m/>
    <m/>
    <m/>
    <m/>
    <m/>
    <m/>
  </r>
  <r>
    <s v="2015/6"/>
    <n v="0.156"/>
    <x v="105"/>
    <n v="17"/>
    <x v="3"/>
    <m/>
    <s v="MRD"/>
    <s v="24_VII_13"/>
    <s v="Fish"/>
    <x v="2"/>
    <m/>
    <m/>
    <s v="fish"/>
    <s v="Axial"/>
    <s v="vertebra"/>
    <s v="vertebra"/>
    <m/>
    <m/>
    <n v="0.7"/>
    <s v="body"/>
    <m/>
    <x v="0"/>
    <m/>
    <s v="very thin and fine, slightly larger than the fresh water fish I saw, but cant rule it out"/>
    <m/>
    <m/>
    <m/>
    <m/>
    <m/>
    <s v="abrasion, possible awl"/>
    <m/>
    <m/>
    <m/>
    <m/>
    <m/>
    <m/>
    <m/>
    <n v="1"/>
    <m/>
    <m/>
    <m/>
    <m/>
    <m/>
    <m/>
  </r>
  <r>
    <s v="2015/6"/>
    <n v="0.245"/>
    <x v="106"/>
    <n v="17"/>
    <x v="3"/>
    <m/>
    <s v="MRD"/>
    <s v="23_VII_13"/>
    <s v="Mammal"/>
    <x v="2"/>
    <m/>
    <m/>
    <s v="mammal"/>
    <m/>
    <s v="unknown"/>
    <s v="fragment"/>
    <m/>
    <m/>
    <n v="0"/>
    <m/>
    <m/>
    <x v="2"/>
    <m/>
    <m/>
    <m/>
    <m/>
    <m/>
    <m/>
    <m/>
    <m/>
    <m/>
    <m/>
    <m/>
    <m/>
    <m/>
    <m/>
    <m/>
    <m/>
    <m/>
    <m/>
    <m/>
    <m/>
    <m/>
    <m/>
  </r>
  <r>
    <s v="2015/6"/>
    <n v="0.245"/>
    <x v="106"/>
    <n v="17"/>
    <x v="3"/>
    <m/>
    <s v="MRD"/>
    <s v="23_VII_13"/>
    <s v="Mammal"/>
    <x v="1"/>
    <s v="Canis"/>
    <s v="familiaris "/>
    <s v="Dog"/>
    <s v="Cranial"/>
    <s v="tooth"/>
    <s v="canine (sup)"/>
    <m/>
    <s v="R"/>
    <n v="0.2"/>
    <s v="tip"/>
    <m/>
    <x v="0"/>
    <m/>
    <m/>
    <m/>
    <m/>
    <m/>
    <m/>
    <m/>
    <m/>
    <m/>
    <m/>
    <m/>
    <m/>
    <m/>
    <m/>
    <m/>
    <m/>
    <m/>
    <m/>
    <m/>
    <m/>
    <m/>
    <m/>
  </r>
  <r>
    <s v="2015/6"/>
    <n v="0.245"/>
    <x v="106"/>
    <n v="17"/>
    <x v="3"/>
    <m/>
    <s v="MRD"/>
    <s v="23_VII_13"/>
    <s v="Mammal"/>
    <x v="1"/>
    <s v="Canis"/>
    <s v="familiaris "/>
    <s v="Dog"/>
    <s v="Cranial"/>
    <s v="tooth"/>
    <s v="molar (inf) 1"/>
    <m/>
    <s v="R"/>
    <n v="0.5"/>
    <s v="anterior"/>
    <m/>
    <x v="0"/>
    <m/>
    <m/>
    <m/>
    <m/>
    <m/>
    <m/>
    <m/>
    <s v="charred"/>
    <m/>
    <m/>
    <s v="Ancho:7.5, perro comun, crown truncated, could be worn but more likely broken"/>
    <n v="1"/>
    <m/>
    <m/>
    <m/>
    <m/>
    <m/>
    <m/>
    <m/>
    <m/>
    <m/>
    <m/>
  </r>
  <r>
    <s v="2015/6"/>
    <n v="0.45979999999999999"/>
    <x v="11"/>
    <n v="17"/>
    <x v="9"/>
    <m/>
    <s v="MRD"/>
    <s v="1_VIII_13"/>
    <s v="Mammal"/>
    <x v="0"/>
    <s v="Odocoileus"/>
    <s v="viginianus"/>
    <s v="White-tailed deer"/>
    <s v="Extremity"/>
    <s v="metatarsal or metacarpa"/>
    <s v="metatarsal or metacarpal"/>
    <m/>
    <m/>
    <n v="0.1"/>
    <s v="right distal epiphysis"/>
    <m/>
    <x v="0"/>
    <m/>
    <s v="right half of distal metatarsal or metacarpal, cut or sawn longitudinally, shaft abraded smooth, distal fragment sawn from main shaft, although small cut marks are visible at this egde, distal articular surface has been ground smooth and is slightly convex in shape, striations on articular surface are orientated anterior-posteriorly"/>
    <m/>
    <s v="Y"/>
    <m/>
    <m/>
    <m/>
    <s v="worked"/>
    <m/>
    <m/>
    <m/>
    <m/>
    <m/>
    <m/>
    <m/>
    <n v="1"/>
    <m/>
    <m/>
    <m/>
    <m/>
    <m/>
    <m/>
  </r>
  <r>
    <s v="2015/6"/>
    <n v="0.09"/>
    <x v="10"/>
    <n v="17"/>
    <x v="6"/>
    <s v="EL.12"/>
    <s v="DMC"/>
    <m/>
    <s v="Mammal"/>
    <x v="0"/>
    <s v="Mazama"/>
    <s v="sp."/>
    <s v="Brocket deer"/>
    <s v="Forelimb"/>
    <s v="humerus"/>
    <s v="humerus"/>
    <m/>
    <s v="R"/>
    <n v="0.2"/>
    <s v="distal"/>
    <m/>
    <x v="0"/>
    <m/>
    <s v="28.4x25.5mm at epiphysis. Much closer to Mazama than odoco"/>
    <m/>
    <m/>
    <m/>
    <m/>
    <m/>
    <m/>
    <s v="183-5"/>
    <m/>
    <m/>
    <m/>
    <m/>
    <m/>
    <m/>
    <m/>
    <m/>
    <m/>
    <m/>
    <m/>
    <m/>
    <m/>
  </r>
  <r>
    <s v="2015/6"/>
    <n v="0.59599999999999997"/>
    <x v="8"/>
    <n v="17"/>
    <x v="7"/>
    <m/>
    <s v="MRD"/>
    <s v="16_VII_13"/>
    <s v="Mammal"/>
    <x v="3"/>
    <s v="Sylvilagus"/>
    <s v="floridanus"/>
    <s v="Eastern cottontail"/>
    <s v="Forelimb"/>
    <s v="radius"/>
    <s v="radius"/>
    <m/>
    <s v="R"/>
    <n v="0.3"/>
    <s v="distal"/>
    <m/>
    <x v="0"/>
    <m/>
    <m/>
    <m/>
    <m/>
    <m/>
    <m/>
    <m/>
    <m/>
    <m/>
    <m/>
    <m/>
    <m/>
    <m/>
    <m/>
    <m/>
    <m/>
    <m/>
    <m/>
    <m/>
    <m/>
    <m/>
    <m/>
  </r>
  <r>
    <s v="2015/6"/>
    <n v="0.59599999999999997"/>
    <x v="8"/>
    <n v="17"/>
    <x v="7"/>
    <m/>
    <s v="MRD"/>
    <s v="16_VII_13"/>
    <s v="Mammal"/>
    <x v="3"/>
    <s v="Leporidae"/>
    <m/>
    <s v="Rabbit/hare"/>
    <s v="Cranial"/>
    <s v="cranial"/>
    <s v="squamosal"/>
    <m/>
    <s v="L"/>
    <n v="0.8"/>
    <m/>
    <m/>
    <x v="0"/>
    <m/>
    <m/>
    <m/>
    <m/>
    <m/>
    <m/>
    <m/>
    <m/>
    <m/>
    <m/>
    <m/>
    <m/>
    <m/>
    <m/>
    <m/>
    <m/>
    <m/>
    <m/>
    <m/>
    <m/>
    <m/>
    <m/>
  </r>
  <r>
    <s v="2015/6"/>
    <n v="0.59599999999999997"/>
    <x v="8"/>
    <n v="17"/>
    <x v="7"/>
    <m/>
    <s v="MRD"/>
    <s v="16_VII_13"/>
    <s v="Mammal"/>
    <x v="3"/>
    <s v="Leporidae"/>
    <m/>
    <s v="Rabbit/hare"/>
    <s v="Cranial"/>
    <s v="cranial"/>
    <s v="frontal"/>
    <m/>
    <m/>
    <n v="0.8"/>
    <m/>
    <m/>
    <x v="0"/>
    <m/>
    <m/>
    <m/>
    <m/>
    <m/>
    <m/>
    <m/>
    <m/>
    <m/>
    <m/>
    <m/>
    <m/>
    <m/>
    <m/>
    <m/>
    <m/>
    <m/>
    <m/>
    <m/>
    <m/>
    <m/>
    <m/>
  </r>
  <r>
    <s v="2015/6"/>
    <n v="0.59599999999999997"/>
    <x v="8"/>
    <n v="17"/>
    <x v="7"/>
    <m/>
    <s v="MRD"/>
    <s v="16_VII_13"/>
    <s v="Mammal"/>
    <x v="5"/>
    <s v="Cratogeomys"/>
    <s v="fumosus thylorhinus"/>
    <s v="Smokey pocket gopher"/>
    <s v="Cranial"/>
    <s v="cranial"/>
    <s v="premaxilla"/>
    <m/>
    <m/>
    <n v="0.5"/>
    <s v="inferior"/>
    <m/>
    <x v="0"/>
    <m/>
    <m/>
    <m/>
    <m/>
    <m/>
    <m/>
    <m/>
    <m/>
    <m/>
    <m/>
    <m/>
    <m/>
    <m/>
    <m/>
    <m/>
    <m/>
    <m/>
    <m/>
    <m/>
    <m/>
    <m/>
    <m/>
  </r>
  <r>
    <s v="2015/6"/>
    <n v="0.59599999999999997"/>
    <x v="8"/>
    <n v="17"/>
    <x v="7"/>
    <m/>
    <s v="MRD"/>
    <s v="16_VII_13"/>
    <s v="Mammal"/>
    <x v="3"/>
    <s v="Leporidae"/>
    <m/>
    <s v="Rabbit/hare"/>
    <s v="Axial"/>
    <s v="vertebra"/>
    <s v="vertebra (t)"/>
    <m/>
    <m/>
    <n v="0.9"/>
    <m/>
    <m/>
    <x v="0"/>
    <m/>
    <m/>
    <m/>
    <m/>
    <m/>
    <m/>
    <m/>
    <m/>
    <m/>
    <m/>
    <m/>
    <m/>
    <m/>
    <m/>
    <m/>
    <m/>
    <m/>
    <m/>
    <m/>
    <m/>
    <m/>
    <m/>
  </r>
  <r>
    <s v="2015/6"/>
    <n v="0.59599999999999997"/>
    <x v="8"/>
    <n v="17"/>
    <x v="7"/>
    <m/>
    <s v="MRD"/>
    <s v="16_VII_13"/>
    <s v="Mammal"/>
    <x v="2"/>
    <s v="small"/>
    <m/>
    <s v="small mammal"/>
    <s v="Axial"/>
    <s v="Vertebra"/>
    <s v="axis"/>
    <m/>
    <m/>
    <n v="0.3"/>
    <s v="Anterior articulations"/>
    <m/>
    <x v="0"/>
    <m/>
    <s v="does not appear to be lagomorph"/>
    <m/>
    <m/>
    <m/>
    <m/>
    <m/>
    <m/>
    <m/>
    <m/>
    <m/>
    <m/>
    <m/>
    <m/>
    <m/>
    <m/>
    <m/>
    <m/>
    <m/>
    <m/>
    <m/>
    <m/>
  </r>
  <r>
    <s v="2015/6"/>
    <n v="0.59599999999999997"/>
    <x v="8"/>
    <n v="17"/>
    <x v="7"/>
    <m/>
    <s v="MRD"/>
    <s v="16_VII_13"/>
    <s v="Mammal"/>
    <x v="1"/>
    <s v="Canis"/>
    <s v="familiaris "/>
    <s v="Dog"/>
    <s v="Extremity"/>
    <s v="tarsal"/>
    <s v="austragalus"/>
    <m/>
    <s v="R"/>
    <n v="1"/>
    <m/>
    <m/>
    <x v="0"/>
    <m/>
    <s v="small"/>
    <m/>
    <s v="Y"/>
    <m/>
    <m/>
    <m/>
    <m/>
    <m/>
    <m/>
    <m/>
    <m/>
    <m/>
    <m/>
    <m/>
    <m/>
    <m/>
    <m/>
    <m/>
    <m/>
    <m/>
    <m/>
  </r>
  <r>
    <s v="2015/6"/>
    <n v="0.59599999999999997"/>
    <x v="8"/>
    <n v="17"/>
    <x v="7"/>
    <m/>
    <s v="MRD"/>
    <s v="16_VII_13"/>
    <s v="Mammal"/>
    <x v="1"/>
    <s v="Canis"/>
    <s v="familiaris "/>
    <s v="Dog"/>
    <s v="Cranial"/>
    <s v="tooth"/>
    <s v="canine (inf)"/>
    <m/>
    <s v="R"/>
    <n v="1"/>
    <m/>
    <m/>
    <x v="0"/>
    <m/>
    <s v="small"/>
    <m/>
    <s v="older, not hollow; not able to assses wear"/>
    <m/>
    <m/>
    <m/>
    <s v="heat exposed"/>
    <m/>
    <m/>
    <s v="Altura:15.19, Ancho: 5.83, Anteroposterior:8.24; Most likely familiaris"/>
    <m/>
    <n v="1"/>
    <m/>
    <m/>
    <m/>
    <m/>
    <m/>
    <m/>
    <m/>
    <m/>
    <m/>
  </r>
  <r>
    <s v="2015/6"/>
    <n v="0.59599999999999997"/>
    <x v="8"/>
    <n v="17"/>
    <x v="7"/>
    <m/>
    <s v="MRD"/>
    <s v="16_VII_13"/>
    <s v="Mammal"/>
    <x v="0"/>
    <s v="Odocoileus"/>
    <s v="viginianus"/>
    <s v="White-tailed deer"/>
    <s v="Forelimb"/>
    <s v="radius"/>
    <s v="radius"/>
    <m/>
    <s v="L"/>
    <n v="0.2"/>
    <s v="proximal"/>
    <m/>
    <x v="0"/>
    <m/>
    <s v="small; 28.83 width, 18.1 depth. chew marks on anterior surface, proximal has been sawn from main shaft"/>
    <m/>
    <s v="Y"/>
    <m/>
    <m/>
    <m/>
    <m/>
    <m/>
    <m/>
    <m/>
    <m/>
    <m/>
    <m/>
    <m/>
    <m/>
    <m/>
    <m/>
    <m/>
    <m/>
    <m/>
    <m/>
  </r>
  <r>
    <s v="2015/6"/>
    <n v="0.59599999999999997"/>
    <x v="8"/>
    <n v="17"/>
    <x v="7"/>
    <m/>
    <s v="MRD"/>
    <s v="16_VII_13"/>
    <s v="Mammal"/>
    <x v="9"/>
    <s v="Dasypus"/>
    <s v="novemcinctus"/>
    <s v="9 banded armadillo"/>
    <m/>
    <s v="other"/>
    <s v="scute"/>
    <m/>
    <m/>
    <n v="1"/>
    <m/>
    <m/>
    <x v="0"/>
    <m/>
    <m/>
    <m/>
    <m/>
    <m/>
    <m/>
    <m/>
    <m/>
    <m/>
    <m/>
    <m/>
    <m/>
    <m/>
    <m/>
    <m/>
    <m/>
    <m/>
    <m/>
    <m/>
    <m/>
    <m/>
    <m/>
  </r>
  <r>
    <s v="2015/6"/>
    <n v="0.59599999999999997"/>
    <x v="8"/>
    <n v="17"/>
    <x v="7"/>
    <m/>
    <s v="MRD"/>
    <s v="16_VII_13"/>
    <s v="Mammal"/>
    <x v="9"/>
    <s v="Dasypus"/>
    <s v="novemcinctus"/>
    <s v="9 banded armadillo"/>
    <m/>
    <s v="other"/>
    <s v="scute"/>
    <m/>
    <m/>
    <n v="0.5"/>
    <m/>
    <m/>
    <x v="0"/>
    <m/>
    <m/>
    <m/>
    <m/>
    <m/>
    <m/>
    <m/>
    <m/>
    <m/>
    <m/>
    <m/>
    <m/>
    <m/>
    <m/>
    <m/>
    <m/>
    <m/>
    <m/>
    <m/>
    <m/>
    <m/>
    <m/>
  </r>
  <r>
    <s v="2015/6"/>
    <n v="0.59599999999999997"/>
    <x v="8"/>
    <n v="17"/>
    <x v="7"/>
    <m/>
    <s v="MRD"/>
    <s v="16_VII_13"/>
    <s v="Mammal"/>
    <x v="0"/>
    <s v="Artiodactyla"/>
    <m/>
    <s v="Artiodactyl"/>
    <s v="Axial"/>
    <s v="rib"/>
    <s v="Rib"/>
    <m/>
    <m/>
    <n v="0"/>
    <s v="shaft"/>
    <m/>
    <x v="0"/>
    <m/>
    <m/>
    <m/>
    <m/>
    <m/>
    <m/>
    <m/>
    <s v="heat exposed"/>
    <m/>
    <m/>
    <m/>
    <m/>
    <n v="1"/>
    <m/>
    <m/>
    <m/>
    <m/>
    <m/>
    <m/>
    <m/>
    <m/>
    <m/>
  </r>
  <r>
    <s v="2015/6"/>
    <n v="0.59599999999999997"/>
    <x v="8"/>
    <n v="17"/>
    <x v="7"/>
    <m/>
    <s v="MRD"/>
    <s v="16_VII_13"/>
    <s v="Mammal"/>
    <x v="0"/>
    <s v="Artiodactyla"/>
    <m/>
    <s v="Artiodactyl"/>
    <s v="Axial"/>
    <s v="vertebra"/>
    <s v="vertebra (t)"/>
    <m/>
    <m/>
    <n v="0.2"/>
    <s v="spinous process"/>
    <m/>
    <x v="0"/>
    <m/>
    <m/>
    <m/>
    <m/>
    <m/>
    <m/>
    <m/>
    <m/>
    <m/>
    <m/>
    <m/>
    <m/>
    <m/>
    <m/>
    <m/>
    <m/>
    <m/>
    <m/>
    <m/>
    <m/>
    <m/>
    <m/>
  </r>
  <r>
    <s v="2015/6"/>
    <n v="0.59599999999999997"/>
    <x v="8"/>
    <n v="17"/>
    <x v="7"/>
    <m/>
    <s v="MRD"/>
    <s v="16_VII_13"/>
    <s v="Mammal"/>
    <x v="0"/>
    <s v="Artiodactyla"/>
    <m/>
    <s v="Artiodactyl"/>
    <s v="Cranial"/>
    <s v="cranial"/>
    <s v="cranium"/>
    <m/>
    <m/>
    <n v="0"/>
    <m/>
    <m/>
    <x v="0"/>
    <m/>
    <m/>
    <m/>
    <m/>
    <m/>
    <m/>
    <m/>
    <m/>
    <m/>
    <m/>
    <m/>
    <m/>
    <m/>
    <m/>
    <m/>
    <m/>
    <m/>
    <m/>
    <m/>
    <m/>
    <m/>
    <m/>
  </r>
  <r>
    <s v="2015/6"/>
    <n v="0.59599999999999997"/>
    <x v="8"/>
    <n v="17"/>
    <x v="7"/>
    <m/>
    <s v="MRD"/>
    <s v="16_VII_13"/>
    <s v="Bird"/>
    <x v="10"/>
    <s v="Rallidae"/>
    <s v="cf. Fulica americana"/>
    <s v="cf. Fulica americana"/>
    <s v="Forelimb"/>
    <s v="humerus"/>
    <s v="humerus"/>
    <m/>
    <s v="L"/>
    <n v="0.3"/>
    <s v="distal"/>
    <m/>
    <x v="0"/>
    <m/>
    <s v="distal width:9.95mm, either gallinule or fulica, most likely fulica"/>
    <m/>
    <m/>
    <m/>
    <m/>
    <m/>
    <s v="heat exposed"/>
    <m/>
    <m/>
    <m/>
    <m/>
    <n v="1"/>
    <m/>
    <m/>
    <m/>
    <m/>
    <m/>
    <m/>
    <m/>
    <m/>
    <m/>
  </r>
  <r>
    <s v="2015/6"/>
    <n v="0.59599999999999997"/>
    <x v="8"/>
    <n v="17"/>
    <x v="7"/>
    <m/>
    <s v="MRD"/>
    <s v="16_VII_13"/>
    <s v="Bird"/>
    <x v="4"/>
    <m/>
    <m/>
    <s v="bird"/>
    <m/>
    <s v="unknown"/>
    <s v="fragment"/>
    <m/>
    <m/>
    <n v="0"/>
    <m/>
    <m/>
    <x v="6"/>
    <m/>
    <m/>
    <m/>
    <m/>
    <m/>
    <m/>
    <m/>
    <m/>
    <m/>
    <m/>
    <m/>
    <m/>
    <m/>
    <m/>
    <m/>
    <m/>
    <m/>
    <m/>
    <m/>
    <m/>
    <m/>
    <m/>
  </r>
  <r>
    <s v="2015/6"/>
    <n v="0.59599999999999997"/>
    <x v="8"/>
    <n v="17"/>
    <x v="7"/>
    <m/>
    <s v="MRD"/>
    <s v="16_VII_13"/>
    <s v="Fish"/>
    <x v="2"/>
    <s v="Carangidae"/>
    <m/>
    <s v="Jack fish"/>
    <s v="Axial"/>
    <s v="Vertebra"/>
    <s v="precaudal vertebra"/>
    <m/>
    <m/>
    <n v="1"/>
    <m/>
    <m/>
    <x v="0"/>
    <m/>
    <s v="short"/>
    <m/>
    <m/>
    <m/>
    <m/>
    <m/>
    <m/>
    <m/>
    <m/>
    <m/>
    <m/>
    <m/>
    <m/>
    <m/>
    <m/>
    <m/>
    <m/>
    <m/>
    <m/>
    <m/>
    <m/>
  </r>
  <r>
    <s v="2015/6"/>
    <n v="0.59599999999999997"/>
    <x v="8"/>
    <n v="17"/>
    <x v="7"/>
    <m/>
    <s v="MRD"/>
    <s v="16_VII_13"/>
    <s v="Fish"/>
    <x v="2"/>
    <m/>
    <m/>
    <s v="marine fish"/>
    <s v="Axial"/>
    <s v="vertebra"/>
    <s v="vertebra"/>
    <m/>
    <m/>
    <n v="0.7"/>
    <m/>
    <m/>
    <x v="0"/>
    <m/>
    <s v="precaudal or caudal. Smooth surface that looks distinct from carangidae"/>
    <m/>
    <m/>
    <m/>
    <m/>
    <m/>
    <m/>
    <m/>
    <m/>
    <m/>
    <m/>
    <m/>
    <m/>
    <m/>
    <m/>
    <m/>
    <m/>
    <m/>
    <m/>
    <m/>
    <m/>
  </r>
  <r>
    <s v="2015/6"/>
    <n v="0.59599999999999997"/>
    <x v="8"/>
    <n v="17"/>
    <x v="7"/>
    <m/>
    <s v="MRD"/>
    <s v="16_VII_13"/>
    <s v="Fish"/>
    <x v="2"/>
    <m/>
    <m/>
    <s v="fish"/>
    <s v="Cranial"/>
    <s v="cranial"/>
    <s v="cranium"/>
    <m/>
    <m/>
    <n v="0"/>
    <m/>
    <m/>
    <x v="0"/>
    <m/>
    <m/>
    <m/>
    <m/>
    <m/>
    <m/>
    <m/>
    <m/>
    <m/>
    <m/>
    <m/>
    <m/>
    <m/>
    <m/>
    <m/>
    <m/>
    <m/>
    <m/>
    <m/>
    <m/>
    <m/>
    <m/>
  </r>
  <r>
    <s v="2015/6"/>
    <n v="0.59599999999999997"/>
    <x v="8"/>
    <n v="17"/>
    <x v="7"/>
    <m/>
    <s v="MRD"/>
    <s v="16_VII_13"/>
    <s v="Mammal"/>
    <x v="2"/>
    <m/>
    <m/>
    <s v="mammal"/>
    <m/>
    <s v="shaft"/>
    <s v="worked fragment"/>
    <m/>
    <m/>
    <n v="0"/>
    <m/>
    <m/>
    <x v="0"/>
    <m/>
    <s v="small fragment of bevel, polish"/>
    <m/>
    <m/>
    <m/>
    <m/>
    <m/>
    <s v="bevel"/>
    <m/>
    <m/>
    <m/>
    <m/>
    <m/>
    <m/>
    <m/>
    <n v="1"/>
    <m/>
    <m/>
    <m/>
    <m/>
    <m/>
    <m/>
  </r>
  <r>
    <s v="2015/6"/>
    <n v="0.59599999999999997"/>
    <x v="8"/>
    <n v="17"/>
    <x v="7"/>
    <m/>
    <s v="MRD"/>
    <s v="16_VII_13"/>
    <s v="Mammal"/>
    <x v="2"/>
    <m/>
    <m/>
    <s v="mammal"/>
    <m/>
    <s v="unknown"/>
    <s v="fragment"/>
    <m/>
    <m/>
    <n v="0"/>
    <m/>
    <m/>
    <x v="23"/>
    <m/>
    <m/>
    <m/>
    <m/>
    <m/>
    <m/>
    <m/>
    <s v="one calcined"/>
    <m/>
    <m/>
    <m/>
    <m/>
    <m/>
    <m/>
    <m/>
    <m/>
    <m/>
    <m/>
    <m/>
    <n v="1"/>
    <m/>
    <m/>
  </r>
  <r>
    <s v="2015/6"/>
    <n v="0.59599999999999997"/>
    <x v="8"/>
    <n v="17"/>
    <x v="7"/>
    <m/>
    <s v="MRD"/>
    <s v="16_VII_13"/>
    <s v="Human"/>
    <x v="2"/>
    <m/>
    <m/>
    <s v="Human"/>
    <m/>
    <m/>
    <m/>
    <m/>
    <m/>
    <n v="0"/>
    <m/>
    <m/>
    <x v="2"/>
    <m/>
    <m/>
    <m/>
    <m/>
    <m/>
    <m/>
    <m/>
    <m/>
    <m/>
    <m/>
    <m/>
    <m/>
    <m/>
    <m/>
    <m/>
    <m/>
    <m/>
    <m/>
    <m/>
    <m/>
    <m/>
    <m/>
  </r>
  <r>
    <s v="2015/6"/>
    <n v="0.5"/>
    <x v="107"/>
    <n v="18"/>
    <x v="22"/>
    <m/>
    <s v="DHS"/>
    <s v="29_V_14"/>
    <s v="Mammal"/>
    <x v="3"/>
    <s v="Lepus"/>
    <s v="sp."/>
    <s v="Hare"/>
    <s v="Hindlimb"/>
    <s v="tibia"/>
    <s v="tibia"/>
    <m/>
    <s v="R"/>
    <n v="1"/>
    <m/>
    <m/>
    <x v="2"/>
    <m/>
    <s v="two refitting fragments"/>
    <m/>
    <s v="Y"/>
    <m/>
    <m/>
    <m/>
    <m/>
    <m/>
    <m/>
    <m/>
    <m/>
    <m/>
    <m/>
    <m/>
    <m/>
    <m/>
    <m/>
    <m/>
    <m/>
    <m/>
    <m/>
  </r>
  <r>
    <s v="2015/6"/>
    <n v="0.5"/>
    <x v="107"/>
    <n v="18"/>
    <x v="22"/>
    <m/>
    <s v="DHS"/>
    <s v="29_V_14"/>
    <s v="Mammal"/>
    <x v="1"/>
    <s v="Canis"/>
    <s v="familiaris "/>
    <s v="Dog"/>
    <s v="Extremity"/>
    <s v="metatarsal"/>
    <s v="Metatarsal (2)"/>
    <m/>
    <s v="L"/>
    <n v="1"/>
    <m/>
    <m/>
    <x v="0"/>
    <m/>
    <m/>
    <m/>
    <s v="Y"/>
    <m/>
    <m/>
    <m/>
    <m/>
    <m/>
    <m/>
    <s v="Boiled; Length 50.82 - in line with Perro comun, prox 6.07(widest shaft)x9.68, dist 6.87x6.5"/>
    <m/>
    <m/>
    <m/>
    <m/>
    <m/>
    <m/>
    <m/>
    <m/>
    <m/>
    <m/>
    <m/>
  </r>
  <r>
    <s v="2015/6"/>
    <n v="0.5"/>
    <x v="107"/>
    <n v="18"/>
    <x v="22"/>
    <m/>
    <s v="DHS"/>
    <s v="29_V_14"/>
    <s v="Mammal"/>
    <x v="0"/>
    <s v="Artiodactyla"/>
    <m/>
    <s v="Artiodactyl"/>
    <s v="Extremity"/>
    <s v="phalanx"/>
    <s v="proximal phalanx"/>
    <m/>
    <m/>
    <n v="0.2"/>
    <s v="proximal epiphysis"/>
    <m/>
    <x v="0"/>
    <m/>
    <s v="complete unfused epiphysis Right side of foot"/>
    <m/>
    <s v="N"/>
    <m/>
    <m/>
    <m/>
    <m/>
    <m/>
    <m/>
    <m/>
    <m/>
    <m/>
    <m/>
    <m/>
    <m/>
    <m/>
    <m/>
    <m/>
    <m/>
    <m/>
    <m/>
  </r>
  <r>
    <s v="2015/6"/>
    <n v="0.5"/>
    <x v="107"/>
    <n v="18"/>
    <x v="22"/>
    <m/>
    <s v="DHS"/>
    <s v="29_V_14"/>
    <s v="Mammal"/>
    <x v="2"/>
    <s v="small"/>
    <m/>
    <s v="small mammal"/>
    <s v="Cranial"/>
    <s v="cranial"/>
    <s v="cranium"/>
    <m/>
    <m/>
    <n v="0"/>
    <m/>
    <m/>
    <x v="2"/>
    <m/>
    <m/>
    <m/>
    <m/>
    <m/>
    <m/>
    <m/>
    <m/>
    <m/>
    <m/>
    <m/>
    <m/>
    <m/>
    <m/>
    <m/>
    <m/>
    <m/>
    <m/>
    <m/>
    <m/>
    <m/>
    <m/>
  </r>
  <r>
    <s v="2015/6"/>
    <n v="0.5"/>
    <x v="107"/>
    <n v="18"/>
    <x v="22"/>
    <m/>
    <s v="DHS"/>
    <s v="29_V_14"/>
    <s v="Mammal"/>
    <x v="2"/>
    <m/>
    <m/>
    <s v="mammal"/>
    <m/>
    <s v="unknown"/>
    <s v="fragment"/>
    <m/>
    <m/>
    <n v="0"/>
    <m/>
    <m/>
    <x v="21"/>
    <m/>
    <m/>
    <m/>
    <m/>
    <m/>
    <m/>
    <m/>
    <m/>
    <m/>
    <m/>
    <m/>
    <m/>
    <m/>
    <m/>
    <m/>
    <m/>
    <m/>
    <m/>
    <m/>
    <m/>
    <m/>
    <m/>
  </r>
  <r>
    <s v="2015/6"/>
    <n v="0.5"/>
    <x v="107"/>
    <n v="18"/>
    <x v="22"/>
    <m/>
    <s v="DHS"/>
    <s v="29_V_14"/>
    <s v="Bird"/>
    <x v="9"/>
    <s v="Columbidae"/>
    <s v="sp."/>
    <s v="Pigeon"/>
    <s v="Extremity"/>
    <s v="metacarpal"/>
    <s v="carpometacarpus"/>
    <m/>
    <s v="R"/>
    <n v="0.5"/>
    <s v="shaft of metacarpal II and proximal shaft of III"/>
    <m/>
    <x v="0"/>
    <m/>
    <m/>
    <m/>
    <m/>
    <m/>
    <m/>
    <m/>
    <m/>
    <m/>
    <m/>
    <m/>
    <m/>
    <m/>
    <m/>
    <m/>
    <m/>
    <m/>
    <m/>
    <m/>
    <m/>
    <m/>
    <m/>
  </r>
  <r>
    <s v="2015/6"/>
    <n v="0.5"/>
    <x v="107"/>
    <n v="18"/>
    <x v="22"/>
    <m/>
    <s v="DHS"/>
    <s v="29_V_14"/>
    <s v="Bird"/>
    <x v="4"/>
    <m/>
    <m/>
    <s v="bird"/>
    <m/>
    <s v="shaft"/>
    <s v="shaft "/>
    <m/>
    <m/>
    <n v="0"/>
    <s v="shaft"/>
    <m/>
    <x v="0"/>
    <m/>
    <m/>
    <m/>
    <m/>
    <m/>
    <m/>
    <m/>
    <s v="heat exposed"/>
    <m/>
    <m/>
    <m/>
    <m/>
    <n v="1"/>
    <m/>
    <m/>
    <m/>
    <m/>
    <m/>
    <m/>
    <m/>
    <m/>
    <m/>
  </r>
  <r>
    <s v="2015/6"/>
    <n v="0.5"/>
    <x v="107"/>
    <n v="18"/>
    <x v="22"/>
    <m/>
    <s v="DHS"/>
    <s v="29_V_14"/>
    <s v="Bird"/>
    <x v="12"/>
    <s v="Passeriformes"/>
    <m/>
    <s v="Passerine"/>
    <s v="Forelimb"/>
    <s v="ulna"/>
    <s v="ulna"/>
    <m/>
    <s v="R"/>
    <n v="1"/>
    <m/>
    <m/>
    <x v="0"/>
    <m/>
    <m/>
    <m/>
    <m/>
    <m/>
    <m/>
    <m/>
    <s v="heat exposed"/>
    <m/>
    <m/>
    <m/>
    <m/>
    <n v="1"/>
    <m/>
    <m/>
    <m/>
    <m/>
    <m/>
    <m/>
    <m/>
    <m/>
    <m/>
  </r>
  <r>
    <s v="2015/6"/>
    <n v="0.5"/>
    <x v="107"/>
    <n v="18"/>
    <x v="22"/>
    <m/>
    <s v="DHS"/>
    <s v="29_V_14"/>
    <s v="Reptile"/>
    <x v="2"/>
    <s v="Trachemys"/>
    <s v="sp."/>
    <s v="Slider turtle"/>
    <m/>
    <s v="carapace/plastron"/>
    <s v="carapace- neural scute"/>
    <m/>
    <m/>
    <n v="1"/>
    <m/>
    <m/>
    <x v="0"/>
    <m/>
    <s v="thick so trachemys. 6.4mm thick"/>
    <m/>
    <m/>
    <m/>
    <m/>
    <m/>
    <m/>
    <m/>
    <m/>
    <m/>
    <m/>
    <m/>
    <m/>
    <m/>
    <m/>
    <m/>
    <m/>
    <m/>
    <m/>
    <m/>
    <m/>
  </r>
  <r>
    <s v="2015/6"/>
    <n v="9.6000000000000002E-2"/>
    <x v="108"/>
    <n v="17"/>
    <x v="18"/>
    <m/>
    <s v="AGMR"/>
    <s v="5_VIII_13"/>
    <s v="Mammal"/>
    <x v="3"/>
    <s v="Lepus"/>
    <s v="sp."/>
    <s v="Hare"/>
    <s v="Hindlimb"/>
    <s v="femur"/>
    <s v="femur"/>
    <m/>
    <s v="R"/>
    <n v="0.1"/>
    <s v="greater trochanter"/>
    <m/>
    <x v="2"/>
    <m/>
    <s v="two refitting fragments"/>
    <m/>
    <m/>
    <m/>
    <m/>
    <m/>
    <m/>
    <m/>
    <m/>
    <m/>
    <m/>
    <m/>
    <m/>
    <m/>
    <m/>
    <m/>
    <m/>
    <m/>
    <m/>
    <m/>
    <m/>
  </r>
  <r>
    <s v="2015/6"/>
    <n v="9.6000000000000002E-2"/>
    <x v="108"/>
    <n v="17"/>
    <x v="18"/>
    <m/>
    <s v="AGMR"/>
    <s v="5_VIII_13"/>
    <s v="Mammal"/>
    <x v="2"/>
    <m/>
    <m/>
    <s v="mammal"/>
    <s v="Cranial"/>
    <s v="cranial"/>
    <s v="cranium"/>
    <m/>
    <m/>
    <n v="0"/>
    <m/>
    <m/>
    <x v="0"/>
    <m/>
    <m/>
    <m/>
    <s v="young"/>
    <m/>
    <m/>
    <m/>
    <m/>
    <m/>
    <m/>
    <m/>
    <m/>
    <m/>
    <m/>
    <m/>
    <m/>
    <m/>
    <m/>
    <m/>
    <m/>
    <m/>
    <m/>
  </r>
  <r>
    <s v="2015/6"/>
    <n v="9.6000000000000002E-2"/>
    <x v="108"/>
    <n v="17"/>
    <x v="18"/>
    <m/>
    <s v="AGMR"/>
    <s v="5_VIII_13"/>
    <s v="Human"/>
    <x v="2"/>
    <m/>
    <m/>
    <s v="Human"/>
    <s v="Axial"/>
    <s v="rib"/>
    <s v="Rib"/>
    <m/>
    <m/>
    <s v="?"/>
    <m/>
    <m/>
    <x v="0"/>
    <m/>
    <m/>
    <m/>
    <s v="N"/>
    <m/>
    <m/>
    <m/>
    <m/>
    <m/>
    <m/>
    <m/>
    <m/>
    <m/>
    <m/>
    <m/>
    <m/>
    <m/>
    <m/>
    <m/>
    <m/>
    <m/>
    <m/>
  </r>
  <r>
    <s v="2015/6"/>
    <n v="9.6000000000000002E-2"/>
    <x v="108"/>
    <n v="17"/>
    <x v="18"/>
    <m/>
    <s v="AGMR"/>
    <s v="5_VIII_13"/>
    <s v="Mammal"/>
    <x v="2"/>
    <m/>
    <m/>
    <s v="mammal"/>
    <m/>
    <s v="unknown"/>
    <s v="fragment"/>
    <m/>
    <m/>
    <n v="0"/>
    <m/>
    <m/>
    <x v="0"/>
    <m/>
    <m/>
    <m/>
    <m/>
    <m/>
    <m/>
    <m/>
    <m/>
    <m/>
    <m/>
    <m/>
    <m/>
    <m/>
    <m/>
    <m/>
    <m/>
    <m/>
    <m/>
    <m/>
    <m/>
    <m/>
    <m/>
  </r>
  <r>
    <s v="2015/6"/>
    <n v="9.6000000000000002E-2"/>
    <x v="108"/>
    <n v="17"/>
    <x v="18"/>
    <m/>
    <s v="AGMR"/>
    <s v="5_VIII_13"/>
    <s v="Mammal"/>
    <x v="0"/>
    <s v="Artiodactyla"/>
    <m/>
    <s v="Artiodactyl"/>
    <s v="Axial"/>
    <s v="rib"/>
    <s v="rib"/>
    <m/>
    <m/>
    <n v="0"/>
    <s v="shaft"/>
    <m/>
    <x v="0"/>
    <m/>
    <m/>
    <m/>
    <m/>
    <m/>
    <m/>
    <m/>
    <m/>
    <m/>
    <m/>
    <m/>
    <m/>
    <m/>
    <m/>
    <m/>
    <m/>
    <m/>
    <m/>
    <m/>
    <m/>
    <m/>
    <m/>
  </r>
  <r>
    <s v="2015/6"/>
    <n v="9.6000000000000002E-2"/>
    <x v="108"/>
    <n v="17"/>
    <x v="18"/>
    <m/>
    <s v="AGMR"/>
    <s v="5_VIII_13"/>
    <s v="Bird"/>
    <x v="4"/>
    <m/>
    <m/>
    <s v="bird"/>
    <m/>
    <s v="shaft"/>
    <s v="long bone"/>
    <m/>
    <m/>
    <n v="0"/>
    <s v="shaft"/>
    <m/>
    <x v="0"/>
    <m/>
    <m/>
    <m/>
    <m/>
    <m/>
    <m/>
    <m/>
    <s v="charred"/>
    <m/>
    <m/>
    <m/>
    <n v="1"/>
    <m/>
    <m/>
    <m/>
    <m/>
    <m/>
    <m/>
    <m/>
    <m/>
    <m/>
    <m/>
  </r>
  <r>
    <s v="2015/6"/>
    <n v="0.48899999999999999"/>
    <x v="109"/>
    <n v="18"/>
    <x v="27"/>
    <m/>
    <s v="DHS"/>
    <s v="16_VI_14"/>
    <s v="Mammal"/>
    <x v="1"/>
    <s v="Canis"/>
    <s v="familiaris "/>
    <s v="Dog"/>
    <s v="Pectoral girdle"/>
    <s v="scapula"/>
    <s v="scapula"/>
    <m/>
    <m/>
    <n v="0.8"/>
    <s v="missing spine, and small central portion of blade."/>
    <m/>
    <x v="6"/>
    <m/>
    <s v="three refitting fragments"/>
    <m/>
    <m/>
    <m/>
    <m/>
    <m/>
    <m/>
    <m/>
    <m/>
    <m/>
    <m/>
    <m/>
    <m/>
    <m/>
    <m/>
    <m/>
    <m/>
    <m/>
    <m/>
    <m/>
    <m/>
  </r>
  <r>
    <s v="2015/6"/>
    <n v="0.48899999999999999"/>
    <x v="109"/>
    <n v="18"/>
    <x v="27"/>
    <m/>
    <s v="DHS"/>
    <s v="16_VI_14"/>
    <s v="Mammal"/>
    <x v="1"/>
    <s v="Canis"/>
    <s v="familiaris "/>
    <s v="Dog"/>
    <s v="Extremity"/>
    <s v="metacarpal"/>
    <s v="Metacarpal (4)"/>
    <m/>
    <s v="L"/>
    <n v="1"/>
    <m/>
    <m/>
    <x v="0"/>
    <m/>
    <m/>
    <m/>
    <m/>
    <m/>
    <m/>
    <m/>
    <m/>
    <m/>
    <m/>
    <s v="length 48.88, prox 6.81x8.81, distal 6.69x6.91; boiled; perro comun "/>
    <m/>
    <m/>
    <m/>
    <m/>
    <m/>
    <m/>
    <m/>
    <m/>
    <m/>
    <m/>
    <m/>
  </r>
  <r>
    <s v="2015/6"/>
    <n v="0.48899999999999999"/>
    <x v="109"/>
    <n v="18"/>
    <x v="27"/>
    <m/>
    <s v="DHS"/>
    <s v="16_VI_14"/>
    <s v="Mammal"/>
    <x v="1"/>
    <s v="Canis"/>
    <s v="familiaris "/>
    <s v="Dog"/>
    <s v="Extremity"/>
    <s v="metatarsal or metacarpa"/>
    <s v="Metacarpal or tarsal"/>
    <m/>
    <m/>
    <n v="0.3"/>
    <s v="distal"/>
    <m/>
    <x v="0"/>
    <m/>
    <s v="Very small"/>
    <m/>
    <m/>
    <m/>
    <m/>
    <m/>
    <s v="charred"/>
    <m/>
    <m/>
    <s v="5.35x5.82 distal"/>
    <n v="1"/>
    <m/>
    <m/>
    <m/>
    <m/>
    <m/>
    <m/>
    <m/>
    <m/>
    <m/>
    <m/>
  </r>
  <r>
    <s v="2015/6"/>
    <n v="0.48899999999999999"/>
    <x v="109"/>
    <n v="18"/>
    <x v="27"/>
    <m/>
    <s v="DHS"/>
    <s v="16_VI_14"/>
    <s v="Mammal"/>
    <x v="0"/>
    <s v="Artiodactyla"/>
    <m/>
    <s v="Artiodactyl"/>
    <s v="Axial"/>
    <s v="rib"/>
    <s v="rib"/>
    <m/>
    <m/>
    <s v="various"/>
    <m/>
    <m/>
    <x v="5"/>
    <m/>
    <s v="two near complete ribs with head and neck, two angle fragments and one piece pf shaft"/>
    <m/>
    <m/>
    <m/>
    <m/>
    <m/>
    <m/>
    <m/>
    <m/>
    <m/>
    <m/>
    <m/>
    <m/>
    <m/>
    <m/>
    <m/>
    <m/>
    <m/>
    <m/>
    <m/>
    <m/>
  </r>
  <r>
    <s v="2015/6"/>
    <n v="0.48899999999999999"/>
    <x v="109"/>
    <n v="18"/>
    <x v="27"/>
    <m/>
    <s v="DHS"/>
    <s v="16_VI_14"/>
    <s v="Mammal"/>
    <x v="1"/>
    <s v="Canis"/>
    <s v="familiaris "/>
    <s v="Dog"/>
    <s v="Hindlimb"/>
    <s v="femur"/>
    <s v="femur"/>
    <m/>
    <s v="L"/>
    <n v="0.1"/>
    <s v="distal condyles"/>
    <m/>
    <x v="0"/>
    <m/>
    <m/>
    <m/>
    <s v="Y"/>
    <m/>
    <m/>
    <m/>
    <s v="partially charred"/>
    <m/>
    <m/>
    <m/>
    <n v="1"/>
    <m/>
    <m/>
    <m/>
    <m/>
    <m/>
    <m/>
    <m/>
    <m/>
    <m/>
    <m/>
  </r>
  <r>
    <s v="2015/6"/>
    <n v="0.48899999999999999"/>
    <x v="109"/>
    <n v="18"/>
    <x v="27"/>
    <m/>
    <s v="DHS"/>
    <s v="16_VI_14"/>
    <s v="Mammal"/>
    <x v="2"/>
    <m/>
    <m/>
    <s v="mammal"/>
    <m/>
    <s v="shaft"/>
    <s v="needle"/>
    <m/>
    <m/>
    <n v="0"/>
    <s v="shaft"/>
    <m/>
    <x v="0"/>
    <m/>
    <m/>
    <m/>
    <m/>
    <m/>
    <m/>
    <m/>
    <s v="needle and polish"/>
    <m/>
    <m/>
    <m/>
    <m/>
    <m/>
    <m/>
    <m/>
    <n v="1"/>
    <m/>
    <m/>
    <m/>
    <m/>
    <m/>
    <m/>
  </r>
  <r>
    <s v="2015/6"/>
    <n v="0.48899999999999999"/>
    <x v="109"/>
    <n v="18"/>
    <x v="27"/>
    <m/>
    <s v="DHS"/>
    <s v="16_VI_14"/>
    <s v="Mammal"/>
    <x v="2"/>
    <m/>
    <m/>
    <s v="mammal"/>
    <s v="Axial"/>
    <s v="rib"/>
    <s v="rib"/>
    <m/>
    <m/>
    <n v="0"/>
    <s v="shaft"/>
    <m/>
    <x v="2"/>
    <m/>
    <m/>
    <m/>
    <m/>
    <m/>
    <m/>
    <m/>
    <m/>
    <m/>
    <m/>
    <m/>
    <m/>
    <m/>
    <m/>
    <m/>
    <m/>
    <m/>
    <m/>
    <m/>
    <m/>
    <m/>
    <m/>
  </r>
  <r>
    <s v="2015/6"/>
    <n v="0.48899999999999999"/>
    <x v="109"/>
    <n v="18"/>
    <x v="27"/>
    <m/>
    <s v="DHS"/>
    <s v="16_VI_14"/>
    <s v="Human"/>
    <x v="2"/>
    <m/>
    <m/>
    <s v="Human"/>
    <m/>
    <m/>
    <m/>
    <m/>
    <m/>
    <n v="0"/>
    <m/>
    <m/>
    <x v="1"/>
    <m/>
    <m/>
    <m/>
    <m/>
    <m/>
    <m/>
    <m/>
    <m/>
    <m/>
    <m/>
    <m/>
    <m/>
    <m/>
    <m/>
    <m/>
    <m/>
    <m/>
    <m/>
    <m/>
    <m/>
    <m/>
    <m/>
  </r>
  <r>
    <s v="2015/6"/>
    <n v="0.48899999999999999"/>
    <x v="109"/>
    <n v="18"/>
    <x v="27"/>
    <m/>
    <s v="DHS"/>
    <s v="16_VI_14"/>
    <s v="Mammal"/>
    <x v="2"/>
    <m/>
    <m/>
    <s v="mammal"/>
    <m/>
    <s v="unknown"/>
    <s v="fragment"/>
    <m/>
    <m/>
    <n v="0"/>
    <m/>
    <m/>
    <x v="24"/>
    <m/>
    <m/>
    <m/>
    <m/>
    <m/>
    <m/>
    <m/>
    <m/>
    <m/>
    <m/>
    <m/>
    <m/>
    <m/>
    <m/>
    <m/>
    <m/>
    <m/>
    <m/>
    <m/>
    <m/>
    <m/>
    <m/>
  </r>
  <r>
    <s v="2015/6"/>
    <n v="0.48899999999999999"/>
    <x v="109"/>
    <n v="18"/>
    <x v="27"/>
    <m/>
    <s v="DHS"/>
    <s v="16_VI_14"/>
    <s v="Bird"/>
    <x v="7"/>
    <s v="Odontophoridae"/>
    <m/>
    <s v="Quail"/>
    <s v="Hindlimb"/>
    <s v="femur"/>
    <s v="femur"/>
    <m/>
    <s v="R"/>
    <n v="0.5"/>
    <s v="proximal"/>
    <m/>
    <x v="0"/>
    <m/>
    <m/>
    <m/>
    <m/>
    <m/>
    <m/>
    <m/>
    <m/>
    <m/>
    <m/>
    <m/>
    <m/>
    <m/>
    <m/>
    <m/>
    <m/>
    <m/>
    <m/>
    <m/>
    <m/>
    <m/>
    <m/>
  </r>
  <r>
    <s v="2015/6"/>
    <n v="0.48899999999999999"/>
    <x v="109"/>
    <n v="18"/>
    <x v="27"/>
    <m/>
    <s v="DHS"/>
    <s v="16_VI_14"/>
    <s v="Bird"/>
    <x v="4"/>
    <m/>
    <m/>
    <s v="bird"/>
    <m/>
    <s v="unknown"/>
    <s v="fragment"/>
    <m/>
    <m/>
    <n v="0"/>
    <m/>
    <m/>
    <x v="6"/>
    <m/>
    <m/>
    <m/>
    <m/>
    <m/>
    <m/>
    <m/>
    <m/>
    <m/>
    <m/>
    <m/>
    <m/>
    <m/>
    <m/>
    <m/>
    <m/>
    <m/>
    <m/>
    <m/>
    <m/>
    <m/>
    <m/>
  </r>
  <r>
    <s v="2015/6"/>
    <n v="0.48899999999999999"/>
    <x v="109"/>
    <n v="18"/>
    <x v="27"/>
    <m/>
    <s v="DHS"/>
    <s v="16_VI_14"/>
    <s v="Fish"/>
    <x v="2"/>
    <m/>
    <m/>
    <s v="marine fish"/>
    <s v="Axial"/>
    <s v="spine"/>
    <s v="dorsal spine"/>
    <m/>
    <m/>
    <n v="0.2"/>
    <s v="proximal"/>
    <m/>
    <x v="0"/>
    <m/>
    <m/>
    <m/>
    <m/>
    <m/>
    <m/>
    <m/>
    <m/>
    <m/>
    <m/>
    <m/>
    <m/>
    <m/>
    <m/>
    <m/>
    <m/>
    <m/>
    <m/>
    <m/>
    <m/>
    <m/>
    <m/>
  </r>
  <r>
    <s v="2015/6"/>
    <n v="0.34499999999999997"/>
    <x v="110"/>
    <n v="18"/>
    <x v="34"/>
    <m/>
    <s v="DHS"/>
    <s v="13_VI_14"/>
    <s v="Mammal"/>
    <x v="0"/>
    <s v="Mazama"/>
    <s v="sp."/>
    <s v="Brocket deer"/>
    <s v="Hindlimb"/>
    <s v="femur"/>
    <s v="femur"/>
    <m/>
    <s v="L"/>
    <n v="0.2"/>
    <s v="proximal"/>
    <m/>
    <x v="0"/>
    <m/>
    <s v="small cutmarks on neck below head on anterior"/>
    <m/>
    <s v="N"/>
    <m/>
    <m/>
    <m/>
    <s v="Butchery, heat exposed, partially charred around distal break and caudal/lateral epiphyses attachment sites"/>
    <s v="198-9"/>
    <m/>
    <m/>
    <n v="1"/>
    <n v="1"/>
    <m/>
    <m/>
    <m/>
    <n v="1"/>
    <m/>
    <m/>
    <m/>
    <m/>
    <m/>
  </r>
  <r>
    <s v="2015/6"/>
    <n v="0.34499999999999997"/>
    <x v="110"/>
    <n v="18"/>
    <x v="34"/>
    <m/>
    <s v="DHS"/>
    <s v="13_VI_14"/>
    <s v="Mammal"/>
    <x v="3"/>
    <s v="Sylvilagus"/>
    <s v="cunicularius"/>
    <s v="Mexican cottontail"/>
    <s v="Pelvic girdle"/>
    <s v="pelvis"/>
    <s v="Pelvis"/>
    <m/>
    <s v="L"/>
    <n v="0.9"/>
    <m/>
    <m/>
    <x v="0"/>
    <m/>
    <m/>
    <m/>
    <s v="Y"/>
    <m/>
    <m/>
    <m/>
    <s v="partially heat exposed at ends"/>
    <m/>
    <m/>
    <m/>
    <m/>
    <n v="1"/>
    <m/>
    <m/>
    <m/>
    <m/>
    <m/>
    <m/>
    <m/>
    <m/>
    <m/>
  </r>
  <r>
    <s v="2015/6"/>
    <n v="0.34499999999999997"/>
    <x v="110"/>
    <n v="18"/>
    <x v="34"/>
    <m/>
    <s v="DHS"/>
    <s v="13_VI_14"/>
    <s v="Mammal"/>
    <x v="2"/>
    <m/>
    <m/>
    <s v="mammal"/>
    <m/>
    <s v="shaft"/>
    <s v="chisel?"/>
    <m/>
    <m/>
    <n v="0"/>
    <m/>
    <m/>
    <x v="0"/>
    <m/>
    <s v="fragment of a bevel, such as from a chisel"/>
    <m/>
    <m/>
    <m/>
    <m/>
    <m/>
    <s v="chisel?"/>
    <m/>
    <m/>
    <m/>
    <m/>
    <m/>
    <m/>
    <m/>
    <n v="1"/>
    <m/>
    <m/>
    <m/>
    <m/>
    <m/>
    <m/>
  </r>
  <r>
    <s v="2015/6"/>
    <n v="0.34499999999999997"/>
    <x v="110"/>
    <n v="18"/>
    <x v="34"/>
    <m/>
    <s v="DHS"/>
    <s v="13_VI_14"/>
    <s v="Mammal"/>
    <x v="2"/>
    <m/>
    <m/>
    <s v="mammal"/>
    <m/>
    <s v="unknown"/>
    <s v="fragment"/>
    <m/>
    <m/>
    <n v="0"/>
    <m/>
    <m/>
    <x v="3"/>
    <m/>
    <m/>
    <m/>
    <m/>
    <m/>
    <m/>
    <m/>
    <s v="one charred"/>
    <m/>
    <m/>
    <m/>
    <n v="1"/>
    <m/>
    <m/>
    <m/>
    <m/>
    <m/>
    <m/>
    <m/>
    <m/>
    <m/>
    <m/>
  </r>
  <r>
    <s v="2015/6"/>
    <n v="0.34499999999999997"/>
    <x v="110"/>
    <n v="18"/>
    <x v="34"/>
    <m/>
    <s v="DHS"/>
    <s v="13_VI_14"/>
    <s v="Bird"/>
    <x v="4"/>
    <s v="large"/>
    <m/>
    <s v="large bird"/>
    <m/>
    <s v="shaft"/>
    <s v="long bone"/>
    <m/>
    <m/>
    <n v="0"/>
    <s v="shaft"/>
    <m/>
    <x v="2"/>
    <m/>
    <s v="two refitting fragments"/>
    <m/>
    <m/>
    <m/>
    <m/>
    <m/>
    <s v="charred"/>
    <m/>
    <m/>
    <m/>
    <n v="2"/>
    <m/>
    <m/>
    <m/>
    <m/>
    <m/>
    <m/>
    <m/>
    <m/>
    <m/>
    <m/>
  </r>
  <r>
    <s v="2015/6"/>
    <n v="0.34499999999999997"/>
    <x v="110"/>
    <n v="18"/>
    <x v="34"/>
    <m/>
    <s v="DHS"/>
    <s v="13_VI_14"/>
    <s v="Bird"/>
    <x v="7"/>
    <s v="Galliformes"/>
    <s v="cf. Gallus gallus"/>
    <s v="chicken?"/>
    <s v="Pectoral girdle"/>
    <s v="scapula"/>
    <s v="scapula"/>
    <m/>
    <s v="R"/>
    <n v="0.2"/>
    <s v="proximal"/>
    <m/>
    <x v="0"/>
    <m/>
    <m/>
    <m/>
    <m/>
    <m/>
    <m/>
    <m/>
    <s v="charred"/>
    <m/>
    <m/>
    <m/>
    <n v="1"/>
    <m/>
    <m/>
    <m/>
    <m/>
    <m/>
    <m/>
    <m/>
    <m/>
    <m/>
    <m/>
  </r>
  <r>
    <s v="2015/6"/>
    <n v="2E-3"/>
    <x v="111"/>
    <n v="18"/>
    <x v="39"/>
    <s v="EL.32"/>
    <s v="DMC"/>
    <s v="25_VI_14"/>
    <s v="Reptile"/>
    <x v="2"/>
    <s v="Trachemys"/>
    <s v="sp."/>
    <s v="Slider turtle"/>
    <m/>
    <s v="carapace/plastron"/>
    <s v="carapace"/>
    <m/>
    <m/>
    <n v="0.4"/>
    <s v="anterior"/>
    <m/>
    <x v="17"/>
    <m/>
    <s v="anterior half of carapace, refitting ragments"/>
    <m/>
    <m/>
    <m/>
    <m/>
    <m/>
    <s v="red pigment on exterior"/>
    <m/>
    <m/>
    <m/>
    <m/>
    <m/>
    <m/>
    <m/>
    <m/>
    <m/>
    <m/>
    <n v="9"/>
    <m/>
    <m/>
    <m/>
  </r>
  <r>
    <s v="2015/6"/>
    <n v="1E-3"/>
    <x v="112"/>
    <n v="18"/>
    <x v="41"/>
    <s v="EL.33"/>
    <s v="DHS"/>
    <s v="26_VI_14"/>
    <s v="Reptile"/>
    <x v="2"/>
    <s v="Trachemys"/>
    <s v="sp."/>
    <s v="Slider turtle"/>
    <m/>
    <s v="carapace/plastron"/>
    <s v="Plastron"/>
    <m/>
    <m/>
    <n v="1"/>
    <m/>
    <m/>
    <x v="20"/>
    <m/>
    <s v="Complete plastron. size and colouration - could be from same animal as slider turtle carapace in 575"/>
    <m/>
    <m/>
    <m/>
    <m/>
    <m/>
    <s v="red pigment on exterior"/>
    <m/>
    <m/>
    <m/>
    <m/>
    <m/>
    <m/>
    <m/>
    <m/>
    <m/>
    <m/>
    <n v="11"/>
    <m/>
    <m/>
    <m/>
  </r>
  <r>
    <s v="2015/6"/>
    <n v="0.1328"/>
    <x v="113"/>
    <n v="18"/>
    <x v="32"/>
    <s v="EL.22"/>
    <s v="LH"/>
    <s v="3_VI_14"/>
    <s v="Mammal"/>
    <x v="1"/>
    <s v="Canis"/>
    <s v="familiaris "/>
    <s v="Tlachichi"/>
    <s v="Forelimb"/>
    <s v="radius"/>
    <s v="radius"/>
    <m/>
    <s v="R"/>
    <n v="1"/>
    <m/>
    <m/>
    <x v="0"/>
    <m/>
    <s v="Tlachichi - short and squat; "/>
    <m/>
    <s v="Y"/>
    <m/>
    <m/>
    <m/>
    <s v="heat exposed"/>
    <s v="PHOTO"/>
    <m/>
    <s v="86.57 length; prox 14.94x9.37; Distal; 19.16x10.1; Tlachichi, matches size of radius in Valadez et a2011 No evidence for cut marks but darker colour of bone and smooth almost shiney surface indicates cooking through heat exposure. "/>
    <m/>
    <n v="1"/>
    <m/>
    <m/>
    <m/>
    <m/>
    <m/>
    <m/>
    <m/>
    <m/>
    <m/>
  </r>
  <r>
    <s v="2015/6"/>
    <n v="0.1328"/>
    <x v="113"/>
    <n v="18"/>
    <x v="32"/>
    <s v="EL.22"/>
    <s v="LH"/>
    <s v="3_VI_14"/>
    <s v="Mammal"/>
    <x v="0"/>
    <s v="Artiodactyla"/>
    <m/>
    <s v="Artiodactyl"/>
    <s v="Axial"/>
    <s v="sacrum"/>
    <s v="Sacrum"/>
    <m/>
    <m/>
    <n v="0"/>
    <s v="proximal L"/>
    <m/>
    <x v="0"/>
    <m/>
    <s v="Fragment of proximal sacrum with articulation. "/>
    <m/>
    <s v="N"/>
    <m/>
    <m/>
    <m/>
    <s v="Charred"/>
    <m/>
    <m/>
    <m/>
    <n v="1"/>
    <m/>
    <m/>
    <m/>
    <m/>
    <m/>
    <m/>
    <m/>
    <m/>
    <m/>
    <m/>
  </r>
  <r>
    <s v="2015/6"/>
    <n v="0.1328"/>
    <x v="113"/>
    <n v="18"/>
    <x v="32"/>
    <s v="EL.22"/>
    <s v="LH"/>
    <s v="3_VI_14"/>
    <s v="Mammal"/>
    <x v="3"/>
    <s v="Sylvilagus"/>
    <s v="floridanus"/>
    <s v="Eastern cottontail"/>
    <s v="Extremity"/>
    <s v="metatarsal"/>
    <s v="metatarsal (4)"/>
    <m/>
    <s v="R"/>
    <n v="1"/>
    <m/>
    <m/>
    <x v="0"/>
    <m/>
    <m/>
    <m/>
    <s v="Y"/>
    <m/>
    <m/>
    <m/>
    <m/>
    <m/>
    <m/>
    <m/>
    <m/>
    <m/>
    <m/>
    <m/>
    <m/>
    <m/>
    <m/>
    <m/>
    <m/>
    <m/>
    <m/>
  </r>
  <r>
    <s v="2015/6"/>
    <n v="0.1328"/>
    <x v="113"/>
    <n v="18"/>
    <x v="32"/>
    <s v="EL.22"/>
    <s v="LH"/>
    <s v="3_VI_14"/>
    <s v="Mammal"/>
    <x v="0"/>
    <s v="Artiodactyla"/>
    <m/>
    <s v="Artiodactyl"/>
    <s v="Axial"/>
    <s v="vertebra"/>
    <s v="vertebra (t)"/>
    <m/>
    <m/>
    <n v="0.2"/>
    <s v="spinous process"/>
    <m/>
    <x v="0"/>
    <m/>
    <m/>
    <m/>
    <m/>
    <m/>
    <m/>
    <m/>
    <m/>
    <m/>
    <m/>
    <m/>
    <m/>
    <m/>
    <m/>
    <m/>
    <m/>
    <m/>
    <m/>
    <m/>
    <m/>
    <m/>
    <m/>
  </r>
  <r>
    <s v="2015/6"/>
    <n v="0.1328"/>
    <x v="113"/>
    <n v="18"/>
    <x v="32"/>
    <s v="EL.22"/>
    <s v="LH"/>
    <s v="3_VI_14"/>
    <s v="Mammal"/>
    <x v="2"/>
    <s v="small"/>
    <m/>
    <s v="small mammal"/>
    <s v="Pectoral girdle"/>
    <s v="scapula"/>
    <s v="scapula"/>
    <m/>
    <m/>
    <n v="0.3"/>
    <s v="distal border"/>
    <m/>
    <x v="0"/>
    <m/>
    <s v="looks kind of like tuza, but two strange ridges on the ventral surface. "/>
    <m/>
    <m/>
    <m/>
    <m/>
    <m/>
    <s v="heat exposed?"/>
    <m/>
    <m/>
    <m/>
    <m/>
    <m/>
    <m/>
    <m/>
    <m/>
    <m/>
    <m/>
    <m/>
    <m/>
    <m/>
    <m/>
  </r>
  <r>
    <s v="2015/6"/>
    <n v="0.1328"/>
    <x v="113"/>
    <n v="18"/>
    <x v="32"/>
    <s v="EL.22"/>
    <s v="LH"/>
    <s v="3_VI_14"/>
    <s v="Fish"/>
    <x v="2"/>
    <m/>
    <m/>
    <s v="Marine fish"/>
    <s v="Axial"/>
    <s v="rib"/>
    <s v="rib"/>
    <m/>
    <m/>
    <n v="0"/>
    <s v="articulation"/>
    <m/>
    <x v="2"/>
    <m/>
    <s v="two individual ribs, thick from a marine fish."/>
    <m/>
    <m/>
    <m/>
    <m/>
    <m/>
    <m/>
    <m/>
    <m/>
    <m/>
    <m/>
    <m/>
    <m/>
    <m/>
    <m/>
    <m/>
    <m/>
    <m/>
    <m/>
    <m/>
    <m/>
  </r>
  <r>
    <s v="2015/6"/>
    <n v="0.1328"/>
    <x v="113"/>
    <n v="18"/>
    <x v="32"/>
    <s v="EL.22"/>
    <s v="LH"/>
    <s v="3_VI_14"/>
    <s v="Fish"/>
    <x v="2"/>
    <m/>
    <m/>
    <s v="fish"/>
    <s v="Cranial"/>
    <s v="cranial"/>
    <s v="cranium"/>
    <m/>
    <m/>
    <n v="0"/>
    <m/>
    <m/>
    <x v="0"/>
    <m/>
    <s v="Probably marine"/>
    <m/>
    <m/>
    <m/>
    <m/>
    <m/>
    <m/>
    <m/>
    <m/>
    <m/>
    <m/>
    <m/>
    <m/>
    <m/>
    <m/>
    <m/>
    <m/>
    <m/>
    <m/>
    <m/>
    <m/>
  </r>
  <r>
    <s v="2015/6"/>
    <n v="0.1328"/>
    <x v="113"/>
    <n v="18"/>
    <x v="32"/>
    <s v="EL.22"/>
    <s v="LH"/>
    <s v="3_VI_14"/>
    <s v="Mammal"/>
    <x v="3"/>
    <s v="Sylvilagus"/>
    <s v="sp."/>
    <s v="Cottontail"/>
    <s v="Axial"/>
    <s v="vertebra"/>
    <s v="vertebra (c) 3"/>
    <m/>
    <m/>
    <n v="1"/>
    <m/>
    <m/>
    <x v="0"/>
    <m/>
    <s v="Y"/>
    <m/>
    <m/>
    <m/>
    <m/>
    <m/>
    <m/>
    <m/>
    <m/>
    <m/>
    <m/>
    <m/>
    <m/>
    <m/>
    <m/>
    <m/>
    <m/>
    <m/>
    <m/>
    <m/>
    <m/>
  </r>
  <r>
    <s v="2015/6"/>
    <n v="0.1328"/>
    <x v="113"/>
    <n v="18"/>
    <x v="32"/>
    <s v="EL.22"/>
    <s v="LH"/>
    <s v="3_VI_14"/>
    <s v="Mammal"/>
    <x v="2"/>
    <s v="small"/>
    <m/>
    <s v="small mammal"/>
    <s v="Axial"/>
    <s v="vertebra"/>
    <s v="vertebra (t)"/>
    <m/>
    <m/>
    <n v="0.9"/>
    <m/>
    <m/>
    <x v="0"/>
    <m/>
    <s v="Y"/>
    <m/>
    <m/>
    <m/>
    <m/>
    <m/>
    <m/>
    <m/>
    <m/>
    <m/>
    <m/>
    <m/>
    <m/>
    <m/>
    <m/>
    <m/>
    <m/>
    <m/>
    <m/>
    <m/>
    <m/>
  </r>
  <r>
    <s v="2015/6"/>
    <n v="0.1328"/>
    <x v="113"/>
    <n v="18"/>
    <x v="32"/>
    <s v="EL.22"/>
    <s v="LH"/>
    <s v="3_VI_14"/>
    <s v="Mammal"/>
    <x v="2"/>
    <s v="small"/>
    <m/>
    <s v="small mammal"/>
    <s v="Axial"/>
    <s v="rib"/>
    <s v="rib"/>
    <m/>
    <m/>
    <n v="1"/>
    <m/>
    <m/>
    <x v="0"/>
    <m/>
    <s v="smaller than leporidae"/>
    <m/>
    <m/>
    <m/>
    <m/>
    <m/>
    <m/>
    <m/>
    <m/>
    <m/>
    <m/>
    <m/>
    <m/>
    <m/>
    <m/>
    <m/>
    <m/>
    <m/>
    <m/>
    <m/>
    <m/>
  </r>
  <r>
    <s v="2015/6"/>
    <n v="0.1328"/>
    <x v="113"/>
    <n v="18"/>
    <x v="32"/>
    <s v="EL.22"/>
    <s v="LH"/>
    <s v="3_VI_14"/>
    <s v="Mammal"/>
    <x v="2"/>
    <s v="small"/>
    <m/>
    <s v="small mammal"/>
    <m/>
    <s v="shaft"/>
    <s v="short bone"/>
    <m/>
    <m/>
    <n v="1"/>
    <m/>
    <m/>
    <x v="0"/>
    <m/>
    <s v="very young, could be a puppy"/>
    <m/>
    <s v="N"/>
    <m/>
    <m/>
    <m/>
    <m/>
    <m/>
    <m/>
    <m/>
    <m/>
    <m/>
    <m/>
    <m/>
    <m/>
    <m/>
    <m/>
    <m/>
    <m/>
    <m/>
    <m/>
  </r>
  <r>
    <s v="2015/6"/>
    <n v="0.1328"/>
    <x v="113"/>
    <n v="18"/>
    <x v="32"/>
    <s v="EL.22"/>
    <s v="LH"/>
    <s v="3_VI_14"/>
    <s v="Mammal"/>
    <x v="2"/>
    <m/>
    <m/>
    <s v="mammal"/>
    <m/>
    <s v="unknown"/>
    <s v="fragment"/>
    <m/>
    <m/>
    <n v="0"/>
    <m/>
    <m/>
    <x v="2"/>
    <m/>
    <m/>
    <m/>
    <m/>
    <m/>
    <m/>
    <m/>
    <m/>
    <m/>
    <m/>
    <m/>
    <m/>
    <m/>
    <m/>
    <m/>
    <m/>
    <m/>
    <m/>
    <m/>
    <m/>
    <m/>
    <m/>
  </r>
  <r>
    <s v="2015/6"/>
    <n v="0.1328"/>
    <x v="113"/>
    <n v="18"/>
    <x v="32"/>
    <s v="EL.22"/>
    <s v="LH"/>
    <s v="3_VI_14"/>
    <s v="Bird"/>
    <x v="7"/>
    <s v="Odontophoridae"/>
    <m/>
    <s v="quail"/>
    <s v="Hindlimb"/>
    <s v="Tibia"/>
    <s v="tibiotarsus"/>
    <m/>
    <s v="R"/>
    <n v="0.4"/>
    <s v="distal"/>
    <m/>
    <x v="0"/>
    <m/>
    <m/>
    <m/>
    <m/>
    <m/>
    <m/>
    <m/>
    <m/>
    <m/>
    <m/>
    <m/>
    <m/>
    <m/>
    <m/>
    <m/>
    <m/>
    <m/>
    <m/>
    <m/>
    <m/>
    <m/>
    <m/>
  </r>
  <r>
    <s v="2015/6"/>
    <n v="0.1328"/>
    <x v="113"/>
    <n v="18"/>
    <x v="32"/>
    <s v="EL.22"/>
    <s v="LH"/>
    <s v="3_VI_14"/>
    <s v="Bird"/>
    <x v="7"/>
    <s v="Odontophoridae"/>
    <m/>
    <s v="quail"/>
    <s v="Axial"/>
    <s v="sternum"/>
    <s v="sternum"/>
    <m/>
    <m/>
    <n v="0.3"/>
    <s v="coracoid facet and central fragment "/>
    <m/>
    <x v="0"/>
    <m/>
    <s v="two sternum fragments overlap, therefore 2 individuals"/>
    <m/>
    <m/>
    <m/>
    <m/>
    <m/>
    <m/>
    <m/>
    <m/>
    <m/>
    <m/>
    <m/>
    <m/>
    <m/>
    <m/>
    <m/>
    <m/>
    <m/>
    <m/>
    <m/>
    <m/>
  </r>
  <r>
    <s v="2015/6"/>
    <n v="0.1328"/>
    <x v="113"/>
    <n v="18"/>
    <x v="32"/>
    <s v="EL.22"/>
    <s v="LH"/>
    <s v="3_VI_14"/>
    <s v="Bird"/>
    <x v="7"/>
    <s v="Odontophoridae"/>
    <m/>
    <s v="quail"/>
    <s v="Axial"/>
    <s v="sternum"/>
    <s v="sternum"/>
    <m/>
    <m/>
    <n v="0.3"/>
    <s v="keel and central fragment"/>
    <m/>
    <x v="0"/>
    <m/>
    <s v="two sternum fragments overlap, therefore 2 individuals"/>
    <m/>
    <m/>
    <m/>
    <m/>
    <m/>
    <m/>
    <m/>
    <m/>
    <m/>
    <m/>
    <m/>
    <m/>
    <m/>
    <m/>
    <m/>
    <m/>
    <m/>
    <m/>
    <m/>
    <m/>
  </r>
  <r>
    <s v="2015/6"/>
    <n v="0.11"/>
    <x v="114"/>
    <n v="18"/>
    <x v="53"/>
    <m/>
    <s v="DHS"/>
    <s v="12_VI_14"/>
    <s v="Reptile"/>
    <x v="2"/>
    <s v="Kinosternon"/>
    <s v="sp."/>
    <s v="Mud turtle"/>
    <m/>
    <s v="carapace/plastron"/>
    <s v="carapace- costal scute"/>
    <m/>
    <m/>
    <n v="1"/>
    <m/>
    <m/>
    <x v="2"/>
    <m/>
    <s v="two near complete adjacent scutes of a &quot;small&quot; kinosternon smaller than example in lab"/>
    <m/>
    <s v="see notes"/>
    <m/>
    <m/>
    <m/>
    <m/>
    <m/>
    <m/>
    <m/>
    <m/>
    <m/>
    <m/>
    <m/>
    <m/>
    <m/>
    <m/>
    <m/>
    <m/>
    <m/>
    <m/>
  </r>
  <r>
    <s v="2015/6"/>
    <n v="0.11"/>
    <x v="114"/>
    <n v="18"/>
    <x v="53"/>
    <m/>
    <s v="DHS"/>
    <s v="12_VI_14"/>
    <s v="Mammal"/>
    <x v="0"/>
    <s v="Odocoileus"/>
    <s v="viginianus"/>
    <s v="White-tailed deer"/>
    <s v="Hindlimb"/>
    <s v="femur"/>
    <s v="femur"/>
    <m/>
    <s v="R"/>
    <n v="0.2"/>
    <s v="distal"/>
    <m/>
    <x v="0"/>
    <m/>
    <s v="condyles width: 45.87, medial condyle depth 59.8"/>
    <m/>
    <s v="Y"/>
    <m/>
    <m/>
    <m/>
    <s v="heat exposed, a little charred on condyles"/>
    <m/>
    <m/>
    <m/>
    <n v="1"/>
    <n v="1"/>
    <m/>
    <m/>
    <m/>
    <m/>
    <m/>
    <m/>
    <m/>
    <m/>
    <m/>
  </r>
  <r>
    <s v="2015/6"/>
    <n v="0.11"/>
    <x v="114"/>
    <n v="18"/>
    <x v="53"/>
    <m/>
    <s v="DHS"/>
    <s v="12_VI_14"/>
    <s v="Mammal"/>
    <x v="0"/>
    <s v="Artiodactyla"/>
    <m/>
    <s v="Artiodactyl"/>
    <s v="Axial"/>
    <s v="rib"/>
    <s v="rib"/>
    <m/>
    <m/>
    <n v="0"/>
    <s v="Shaft "/>
    <m/>
    <x v="0"/>
    <m/>
    <m/>
    <m/>
    <m/>
    <m/>
    <m/>
    <m/>
    <s v="heat exposed"/>
    <m/>
    <m/>
    <m/>
    <m/>
    <n v="1"/>
    <m/>
    <m/>
    <m/>
    <m/>
    <m/>
    <m/>
    <m/>
    <m/>
    <m/>
  </r>
  <r>
    <s v="2015/6"/>
    <n v="0.11"/>
    <x v="114"/>
    <n v="18"/>
    <x v="53"/>
    <m/>
    <s v="DHS"/>
    <s v="12_VI_14"/>
    <s v="Mammal"/>
    <x v="0"/>
    <s v="Artiodactyla"/>
    <m/>
    <s v="Artiodactyl"/>
    <s v="Axial"/>
    <s v="rib"/>
    <s v="rib 13"/>
    <m/>
    <s v="L"/>
    <n v="0.9"/>
    <m/>
    <m/>
    <x v="0"/>
    <m/>
    <m/>
    <m/>
    <m/>
    <m/>
    <m/>
    <m/>
    <s v="lightly heat exposed?"/>
    <m/>
    <m/>
    <m/>
    <m/>
    <m/>
    <m/>
    <m/>
    <m/>
    <m/>
    <m/>
    <m/>
    <m/>
    <m/>
    <m/>
  </r>
  <r>
    <s v="2015/6"/>
    <n v="0.11"/>
    <x v="114"/>
    <n v="18"/>
    <x v="53"/>
    <m/>
    <s v="DHS"/>
    <s v="12_VI_14"/>
    <s v="Mammal"/>
    <x v="0"/>
    <s v="Artiodactyla"/>
    <m/>
    <s v="Artiodactyl"/>
    <m/>
    <s v="shaft"/>
    <s v="long bone"/>
    <m/>
    <m/>
    <n v="0.1"/>
    <s v="articular fragment and shaft"/>
    <m/>
    <x v="0"/>
    <m/>
    <s v="possibly radius or metatarsal or carpal proximal ends, sawn longitudinally"/>
    <m/>
    <s v="Y"/>
    <m/>
    <m/>
    <m/>
    <m/>
    <m/>
    <m/>
    <m/>
    <m/>
    <m/>
    <m/>
    <m/>
    <m/>
    <m/>
    <m/>
    <m/>
    <m/>
    <m/>
    <m/>
  </r>
  <r>
    <s v="2015/6"/>
    <n v="0.11"/>
    <x v="114"/>
    <n v="18"/>
    <x v="53"/>
    <m/>
    <s v="DHS"/>
    <s v="12_VI_14"/>
    <s v="Mammal"/>
    <x v="2"/>
    <s v="large"/>
    <m/>
    <s v="large mammal"/>
    <m/>
    <s v="shaft"/>
    <s v="long bone"/>
    <m/>
    <m/>
    <n v="0"/>
    <m/>
    <m/>
    <x v="9"/>
    <m/>
    <s v="four non-refitting shaft fragments of longbone. Could be up to 4 elements represented. Certainly at least 2"/>
    <m/>
    <m/>
    <m/>
    <m/>
    <m/>
    <m/>
    <m/>
    <m/>
    <m/>
    <m/>
    <m/>
    <m/>
    <m/>
    <m/>
    <m/>
    <m/>
    <m/>
    <m/>
    <m/>
    <m/>
  </r>
  <r>
    <s v="2015/6"/>
    <n v="0.11"/>
    <x v="114"/>
    <n v="18"/>
    <x v="53"/>
    <m/>
    <s v="DHS"/>
    <s v="12_VI_14"/>
    <s v="Mammal"/>
    <x v="2"/>
    <m/>
    <m/>
    <s v="mammal"/>
    <m/>
    <s v="unknown"/>
    <s v="fragment"/>
    <m/>
    <m/>
    <n v="0"/>
    <m/>
    <m/>
    <x v="1"/>
    <m/>
    <m/>
    <m/>
    <m/>
    <m/>
    <m/>
    <m/>
    <s v="two heat exposed"/>
    <m/>
    <m/>
    <m/>
    <m/>
    <n v="2"/>
    <m/>
    <m/>
    <m/>
    <m/>
    <m/>
    <m/>
    <m/>
    <m/>
    <m/>
  </r>
  <r>
    <s v="2015/6"/>
    <n v="0.504"/>
    <x v="115"/>
    <n v="18"/>
    <x v="39"/>
    <m/>
    <s v="DHS"/>
    <s v="10_VII_14"/>
    <s v="Mammal"/>
    <x v="0"/>
    <s v="Odocoileus"/>
    <s v="viginianus"/>
    <s v="White-tailed deer"/>
    <s v="Hindlimb"/>
    <s v="tibia"/>
    <s v="tibia"/>
    <m/>
    <s v="R"/>
    <n v="0.1"/>
    <s v="proximal epiphysis"/>
    <m/>
    <x v="0"/>
    <m/>
    <s v="isolated epiphysis, width 48.3"/>
    <m/>
    <s v="N "/>
    <m/>
    <m/>
    <m/>
    <m/>
    <m/>
    <m/>
    <m/>
    <m/>
    <m/>
    <m/>
    <m/>
    <m/>
    <m/>
    <m/>
    <m/>
    <m/>
    <m/>
    <m/>
  </r>
  <r>
    <s v="2015/6"/>
    <n v="0.504"/>
    <x v="115"/>
    <n v="18"/>
    <x v="39"/>
    <m/>
    <s v="DHS"/>
    <s v="10_VII_14"/>
    <s v="Mammal"/>
    <x v="0"/>
    <s v="Odocoileus"/>
    <s v="viginianus"/>
    <s v="White-tailed deer"/>
    <s v="Extremity"/>
    <s v="phalanx"/>
    <s v="medial phalanx"/>
    <m/>
    <s v="left side of foot"/>
    <n v="1"/>
    <m/>
    <m/>
    <x v="0"/>
    <m/>
    <s v="28.6x17x13.5"/>
    <m/>
    <s v="Y"/>
    <m/>
    <m/>
    <m/>
    <m/>
    <m/>
    <m/>
    <m/>
    <m/>
    <m/>
    <m/>
    <m/>
    <m/>
    <m/>
    <m/>
    <m/>
    <m/>
    <m/>
    <m/>
  </r>
  <r>
    <s v="2015/6"/>
    <n v="0.504"/>
    <x v="115"/>
    <n v="18"/>
    <x v="39"/>
    <m/>
    <s v="DHS"/>
    <s v="10_VII_14"/>
    <s v="Mammal"/>
    <x v="0"/>
    <s v="Odocoileus"/>
    <s v="viginianus"/>
    <s v="White-tailed deer"/>
    <s v="Extremity"/>
    <s v="phalanx"/>
    <s v="distal phalanx"/>
    <m/>
    <s v="left side of foot"/>
    <n v="1"/>
    <m/>
    <m/>
    <x v="0"/>
    <m/>
    <s v="30x17.5x9.9"/>
    <m/>
    <s v="Y"/>
    <m/>
    <m/>
    <m/>
    <m/>
    <m/>
    <m/>
    <m/>
    <m/>
    <m/>
    <m/>
    <m/>
    <m/>
    <m/>
    <m/>
    <m/>
    <m/>
    <m/>
    <m/>
  </r>
  <r>
    <s v="2015/6"/>
    <n v="0.504"/>
    <x v="115"/>
    <n v="18"/>
    <x v="39"/>
    <m/>
    <s v="DHS"/>
    <s v="10_VII_14"/>
    <s v="Mammal"/>
    <x v="1"/>
    <s v="Canis"/>
    <s v="familiaris "/>
    <s v="Dog"/>
    <s v="Forelimb"/>
    <s v="radius"/>
    <s v="radius"/>
    <m/>
    <s v="L"/>
    <n v="1"/>
    <s v="missing distal epiphysis"/>
    <m/>
    <x v="0"/>
    <m/>
    <s v="108.7x13.4 (proximal width), 17.2 (unfused distal width)"/>
    <m/>
    <s v="Distal No"/>
    <m/>
    <m/>
    <m/>
    <s v="Boiled"/>
    <m/>
    <m/>
    <s v="Common dog through comparason to sizes in Valadez et al. 2011. Light colour of bone and the smooth shiney surface indicate cooking through heat exposure through water. Distal unfused indicates it is likely between 6-12 months old."/>
    <m/>
    <m/>
    <m/>
    <m/>
    <m/>
    <m/>
    <m/>
    <n v="1"/>
    <m/>
    <m/>
    <m/>
  </r>
  <r>
    <s v="2015/6"/>
    <n v="0.504"/>
    <x v="115"/>
    <n v="18"/>
    <x v="39"/>
    <m/>
    <s v="DHS"/>
    <s v="10_VII_14"/>
    <s v="Mammal"/>
    <x v="3"/>
    <s v="Lepus"/>
    <s v="sp. "/>
    <s v="Hare"/>
    <s v="Pectoral girdle"/>
    <s v="scapula"/>
    <s v="scapula"/>
    <m/>
    <s v="R"/>
    <n v="0.2"/>
    <s v="head and neck"/>
    <m/>
    <x v="0"/>
    <m/>
    <m/>
    <m/>
    <m/>
    <m/>
    <m/>
    <m/>
    <m/>
    <m/>
    <m/>
    <m/>
    <m/>
    <m/>
    <m/>
    <m/>
    <m/>
    <m/>
    <m/>
    <m/>
    <m/>
    <m/>
    <m/>
  </r>
  <r>
    <s v="2015/6"/>
    <n v="0.504"/>
    <x v="115"/>
    <n v="18"/>
    <x v="39"/>
    <m/>
    <s v="DHS"/>
    <s v="10_VII_14"/>
    <s v="Mammal"/>
    <x v="5"/>
    <s v="Sciurus"/>
    <s v="aureogaster"/>
    <s v="Red-bellied squirrel"/>
    <s v="Forelimb"/>
    <s v="humerus"/>
    <s v="humerus"/>
    <m/>
    <s v="L"/>
    <n v="1"/>
    <m/>
    <m/>
    <x v="0"/>
    <m/>
    <m/>
    <m/>
    <s v="Y"/>
    <m/>
    <m/>
    <m/>
    <m/>
    <m/>
    <m/>
    <m/>
    <m/>
    <m/>
    <m/>
    <m/>
    <m/>
    <m/>
    <m/>
    <m/>
    <m/>
    <m/>
    <m/>
  </r>
  <r>
    <s v="2015/6"/>
    <n v="0.504"/>
    <x v="115"/>
    <n v="18"/>
    <x v="39"/>
    <m/>
    <s v="DHS"/>
    <s v="10_VII_14"/>
    <s v="Mammal"/>
    <x v="5"/>
    <s v="Sciurus"/>
    <s v="aureogaster"/>
    <s v="Red-bellied squirrel"/>
    <s v="Forelimb"/>
    <s v="ulna"/>
    <s v="ulna"/>
    <m/>
    <s v="L"/>
    <n v="1"/>
    <m/>
    <m/>
    <x v="0"/>
    <m/>
    <m/>
    <m/>
    <s v="N (distal unfused)"/>
    <m/>
    <m/>
    <m/>
    <m/>
    <m/>
    <m/>
    <m/>
    <m/>
    <m/>
    <m/>
    <m/>
    <m/>
    <m/>
    <m/>
    <m/>
    <m/>
    <m/>
    <m/>
  </r>
  <r>
    <s v="2015/6"/>
    <n v="0.504"/>
    <x v="115"/>
    <n v="18"/>
    <x v="39"/>
    <m/>
    <s v="DHS"/>
    <s v="10_VII_14"/>
    <s v="Mammal"/>
    <x v="5"/>
    <s v="Sciurus"/>
    <s v="aureogaster"/>
    <s v="Red-bellied squirrel"/>
    <s v="Hindlimb"/>
    <s v="tibia"/>
    <s v="tibia"/>
    <m/>
    <s v="L"/>
    <n v="1"/>
    <m/>
    <m/>
    <x v="0"/>
    <m/>
    <m/>
    <m/>
    <s v="Y"/>
    <m/>
    <m/>
    <m/>
    <m/>
    <m/>
    <m/>
    <m/>
    <m/>
    <m/>
    <m/>
    <m/>
    <m/>
    <m/>
    <m/>
    <m/>
    <m/>
    <m/>
    <m/>
  </r>
  <r>
    <s v="2015/6"/>
    <n v="0.504"/>
    <x v="115"/>
    <n v="18"/>
    <x v="39"/>
    <m/>
    <s v="DHS"/>
    <s v="10_VII_14"/>
    <s v="Mammal"/>
    <x v="2"/>
    <s v="small"/>
    <m/>
    <s v="small mammal"/>
    <s v="Axial"/>
    <s v="rib"/>
    <s v="rib"/>
    <m/>
    <m/>
    <n v="0.8"/>
    <s v="costal"/>
    <m/>
    <x v="0"/>
    <m/>
    <s v="could be lepus"/>
    <m/>
    <m/>
    <m/>
    <m/>
    <m/>
    <m/>
    <m/>
    <m/>
    <m/>
    <m/>
    <m/>
    <m/>
    <m/>
    <m/>
    <m/>
    <m/>
    <m/>
    <m/>
    <m/>
    <m/>
  </r>
  <r>
    <s v="2015/6"/>
    <n v="0.504"/>
    <x v="115"/>
    <n v="18"/>
    <x v="39"/>
    <m/>
    <s v="DHS"/>
    <s v="10_VII_14"/>
    <s v="Mammal"/>
    <x v="2"/>
    <m/>
    <m/>
    <s v="mammal"/>
    <m/>
    <s v="unknown"/>
    <s v="fragment"/>
    <m/>
    <m/>
    <n v="0"/>
    <m/>
    <m/>
    <x v="6"/>
    <m/>
    <m/>
    <m/>
    <m/>
    <m/>
    <m/>
    <m/>
    <m/>
    <m/>
    <m/>
    <m/>
    <m/>
    <m/>
    <m/>
    <m/>
    <m/>
    <m/>
    <m/>
    <m/>
    <m/>
    <m/>
    <m/>
  </r>
  <r>
    <s v="2015/6"/>
    <n v="0.504"/>
    <x v="115"/>
    <n v="18"/>
    <x v="39"/>
    <m/>
    <s v="DHS"/>
    <s v="10_VII_14"/>
    <s v="Bird"/>
    <x v="4"/>
    <m/>
    <m/>
    <s v="bird"/>
    <s v="Pectoral girdle"/>
    <s v="coracoid"/>
    <s v="coracoid"/>
    <m/>
    <s v="R"/>
    <n v="0.6"/>
    <s v="shaft"/>
    <m/>
    <x v="0"/>
    <m/>
    <s v="not gallinule nor anatidae"/>
    <m/>
    <m/>
    <m/>
    <m/>
    <m/>
    <m/>
    <m/>
    <m/>
    <m/>
    <m/>
    <m/>
    <m/>
    <m/>
    <m/>
    <m/>
    <m/>
    <m/>
    <m/>
    <m/>
    <m/>
  </r>
  <r>
    <s v="2015/6"/>
    <n v="0.504"/>
    <x v="115"/>
    <n v="18"/>
    <x v="39"/>
    <m/>
    <s v="DHS"/>
    <s v="10_VII_14"/>
    <s v="Bird"/>
    <x v="10"/>
    <s v="Gallinula"/>
    <s v="galeata"/>
    <s v="Gallinule"/>
    <s v="Extremity"/>
    <s v="metatarsal"/>
    <s v="tarsometatarsus"/>
    <m/>
    <s v="R"/>
    <n v="1"/>
    <m/>
    <m/>
    <x v="0"/>
    <m/>
    <s v="gallinule based on size. Small gallinule"/>
    <m/>
    <m/>
    <m/>
    <m/>
    <m/>
    <m/>
    <s v="237-9"/>
    <m/>
    <m/>
    <m/>
    <m/>
    <m/>
    <m/>
    <m/>
    <m/>
    <m/>
    <m/>
    <m/>
    <m/>
    <m/>
  </r>
  <r>
    <s v="2015/6"/>
    <n v="0.504"/>
    <x v="115"/>
    <n v="18"/>
    <x v="39"/>
    <m/>
    <s v="DHS"/>
    <s v="10_VII_14"/>
    <s v="Bird"/>
    <x v="10"/>
    <s v="Gallinula"/>
    <s v="galeata"/>
    <s v="Gallinule"/>
    <s v="Pectoral girdle"/>
    <s v="coracoid"/>
    <s v="coracoid"/>
    <m/>
    <s v="L"/>
    <n v="0.9"/>
    <s v="missing very proximal"/>
    <m/>
    <x v="0"/>
    <m/>
    <s v="gallinule based on size."/>
    <m/>
    <m/>
    <m/>
    <m/>
    <m/>
    <m/>
    <s v="237-8"/>
    <m/>
    <m/>
    <m/>
    <m/>
    <m/>
    <m/>
    <m/>
    <m/>
    <m/>
    <m/>
    <m/>
    <m/>
    <m/>
  </r>
  <r>
    <s v="2015/6"/>
    <n v="0.504"/>
    <x v="115"/>
    <n v="18"/>
    <x v="39"/>
    <m/>
    <s v="DHS"/>
    <s v="10_VII_14"/>
    <s v="Bird"/>
    <x v="6"/>
    <s v="Anatidae"/>
    <m/>
    <s v="Waterfowl"/>
    <s v="Pectoral girdle"/>
    <s v="scapula"/>
    <s v="scapula"/>
    <m/>
    <s v="R"/>
    <n v="0.9"/>
    <s v="proximal"/>
    <m/>
    <x v="0"/>
    <m/>
    <m/>
    <m/>
    <m/>
    <m/>
    <m/>
    <m/>
    <m/>
    <m/>
    <m/>
    <m/>
    <m/>
    <m/>
    <m/>
    <m/>
    <m/>
    <m/>
    <m/>
    <m/>
    <m/>
    <m/>
    <m/>
  </r>
  <r>
    <s v="2015/6"/>
    <n v="0.504"/>
    <x v="115"/>
    <n v="18"/>
    <x v="39"/>
    <m/>
    <s v="DHS"/>
    <s v="10_VII_14"/>
    <s v="Bird"/>
    <x v="6"/>
    <s v="Anatidae"/>
    <m/>
    <s v="Waterfowl"/>
    <s v="Forelimb"/>
    <s v="ulna"/>
    <s v="ulna"/>
    <m/>
    <s v="L"/>
    <n v="0.7"/>
    <s v="proximal"/>
    <m/>
    <x v="2"/>
    <m/>
    <s v="two refittin fragments"/>
    <m/>
    <m/>
    <m/>
    <m/>
    <m/>
    <s v="proximal charred"/>
    <m/>
    <m/>
    <m/>
    <n v="2"/>
    <m/>
    <m/>
    <m/>
    <m/>
    <m/>
    <m/>
    <m/>
    <m/>
    <m/>
    <m/>
  </r>
  <r>
    <s v="2015/6"/>
    <n v="0.3"/>
    <x v="90"/>
    <n v="18"/>
    <x v="39"/>
    <m/>
    <s v="DHS"/>
    <s v="3_VII_14"/>
    <s v="Bird"/>
    <x v="8"/>
    <s v="Accipiter"/>
    <s v="cooperii"/>
    <s v="Cooper’s Hawk"/>
    <s v="Forelimb"/>
    <s v="humerus"/>
    <s v="humerus"/>
    <m/>
    <s v="L"/>
    <n v="0.5"/>
    <s v="distal"/>
    <m/>
    <x v="0"/>
    <m/>
    <s v="Distal width, 13.86"/>
    <m/>
    <m/>
    <m/>
    <m/>
    <m/>
    <m/>
    <s v="Last year"/>
    <m/>
    <m/>
    <m/>
    <m/>
    <m/>
    <m/>
    <m/>
    <m/>
    <m/>
    <m/>
    <m/>
    <m/>
    <m/>
  </r>
  <r>
    <s v="2015/6"/>
    <n v="0.3"/>
    <x v="90"/>
    <n v="18"/>
    <x v="39"/>
    <m/>
    <s v="DHS"/>
    <s v="3_VII_14"/>
    <s v="Bird"/>
    <x v="8"/>
    <s v="Accipiter"/>
    <s v="cooperii"/>
    <s v="Cooper’s Hawk"/>
    <s v="Forelimb"/>
    <s v="ulna"/>
    <s v="ulna"/>
    <m/>
    <s v="L"/>
    <n v="1"/>
    <m/>
    <m/>
    <x v="0"/>
    <m/>
    <s v="length 78.97, prox 9.2m distal, 6.5"/>
    <m/>
    <m/>
    <m/>
    <m/>
    <m/>
    <m/>
    <s v="Last year"/>
    <m/>
    <m/>
    <m/>
    <m/>
    <m/>
    <m/>
    <m/>
    <m/>
    <m/>
    <m/>
    <m/>
    <m/>
    <m/>
  </r>
  <r>
    <s v="2015/6"/>
    <n v="0.3"/>
    <x v="90"/>
    <n v="18"/>
    <x v="39"/>
    <m/>
    <s v="DHS"/>
    <s v="3_VII_14"/>
    <s v="Bird"/>
    <x v="8"/>
    <s v="Accipiter"/>
    <s v="cooperii"/>
    <s v="Cooper’s Hawk"/>
    <s v="Forelimb"/>
    <s v="radius"/>
    <s v="radius"/>
    <m/>
    <s v="L"/>
    <n v="1"/>
    <m/>
    <m/>
    <x v="0"/>
    <m/>
    <s v="length 72.86, prox 4.9, distal 6.03"/>
    <m/>
    <m/>
    <m/>
    <m/>
    <m/>
    <m/>
    <s v="Last year"/>
    <m/>
    <m/>
    <m/>
    <m/>
    <m/>
    <m/>
    <m/>
    <m/>
    <m/>
    <m/>
    <m/>
    <m/>
    <m/>
  </r>
  <r>
    <s v="2015/6"/>
    <n v="0.3"/>
    <x v="90"/>
    <n v="18"/>
    <x v="39"/>
    <m/>
    <s v="DHS"/>
    <s v="3_VII_14"/>
    <s v="Bird"/>
    <x v="8"/>
    <s v="Accipiter"/>
    <s v="cooperii"/>
    <s v="Cooper’s Hawk"/>
    <s v="Extremity"/>
    <s v="metacarpal"/>
    <s v="carpometacarpus"/>
    <m/>
    <s v="L"/>
    <n v="1"/>
    <m/>
    <m/>
    <x v="0"/>
    <m/>
    <s v="length 44.9, proximal 10.8, distal 7.1"/>
    <m/>
    <m/>
    <m/>
    <m/>
    <m/>
    <m/>
    <s v="Last year"/>
    <m/>
    <m/>
    <m/>
    <m/>
    <m/>
    <m/>
    <m/>
    <m/>
    <m/>
    <m/>
    <m/>
    <m/>
    <m/>
  </r>
  <r>
    <s v="2015/6"/>
    <n v="0.3"/>
    <x v="90"/>
    <n v="18"/>
    <x v="39"/>
    <m/>
    <s v="DHS"/>
    <s v="3_VII_14"/>
    <s v="Bird"/>
    <x v="8"/>
    <s v="Accipiter"/>
    <s v="cooperii"/>
    <s v="Cooper’s Hawk"/>
    <s v="Extremity"/>
    <s v="phalanx"/>
    <s v="Digit II, phalax 1"/>
    <m/>
    <s v="L"/>
    <n v="1"/>
    <m/>
    <m/>
    <x v="0"/>
    <m/>
    <s v="Identified based on articulation with carpometacarpus"/>
    <m/>
    <m/>
    <m/>
    <m/>
    <m/>
    <m/>
    <s v="Last year"/>
    <m/>
    <m/>
    <m/>
    <m/>
    <m/>
    <m/>
    <m/>
    <m/>
    <m/>
    <m/>
    <m/>
    <m/>
    <m/>
  </r>
  <r>
    <s v="2015/6"/>
    <n v="0.3"/>
    <x v="90"/>
    <n v="18"/>
    <x v="39"/>
    <m/>
    <s v="DHS"/>
    <s v="3_VII_14"/>
    <s v="Mammal"/>
    <x v="0"/>
    <s v="Odocoileus"/>
    <s v="viginianus"/>
    <s v="White-tailed deer"/>
    <s v="Hindlimb"/>
    <s v="femur"/>
    <s v="femur"/>
    <m/>
    <s v="L"/>
    <n v="0.3"/>
    <s v="distal"/>
    <m/>
    <x v="0"/>
    <m/>
    <s v="Distal heavily chewed"/>
    <m/>
    <s v="Y"/>
    <m/>
    <m/>
    <m/>
    <s v="carnivore chew"/>
    <m/>
    <m/>
    <m/>
    <m/>
    <m/>
    <n v="1"/>
    <m/>
    <m/>
    <m/>
    <m/>
    <m/>
    <m/>
    <m/>
    <m/>
  </r>
  <r>
    <s v="2015/6"/>
    <n v="0.3"/>
    <x v="90"/>
    <n v="18"/>
    <x v="39"/>
    <m/>
    <s v="DHS"/>
    <s v="3_VII_14"/>
    <s v="Mammal"/>
    <x v="0"/>
    <s v="Artiodactyla"/>
    <m/>
    <s v="Artiodactyl"/>
    <s v="Axial"/>
    <s v="rib"/>
    <s v="rib"/>
    <m/>
    <m/>
    <n v="0"/>
    <s v="shaft"/>
    <m/>
    <x v="0"/>
    <m/>
    <m/>
    <m/>
    <m/>
    <m/>
    <m/>
    <m/>
    <m/>
    <m/>
    <m/>
    <m/>
    <m/>
    <m/>
    <m/>
    <m/>
    <m/>
    <m/>
    <m/>
    <m/>
    <m/>
    <m/>
    <m/>
  </r>
  <r>
    <s v="2015/6"/>
    <n v="0.3"/>
    <x v="90"/>
    <n v="18"/>
    <x v="39"/>
    <m/>
    <s v="DHS"/>
    <s v="3_VII_14"/>
    <s v="Mammal"/>
    <x v="3"/>
    <s v="Sylvilagus"/>
    <s v="audobonii"/>
    <s v="Desert cottontail"/>
    <s v="Forelimb"/>
    <s v="radius"/>
    <s v="radius"/>
    <m/>
    <s v="L"/>
    <n v="0.7"/>
    <m/>
    <m/>
    <x v="0"/>
    <m/>
    <m/>
    <m/>
    <s v="Y"/>
    <m/>
    <m/>
    <m/>
    <m/>
    <m/>
    <m/>
    <m/>
    <m/>
    <m/>
    <m/>
    <m/>
    <m/>
    <m/>
    <m/>
    <m/>
    <m/>
    <m/>
    <m/>
  </r>
  <r>
    <s v="2015/6"/>
    <n v="0.3"/>
    <x v="90"/>
    <n v="18"/>
    <x v="39"/>
    <m/>
    <s v="DHS"/>
    <s v="3_VII_14"/>
    <s v="Mammal"/>
    <x v="2"/>
    <s v="large"/>
    <m/>
    <s v="large mammal"/>
    <m/>
    <s v="other"/>
    <s v="ossified costal cartilage"/>
    <m/>
    <m/>
    <n v="1"/>
    <m/>
    <m/>
    <x v="0"/>
    <m/>
    <m/>
    <m/>
    <m/>
    <m/>
    <m/>
    <m/>
    <m/>
    <m/>
    <m/>
    <m/>
    <m/>
    <m/>
    <m/>
    <m/>
    <m/>
    <m/>
    <m/>
    <m/>
    <m/>
    <m/>
    <m/>
  </r>
  <r>
    <s v="2015/6"/>
    <n v="0.3"/>
    <x v="90"/>
    <n v="18"/>
    <x v="39"/>
    <m/>
    <s v="DHS"/>
    <s v="3_VII_14"/>
    <s v="Mammal"/>
    <x v="2"/>
    <s v="medium-large"/>
    <m/>
    <s v="medium-large mammal"/>
    <s v="Axial"/>
    <s v="vertebra"/>
    <s v="vertebra epiphysis"/>
    <m/>
    <m/>
    <n v="1"/>
    <m/>
    <m/>
    <x v="0"/>
    <m/>
    <m/>
    <m/>
    <s v="N"/>
    <m/>
    <m/>
    <m/>
    <m/>
    <m/>
    <m/>
    <m/>
    <m/>
    <m/>
    <m/>
    <m/>
    <m/>
    <m/>
    <m/>
    <m/>
    <m/>
    <m/>
    <m/>
  </r>
  <r>
    <s v="2015/6"/>
    <n v="0.3"/>
    <x v="90"/>
    <n v="18"/>
    <x v="39"/>
    <m/>
    <s v="DHS"/>
    <s v="3_VII_14"/>
    <s v="Mammal"/>
    <x v="5"/>
    <s v="Peromyscus"/>
    <s v="maniculatus"/>
    <s v="Deer mouse"/>
    <s v="Cranial"/>
    <s v="cranial"/>
    <s v="cranium"/>
    <m/>
    <m/>
    <n v="0.4"/>
    <s v="anterior"/>
    <m/>
    <x v="0"/>
    <m/>
    <s v="Missing L incisor, LM1, LM3, RM3"/>
    <m/>
    <m/>
    <m/>
    <m/>
    <m/>
    <m/>
    <m/>
    <m/>
    <m/>
    <m/>
    <m/>
    <m/>
    <m/>
    <m/>
    <m/>
    <m/>
    <m/>
    <m/>
    <m/>
    <m/>
  </r>
  <r>
    <s v="2015/6"/>
    <n v="0.3"/>
    <x v="90"/>
    <n v="18"/>
    <x v="39"/>
    <m/>
    <s v="DHS"/>
    <s v="3_VII_14"/>
    <s v="Mammal"/>
    <x v="2"/>
    <m/>
    <m/>
    <s v="mammal"/>
    <m/>
    <s v="unknown"/>
    <s v="fragment"/>
    <m/>
    <m/>
    <n v="0"/>
    <m/>
    <m/>
    <x v="21"/>
    <m/>
    <m/>
    <m/>
    <m/>
    <m/>
    <m/>
    <m/>
    <m/>
    <m/>
    <m/>
    <m/>
    <m/>
    <m/>
    <m/>
    <m/>
    <m/>
    <m/>
    <m/>
    <m/>
    <m/>
    <m/>
    <m/>
  </r>
  <r>
    <s v="2015/6"/>
    <n v="0.3"/>
    <x v="90"/>
    <n v="18"/>
    <x v="39"/>
    <m/>
    <s v="DHS"/>
    <s v="3_VII_14"/>
    <s v="Bird"/>
    <x v="4"/>
    <s v="small-med"/>
    <m/>
    <s v="small-med bird"/>
    <s v="Pelvic girdle"/>
    <s v="pelvis"/>
    <s v="pelvis"/>
    <m/>
    <s v="R"/>
    <n v="0"/>
    <s v="accetabulum"/>
    <m/>
    <x v="0"/>
    <m/>
    <m/>
    <m/>
    <m/>
    <m/>
    <m/>
    <m/>
    <m/>
    <m/>
    <m/>
    <m/>
    <m/>
    <m/>
    <m/>
    <m/>
    <m/>
    <m/>
    <m/>
    <m/>
    <m/>
    <m/>
    <m/>
  </r>
  <r>
    <s v="2015/6"/>
    <n v="0.3"/>
    <x v="90"/>
    <n v="18"/>
    <x v="39"/>
    <m/>
    <s v="DHS"/>
    <s v="3_VII_14"/>
    <s v="Bird"/>
    <x v="4"/>
    <m/>
    <m/>
    <s v="bird"/>
    <m/>
    <s v="unknown"/>
    <s v="fragment"/>
    <m/>
    <m/>
    <n v="0"/>
    <m/>
    <m/>
    <x v="0"/>
    <m/>
    <m/>
    <m/>
    <m/>
    <m/>
    <m/>
    <m/>
    <m/>
    <m/>
    <m/>
    <m/>
    <m/>
    <m/>
    <m/>
    <m/>
    <m/>
    <m/>
    <m/>
    <m/>
    <m/>
    <m/>
    <m/>
  </r>
  <r>
    <s v="2015/6"/>
    <n v="0.26500000000000001"/>
    <x v="93"/>
    <n v="18"/>
    <x v="49"/>
    <m/>
    <s v="DHS"/>
    <s v="11_VII_14"/>
    <s v="Mammal"/>
    <x v="1"/>
    <s v="Canis"/>
    <s v="familiaris "/>
    <s v="Dog"/>
    <s v="Cranial"/>
    <s v="cranial"/>
    <s v="maxilla and palatine and dentition"/>
    <m/>
    <s v="R"/>
    <n v="0.5"/>
    <s v="about 50% of each; M1,2 and PM4,3"/>
    <m/>
    <x v="0"/>
    <m/>
    <m/>
    <m/>
    <m/>
    <m/>
    <m/>
    <m/>
    <s v="possibly heat exposed"/>
    <m/>
    <m/>
    <s v="PM3 (alt x anch x a.p.):5.4 x 4.7 x 10.46; PM4 (alt x anch x a.p.): 10.1 x 9.61 x 15.82; M1(alt x anch x a.p.) 7.76 x 14.04 x 11.13; M2 (alt x anch x a.p.): 4.12 x 9.24 x 7.73. Fall neatly in with common dogs. Little to no visbile wear on teeth"/>
    <m/>
    <m/>
    <m/>
    <m/>
    <m/>
    <m/>
    <m/>
    <m/>
    <m/>
    <m/>
    <m/>
  </r>
  <r>
    <s v="2015/6"/>
    <n v="0.26500000000000001"/>
    <x v="93"/>
    <n v="18"/>
    <x v="49"/>
    <m/>
    <s v="DHS"/>
    <s v="11_VII_14"/>
    <s v="Mammal"/>
    <x v="1"/>
    <s v="Canis"/>
    <s v="familiaris "/>
    <s v="Dog"/>
    <s v="Extremity"/>
    <s v="metatarsal"/>
    <s v="Metatarsal (3)"/>
    <m/>
    <s v="L"/>
    <n v="1"/>
    <s v="missing distal epiphysis"/>
    <m/>
    <x v="0"/>
    <m/>
    <m/>
    <m/>
    <s v="N"/>
    <m/>
    <m/>
    <m/>
    <s v="charred, patchy"/>
    <m/>
    <m/>
    <s v="49.61xprox (wxh):7.03x10.45; lightly charred and highly heat exposed patchy all over. "/>
    <n v="1"/>
    <m/>
    <m/>
    <m/>
    <m/>
    <m/>
    <m/>
    <m/>
    <m/>
    <m/>
    <m/>
  </r>
  <r>
    <s v="2015/6"/>
    <n v="0.26500000000000001"/>
    <x v="93"/>
    <n v="18"/>
    <x v="49"/>
    <m/>
    <s v="DHS"/>
    <s v="11_VII_14"/>
    <s v="Mammal"/>
    <x v="1"/>
    <s v="Canis"/>
    <s v="familiaris "/>
    <s v="Dog"/>
    <s v="Extremity"/>
    <s v="metatarsal"/>
    <s v="Metatarsal (4)"/>
    <m/>
    <s v="L"/>
    <n v="1"/>
    <s v="missing distal epiphysis"/>
    <m/>
    <x v="0"/>
    <m/>
    <m/>
    <m/>
    <s v="N"/>
    <m/>
    <m/>
    <m/>
    <s v="charred, patchy"/>
    <m/>
    <m/>
    <s v="51.64xprox(wxh):6.48x9.5; charred except for a small patch on distal shaft"/>
    <n v="1"/>
    <m/>
    <m/>
    <m/>
    <m/>
    <m/>
    <m/>
    <m/>
    <m/>
    <m/>
    <m/>
  </r>
  <r>
    <s v="2015/6"/>
    <n v="0.26500000000000001"/>
    <x v="93"/>
    <n v="18"/>
    <x v="49"/>
    <m/>
    <s v="DHS"/>
    <s v="11_VII_14"/>
    <s v="Mammal"/>
    <x v="1"/>
    <s v="Canis"/>
    <s v="familiaris "/>
    <s v="Dog"/>
    <s v="Axial"/>
    <s v="vertebra"/>
    <s v="vertebra (l) 1"/>
    <m/>
    <m/>
    <n v="1"/>
    <s v="missing epiphyses"/>
    <m/>
    <x v="0"/>
    <n v="1"/>
    <m/>
    <m/>
    <s v="N"/>
    <m/>
    <m/>
    <m/>
    <s v="heat exposed"/>
    <m/>
    <m/>
    <m/>
    <m/>
    <n v="1"/>
    <m/>
    <m/>
    <m/>
    <m/>
    <m/>
    <m/>
    <m/>
    <m/>
    <m/>
  </r>
  <r>
    <s v="2015/6"/>
    <n v="0.26500000000000001"/>
    <x v="93"/>
    <n v="18"/>
    <x v="49"/>
    <m/>
    <s v="DHS"/>
    <s v="11_VII_14"/>
    <s v="Mammal"/>
    <x v="1"/>
    <s v="Canis"/>
    <s v="familiaris "/>
    <s v="Dog"/>
    <s v="Axial"/>
    <s v="vertebra"/>
    <s v="vertebra (l) 2"/>
    <m/>
    <m/>
    <n v="1"/>
    <s v="missing epiphyses"/>
    <m/>
    <x v="0"/>
    <n v="1"/>
    <m/>
    <m/>
    <s v="N"/>
    <m/>
    <m/>
    <m/>
    <s v="heat exposed"/>
    <m/>
    <m/>
    <m/>
    <m/>
    <n v="1"/>
    <m/>
    <m/>
    <m/>
    <m/>
    <m/>
    <m/>
    <m/>
    <m/>
    <m/>
  </r>
  <r>
    <s v="2015/6"/>
    <n v="0.26500000000000001"/>
    <x v="93"/>
    <n v="18"/>
    <x v="49"/>
    <m/>
    <s v="DHS"/>
    <s v="11_VII_14"/>
    <s v="Mammal"/>
    <x v="1"/>
    <s v="Canis"/>
    <s v="familiaris "/>
    <s v="Dog"/>
    <s v="Cranial"/>
    <s v="cranial"/>
    <s v="jugal"/>
    <m/>
    <s v="R"/>
    <n v="1"/>
    <m/>
    <m/>
    <x v="0"/>
    <m/>
    <m/>
    <m/>
    <s v="N"/>
    <m/>
    <m/>
    <m/>
    <s v="heat exposed"/>
    <m/>
    <m/>
    <m/>
    <m/>
    <n v="1"/>
    <m/>
    <m/>
    <m/>
    <m/>
    <m/>
    <m/>
    <m/>
    <m/>
    <m/>
  </r>
  <r>
    <s v="2015/6"/>
    <n v="0.26500000000000001"/>
    <x v="93"/>
    <n v="18"/>
    <x v="49"/>
    <m/>
    <s v="DHS"/>
    <s v="11_VII_14"/>
    <s v="Mammal"/>
    <x v="1"/>
    <s v="Canis"/>
    <s v="familiaris "/>
    <s v="Dog"/>
    <s v="Axial"/>
    <s v="rib"/>
    <s v="rib"/>
    <m/>
    <m/>
    <n v="0.7"/>
    <s v="dorsal"/>
    <m/>
    <x v="0"/>
    <m/>
    <m/>
    <m/>
    <s v="Y"/>
    <m/>
    <m/>
    <m/>
    <s v="heat exposed?"/>
    <m/>
    <m/>
    <m/>
    <m/>
    <m/>
    <m/>
    <m/>
    <m/>
    <m/>
    <m/>
    <m/>
    <m/>
    <m/>
    <m/>
  </r>
  <r>
    <s v="2015/6"/>
    <n v="0.26500000000000001"/>
    <x v="93"/>
    <n v="18"/>
    <x v="49"/>
    <m/>
    <s v="DHS"/>
    <s v="11_VII_14"/>
    <s v="Mammal"/>
    <x v="1"/>
    <s v="Canis"/>
    <s v="familiaris "/>
    <s v="Dog"/>
    <s v="Axial"/>
    <s v="rib"/>
    <s v="rib"/>
    <m/>
    <m/>
    <n v="0"/>
    <s v="shaft"/>
    <m/>
    <x v="0"/>
    <m/>
    <s v="not part of other rib in bag. "/>
    <m/>
    <m/>
    <m/>
    <m/>
    <m/>
    <m/>
    <m/>
    <m/>
    <m/>
    <m/>
    <m/>
    <m/>
    <m/>
    <m/>
    <m/>
    <m/>
    <m/>
    <m/>
    <m/>
    <m/>
  </r>
  <r>
    <s v="2015/6"/>
    <n v="0.26500000000000001"/>
    <x v="93"/>
    <n v="18"/>
    <x v="49"/>
    <m/>
    <s v="DHS"/>
    <s v="11_VII_14"/>
    <s v="Mammal"/>
    <x v="0"/>
    <s v="Odocoileus"/>
    <s v="viginianus"/>
    <s v="White-tailed deer"/>
    <s v="Forelimb"/>
    <s v="humerus"/>
    <s v="humerus"/>
    <m/>
    <s v="R"/>
    <n v="1"/>
    <m/>
    <m/>
    <x v="6"/>
    <m/>
    <s v="three refitting pieces of whole humerus, main shaft split in the middle (transverse) and one is proximal epiphysis. Proximal and distal portions are different colours, spiral and step fractures appears to be fresh. Distal end is partially heat exposed, expecially caudal aspect. Articular condyles appear to be free from heat exposure and were likely still articuted during heat exposure. On the caudal aspect of the proximal shaft, a number of almost transverse cuts/scrapes and chops, likely from disarticulating the element with a rough chopping tool. Length 200mm, Proximal:44.65 (w) x 48.6 (d). Distal 37.1x31.1"/>
    <m/>
    <s v="N (proximal unfused)"/>
    <m/>
    <m/>
    <m/>
    <s v="heat exposed, butchery marks"/>
    <m/>
    <m/>
    <m/>
    <m/>
    <n v="3"/>
    <m/>
    <m/>
    <m/>
    <n v="3"/>
    <m/>
    <m/>
    <m/>
    <m/>
    <m/>
  </r>
  <r>
    <s v="2015/6"/>
    <n v="0.26500000000000001"/>
    <x v="93"/>
    <n v="18"/>
    <x v="49"/>
    <m/>
    <s v="DHS"/>
    <s v="11_VII_14"/>
    <s v="Mammal"/>
    <x v="0"/>
    <s v="Odocoileus"/>
    <s v="viginianus"/>
    <s v="White-tailed deer"/>
    <s v="Hindlimb"/>
    <s v="tibia"/>
    <s v="tibia"/>
    <m/>
    <s v="L"/>
    <n v="0.1"/>
    <s v="lateral condyle and shaft"/>
    <m/>
    <x v="0"/>
    <m/>
    <s v="highly polished with longitudinal light grooves in shaft. Piece is also sawn longitudially from rest of shaft, fractured distally"/>
    <m/>
    <s v="Y"/>
    <m/>
    <m/>
    <m/>
    <s v="worked"/>
    <m/>
    <m/>
    <m/>
    <m/>
    <m/>
    <m/>
    <m/>
    <n v="1"/>
    <m/>
    <m/>
    <m/>
    <m/>
    <m/>
    <m/>
  </r>
  <r>
    <s v="2015/6"/>
    <n v="0.26500000000000001"/>
    <x v="93"/>
    <n v="18"/>
    <x v="49"/>
    <m/>
    <s v="DHS"/>
    <s v="11_VII_14"/>
    <s v="Mammal"/>
    <x v="0"/>
    <s v="Artiodactyla"/>
    <m/>
    <s v="Artiodactyl"/>
    <s v="Axial"/>
    <s v="vertebra"/>
    <s v="vertebra (t)"/>
    <m/>
    <m/>
    <n v="0.8"/>
    <s v="missing proximal spine"/>
    <m/>
    <x v="0"/>
    <m/>
    <m/>
    <m/>
    <s v="Y"/>
    <m/>
    <m/>
    <m/>
    <m/>
    <m/>
    <m/>
    <m/>
    <m/>
    <m/>
    <m/>
    <m/>
    <m/>
    <m/>
    <m/>
    <m/>
    <m/>
    <m/>
    <m/>
  </r>
  <r>
    <s v="2015/6"/>
    <n v="0.26500000000000001"/>
    <x v="93"/>
    <n v="18"/>
    <x v="49"/>
    <m/>
    <s v="DHS"/>
    <s v="11_VII_14"/>
    <s v="Mammal"/>
    <x v="2"/>
    <m/>
    <m/>
    <s v="mammal"/>
    <m/>
    <s v="unknown"/>
    <s v="fragment"/>
    <m/>
    <m/>
    <n v="0"/>
    <s v="shaft"/>
    <m/>
    <x v="0"/>
    <m/>
    <m/>
    <m/>
    <m/>
    <m/>
    <m/>
    <m/>
    <s v="charred"/>
    <m/>
    <m/>
    <m/>
    <n v="1"/>
    <m/>
    <m/>
    <m/>
    <m/>
    <m/>
    <m/>
    <m/>
    <m/>
    <m/>
    <m/>
  </r>
  <r>
    <s v="2015/6"/>
    <n v="0.26500000000000001"/>
    <x v="93"/>
    <n v="18"/>
    <x v="49"/>
    <m/>
    <s v="DHS"/>
    <s v="11_VII_14"/>
    <s v="Unknown"/>
    <x v="2"/>
    <s v="cf Testudines"/>
    <m/>
    <s v="cf turtle"/>
    <m/>
    <s v="carapace/plastron"/>
    <s v="cf. Plastron"/>
    <m/>
    <m/>
    <n v="0"/>
    <m/>
    <m/>
    <x v="0"/>
    <m/>
    <s v="highly charred and deteriorated piece of bone. Seems most likely to be a fragment of plastron. "/>
    <m/>
    <m/>
    <m/>
    <m/>
    <m/>
    <s v="charred, deteriorated"/>
    <m/>
    <m/>
    <m/>
    <n v="1"/>
    <m/>
    <m/>
    <m/>
    <m/>
    <m/>
    <m/>
    <m/>
    <m/>
    <m/>
    <m/>
  </r>
  <r>
    <s v="2015/6"/>
    <n v="0.26500000000000001"/>
    <x v="93"/>
    <n v="18"/>
    <x v="49"/>
    <m/>
    <s v="DHS"/>
    <s v="11_VII_14"/>
    <s v="Bird"/>
    <x v="6"/>
    <s v="Anatidae"/>
    <m/>
    <s v="Waterfowl"/>
    <s v="Extremity"/>
    <s v="metatarsal"/>
    <s v="tarsometatarsus"/>
    <m/>
    <s v="R"/>
    <n v="0.9"/>
    <s v="missing medial and lateral condyles"/>
    <m/>
    <x v="0"/>
    <m/>
    <s v="large anatidae, length 75.7"/>
    <m/>
    <m/>
    <m/>
    <m/>
    <m/>
    <s v="heat exposed"/>
    <m/>
    <m/>
    <m/>
    <m/>
    <n v="1"/>
    <m/>
    <m/>
    <m/>
    <m/>
    <m/>
    <m/>
    <m/>
    <m/>
    <m/>
  </r>
  <r>
    <s v="2015/6"/>
    <n v="0.26500000000000001"/>
    <x v="93"/>
    <n v="18"/>
    <x v="49"/>
    <m/>
    <s v="DHS"/>
    <s v="11_VII_14"/>
    <s v="Bird"/>
    <x v="4"/>
    <m/>
    <m/>
    <s v="bird"/>
    <m/>
    <s v="unknown"/>
    <s v="fragment"/>
    <m/>
    <m/>
    <n v="0"/>
    <s v="shaft"/>
    <m/>
    <x v="0"/>
    <m/>
    <m/>
    <m/>
    <m/>
    <m/>
    <m/>
    <m/>
    <s v="heat exposed"/>
    <m/>
    <m/>
    <m/>
    <m/>
    <n v="1"/>
    <m/>
    <m/>
    <m/>
    <m/>
    <m/>
    <m/>
    <m/>
    <m/>
    <m/>
  </r>
  <r>
    <s v="2015/6"/>
    <n v="0.86"/>
    <x v="116"/>
    <n v="18"/>
    <x v="50"/>
    <m/>
    <s v="GMB"/>
    <s v="8_VII_14"/>
    <s v="Mammal"/>
    <x v="1"/>
    <s v="Canis"/>
    <s v="lupus familiaris"/>
    <s v="Loberro"/>
    <s v="Cranial"/>
    <s v="mandible"/>
    <s v="mandible + dentition"/>
    <m/>
    <s v="R"/>
    <n v="0.5"/>
    <s v="M1, PM2-4, socket for PM1"/>
    <m/>
    <x v="0"/>
    <m/>
    <s v="large and thick, could be hybrid of dog and wolf: M1:21.8x9.45mm, height at least13.1. Jaw thickness below M1:12.37, depth25.02mm. Loberro. Last two Molars were likely impacted. Teeth are adult but not well worn. "/>
    <m/>
    <s v="see notes"/>
    <m/>
    <m/>
    <m/>
    <s v="impacted teeth"/>
    <s v="203-5"/>
    <s v="CHECK DATE OF CONTEXT!"/>
    <s v="M1: altura (min):12.59, ancho:9.39, anteroposterior (min-difficult to measure in place) 21.48; PM4 altura (min):8.18, a.p.:11.50, ancho (min)6.28; PM3 altura 6.14, anch (min) 4.79, a.p.m(min):9.58, PM2 altura:5.79, anch:4.78, a.p.:8.53. Altura de la rama al nivel de M1:23.13; Ancho de la rama al nivel de M1:12.58. Surely Loberro"/>
    <m/>
    <m/>
    <m/>
    <m/>
    <m/>
    <m/>
    <m/>
    <n v="1"/>
    <m/>
    <m/>
    <m/>
  </r>
  <r>
    <s v="2015/6"/>
    <n v="0.86"/>
    <x v="116"/>
    <n v="18"/>
    <x v="50"/>
    <m/>
    <s v="GMB"/>
    <s v="8_VII_14"/>
    <s v="Mammal"/>
    <x v="3"/>
    <s v="Sylvilagus"/>
    <s v="cunicularius"/>
    <s v="Mexican cottontail"/>
    <s v="Forelimb"/>
    <s v="humerus"/>
    <s v="humerus"/>
    <m/>
    <s v="L"/>
    <n v="1"/>
    <m/>
    <m/>
    <x v="2"/>
    <m/>
    <s v="two refitting fragments"/>
    <m/>
    <m/>
    <m/>
    <m/>
    <m/>
    <m/>
    <m/>
    <m/>
    <m/>
    <m/>
    <m/>
    <m/>
    <m/>
    <m/>
    <m/>
    <m/>
    <m/>
    <m/>
    <m/>
    <m/>
  </r>
  <r>
    <s v="2015/6"/>
    <n v="0.86"/>
    <x v="116"/>
    <n v="18"/>
    <x v="50"/>
    <m/>
    <s v="GMB"/>
    <s v="8_VII_14"/>
    <s v="Mammal"/>
    <x v="0"/>
    <s v="Odocoileus"/>
    <s v="viginianus"/>
    <s v="White-tailed deer"/>
    <s v="Extremity"/>
    <s v="phalanx"/>
    <s v="proximal phalanx"/>
    <m/>
    <s v="(right side)"/>
    <n v="1"/>
    <m/>
    <m/>
    <x v="0"/>
    <m/>
    <s v="A patch of transverse cut/chop marks on plantar just below proximal condyles. 46.11 length, 19.78x14.27 at proximal"/>
    <m/>
    <s v="Y"/>
    <m/>
    <m/>
    <m/>
    <s v="Butchery marks, heat exposed except articular surfaces"/>
    <m/>
    <m/>
    <m/>
    <m/>
    <n v="1"/>
    <m/>
    <m/>
    <m/>
    <n v="1"/>
    <m/>
    <m/>
    <m/>
    <m/>
    <m/>
  </r>
  <r>
    <s v="2015/6"/>
    <n v="0.86"/>
    <x v="116"/>
    <n v="18"/>
    <x v="50"/>
    <m/>
    <s v="GMB"/>
    <s v="8_VII_14"/>
    <s v="Mammal"/>
    <x v="0"/>
    <s v="Odocoileus"/>
    <s v="viginianus"/>
    <s v="White-tailed deer"/>
    <s v="Forelimb"/>
    <s v="humerus"/>
    <s v="humerus"/>
    <m/>
    <s v="R"/>
    <n v="0.1"/>
    <s v="head"/>
    <m/>
    <x v="0"/>
    <m/>
    <s v="small venado"/>
    <m/>
    <m/>
    <m/>
    <m/>
    <m/>
    <m/>
    <m/>
    <m/>
    <m/>
    <m/>
    <m/>
    <m/>
    <m/>
    <m/>
    <m/>
    <m/>
    <m/>
    <m/>
    <m/>
    <m/>
  </r>
  <r>
    <s v="2015/6"/>
    <n v="0.86"/>
    <x v="116"/>
    <n v="18"/>
    <x v="50"/>
    <m/>
    <s v="GMB"/>
    <s v="8_VII_14"/>
    <s v="Mammal"/>
    <x v="2"/>
    <s v="small"/>
    <m/>
    <s v="small mammal"/>
    <s v="Axial"/>
    <s v="rib"/>
    <s v="rib"/>
    <m/>
    <m/>
    <n v="0"/>
    <m/>
    <m/>
    <x v="0"/>
    <m/>
    <m/>
    <m/>
    <m/>
    <m/>
    <m/>
    <m/>
    <m/>
    <m/>
    <m/>
    <m/>
    <m/>
    <m/>
    <m/>
    <m/>
    <m/>
    <m/>
    <m/>
    <m/>
    <m/>
    <m/>
    <m/>
  </r>
  <r>
    <s v="2015/6"/>
    <n v="0.86"/>
    <x v="116"/>
    <n v="18"/>
    <x v="50"/>
    <m/>
    <s v="GMB"/>
    <s v="8_VII_14"/>
    <s v="Mammal"/>
    <x v="2"/>
    <s v="medium-large"/>
    <m/>
    <s v="medium-large mammal"/>
    <s v="Axial"/>
    <s v="vertebra"/>
    <s v="vertebra"/>
    <m/>
    <m/>
    <n v="0"/>
    <s v="transverse proces"/>
    <m/>
    <x v="0"/>
    <m/>
    <m/>
    <m/>
    <m/>
    <m/>
    <m/>
    <m/>
    <m/>
    <m/>
    <m/>
    <m/>
    <m/>
    <m/>
    <m/>
    <m/>
    <m/>
    <m/>
    <m/>
    <m/>
    <m/>
    <m/>
    <m/>
  </r>
  <r>
    <s v="2015/6"/>
    <n v="0.86"/>
    <x v="116"/>
    <n v="18"/>
    <x v="50"/>
    <m/>
    <s v="GMB"/>
    <s v="8_VII_14"/>
    <s v="Mammal"/>
    <x v="2"/>
    <m/>
    <m/>
    <s v="mammal"/>
    <m/>
    <s v="unknown"/>
    <s v="fragment"/>
    <m/>
    <m/>
    <n v="0"/>
    <m/>
    <m/>
    <x v="6"/>
    <m/>
    <m/>
    <m/>
    <m/>
    <m/>
    <m/>
    <m/>
    <m/>
    <m/>
    <m/>
    <m/>
    <m/>
    <m/>
    <m/>
    <m/>
    <m/>
    <m/>
    <m/>
    <m/>
    <m/>
    <m/>
    <m/>
  </r>
  <r>
    <s v="2015/6"/>
    <n v="0.86"/>
    <x v="116"/>
    <n v="18"/>
    <x v="50"/>
    <m/>
    <s v="GMB"/>
    <s v="8_VII_14"/>
    <s v="Human"/>
    <x v="2"/>
    <m/>
    <m/>
    <s v="Human"/>
    <m/>
    <m/>
    <m/>
    <m/>
    <m/>
    <n v="0"/>
    <m/>
    <m/>
    <x v="0"/>
    <m/>
    <m/>
    <m/>
    <m/>
    <m/>
    <m/>
    <m/>
    <m/>
    <m/>
    <m/>
    <m/>
    <m/>
    <m/>
    <m/>
    <m/>
    <m/>
    <m/>
    <m/>
    <m/>
    <m/>
    <m/>
    <m/>
  </r>
  <r>
    <s v="2015/6"/>
    <n v="0.86"/>
    <x v="116"/>
    <n v="18"/>
    <x v="50"/>
    <m/>
    <s v="GMB"/>
    <s v="8_VII_14"/>
    <s v="Reptile"/>
    <x v="2"/>
    <s v="Trachemys"/>
    <s v="sp."/>
    <s v="Slider turtle"/>
    <m/>
    <s v="carapace/plastron"/>
    <s v="carapace- marginal scute"/>
    <m/>
    <m/>
    <n v="1"/>
    <m/>
    <m/>
    <x v="6"/>
    <m/>
    <s v="Two refitting and one seperate but from same area of the lower right hinge section. Two refit with the plastron fragment"/>
    <m/>
    <m/>
    <m/>
    <m/>
    <m/>
    <m/>
    <m/>
    <m/>
    <m/>
    <m/>
    <m/>
    <m/>
    <m/>
    <m/>
    <m/>
    <m/>
    <m/>
    <m/>
    <m/>
    <m/>
  </r>
  <r>
    <s v="2015/6"/>
    <n v="0.86"/>
    <x v="116"/>
    <n v="18"/>
    <x v="50"/>
    <m/>
    <s v="GMB"/>
    <s v="8_VII_14"/>
    <s v="Reptile"/>
    <x v="2"/>
    <s v="Trachemys"/>
    <s v="sp."/>
    <s v="Slider turtle"/>
    <m/>
    <s v="carapace/plastron"/>
    <s v="plastron"/>
    <m/>
    <m/>
    <n v="0"/>
    <m/>
    <m/>
    <x v="0"/>
    <m/>
    <s v="Piece of plastron from lower rght hinge section that joins carapace from this bag. "/>
    <m/>
    <m/>
    <m/>
    <m/>
    <m/>
    <m/>
    <m/>
    <m/>
    <m/>
    <m/>
    <m/>
    <m/>
    <m/>
    <m/>
    <m/>
    <m/>
    <m/>
    <m/>
    <m/>
    <m/>
  </r>
  <r>
    <s v="2015/6"/>
    <n v="0.86"/>
    <x v="116"/>
    <n v="18"/>
    <x v="50"/>
    <m/>
    <s v="GMB"/>
    <s v="8_VII_14"/>
    <s v="Bird"/>
    <x v="7"/>
    <s v="Meleagris"/>
    <s v="gallopavo"/>
    <s v="Guajolote"/>
    <s v="Forelimb"/>
    <s v="humerus"/>
    <s v="humerus"/>
    <m/>
    <s v="L"/>
    <n v="1"/>
    <m/>
    <m/>
    <x v="0"/>
    <m/>
    <s v="possible scrape marks on lateral aspect on deltoid crest, these are parallel and ]light, and could be caused through trampling or abrasion."/>
    <m/>
    <m/>
    <m/>
    <m/>
    <m/>
    <s v="scrape/abrasion"/>
    <m/>
    <m/>
    <m/>
    <m/>
    <m/>
    <m/>
    <m/>
    <n v="1"/>
    <m/>
    <m/>
    <m/>
    <m/>
    <m/>
    <m/>
  </r>
  <r>
    <s v="2015/6"/>
    <n v="1.1000000000000001"/>
    <x v="117"/>
    <n v="18"/>
    <x v="13"/>
    <m/>
    <s v="GMB"/>
    <s v="24_VI_14"/>
    <s v="Mammal"/>
    <x v="2"/>
    <s v="small"/>
    <m/>
    <s v="small mammal"/>
    <s v="Axial"/>
    <s v="rib"/>
    <s v="Rib"/>
    <m/>
    <m/>
    <n v="1"/>
    <m/>
    <m/>
    <x v="0"/>
    <m/>
    <s v="first rib, not leporidae but similar in size"/>
    <m/>
    <s v="Y"/>
    <m/>
    <m/>
    <m/>
    <m/>
    <m/>
    <m/>
    <m/>
    <m/>
    <m/>
    <m/>
    <m/>
    <m/>
    <m/>
    <m/>
    <m/>
    <m/>
    <m/>
    <m/>
  </r>
  <r>
    <s v="2015/6"/>
    <n v="1.1000000000000001"/>
    <x v="117"/>
    <n v="18"/>
    <x v="13"/>
    <m/>
    <s v="GMB"/>
    <s v="24_VI_14"/>
    <s v="Mammal"/>
    <x v="2"/>
    <s v="small"/>
    <m/>
    <s v="small mammal"/>
    <s v="Axial"/>
    <s v="rib"/>
    <s v="rib"/>
    <m/>
    <m/>
    <n v="0"/>
    <s v="shaft"/>
    <m/>
    <x v="2"/>
    <m/>
    <s v="two fragments, two ribs"/>
    <m/>
    <m/>
    <m/>
    <m/>
    <m/>
    <m/>
    <m/>
    <m/>
    <m/>
    <m/>
    <m/>
    <m/>
    <m/>
    <m/>
    <m/>
    <m/>
    <m/>
    <m/>
    <m/>
    <m/>
  </r>
  <r>
    <s v="2015/6"/>
    <n v="1.1000000000000001"/>
    <x v="117"/>
    <n v="18"/>
    <x v="13"/>
    <m/>
    <s v="GMB"/>
    <s v="24_VI_14"/>
    <s v="Mammal"/>
    <x v="3"/>
    <s v="Leporidae"/>
    <m/>
    <s v="Rabbit/hare"/>
    <s v="Axial"/>
    <s v="rib"/>
    <s v="Rib"/>
    <m/>
    <s v="R"/>
    <n v="1"/>
    <m/>
    <m/>
    <x v="2"/>
    <m/>
    <s v="two refitting fragments"/>
    <m/>
    <m/>
    <m/>
    <m/>
    <m/>
    <m/>
    <m/>
    <m/>
    <m/>
    <m/>
    <m/>
    <m/>
    <m/>
    <m/>
    <m/>
    <m/>
    <m/>
    <m/>
    <m/>
    <m/>
  </r>
  <r>
    <s v="2015/6"/>
    <n v="1.1000000000000001"/>
    <x v="117"/>
    <n v="18"/>
    <x v="13"/>
    <m/>
    <s v="GMB"/>
    <s v="24_VI_14"/>
    <s v="Mammal"/>
    <x v="3"/>
    <s v="Sylvilagus"/>
    <s v="audobonii"/>
    <s v="Desert cottontail"/>
    <s v="Forelimb"/>
    <s v="humerus"/>
    <s v="humerus"/>
    <m/>
    <s v="L"/>
    <n v="1"/>
    <s v="missing proxima epiphysis"/>
    <m/>
    <x v="0"/>
    <m/>
    <m/>
    <m/>
    <s v="N (proximal unfused)"/>
    <m/>
    <m/>
    <m/>
    <m/>
    <m/>
    <m/>
    <m/>
    <m/>
    <m/>
    <m/>
    <m/>
    <m/>
    <m/>
    <m/>
    <m/>
    <m/>
    <m/>
    <m/>
  </r>
  <r>
    <s v="2015/6"/>
    <n v="1.1000000000000001"/>
    <x v="117"/>
    <n v="18"/>
    <x v="13"/>
    <m/>
    <s v="GMB"/>
    <s v="24_VI_14"/>
    <s v="Mammal"/>
    <x v="5"/>
    <s v="Thomomys"/>
    <s v="umbrinus"/>
    <s v="Southern pocket gopher"/>
    <s v="Cranial"/>
    <s v="tooth"/>
    <s v="incisor (inf)"/>
    <m/>
    <s v="R"/>
    <n v="1"/>
    <m/>
    <m/>
    <x v="0"/>
    <m/>
    <m/>
    <m/>
    <m/>
    <m/>
    <m/>
    <m/>
    <m/>
    <m/>
    <m/>
    <m/>
    <m/>
    <m/>
    <m/>
    <m/>
    <m/>
    <m/>
    <m/>
    <m/>
    <m/>
    <m/>
    <m/>
  </r>
  <r>
    <s v="2015/6"/>
    <n v="1.1000000000000001"/>
    <x v="117"/>
    <n v="18"/>
    <x v="13"/>
    <m/>
    <s v="GMB"/>
    <s v="24_VI_14"/>
    <s v="Mammal"/>
    <x v="2"/>
    <m/>
    <m/>
    <s v="mammal"/>
    <m/>
    <s v="unknown"/>
    <s v="fragment"/>
    <m/>
    <m/>
    <n v="0"/>
    <m/>
    <m/>
    <x v="3"/>
    <m/>
    <m/>
    <m/>
    <m/>
    <m/>
    <m/>
    <m/>
    <s v="two calcined"/>
    <m/>
    <m/>
    <m/>
    <m/>
    <m/>
    <m/>
    <m/>
    <m/>
    <m/>
    <m/>
    <m/>
    <n v="2"/>
    <m/>
    <m/>
  </r>
  <r>
    <s v="2015/6"/>
    <n v="1.1000000000000001"/>
    <x v="117"/>
    <n v="18"/>
    <x v="13"/>
    <m/>
    <s v="GMB"/>
    <s v="24_VI_14"/>
    <s v="Mammal"/>
    <x v="13"/>
    <m/>
    <m/>
    <s v="Human"/>
    <m/>
    <m/>
    <s v="cranium"/>
    <m/>
    <m/>
    <n v="0"/>
    <s v="spheniod"/>
    <m/>
    <x v="0"/>
    <m/>
    <s v="Young looking bone, very strange form, flattened back flaring inferiorly, as seen in pelicaniformes. Of the specimens at UNAM's collection, only the garza looked similar, but it was not this species. Also looks to have been chewed by a small carnivore. "/>
    <m/>
    <s v="N"/>
    <m/>
    <m/>
    <m/>
    <s v="chewed?"/>
    <s v="Last year I think"/>
    <m/>
    <m/>
    <m/>
    <m/>
    <m/>
    <m/>
    <m/>
    <m/>
    <m/>
    <m/>
    <m/>
    <m/>
    <m/>
  </r>
  <r>
    <s v="2015/6"/>
    <n v="1.1000000000000001"/>
    <x v="117"/>
    <n v="18"/>
    <x v="13"/>
    <m/>
    <s v="GMB"/>
    <s v="24_VI_14"/>
    <s v="Bird"/>
    <x v="7"/>
    <s v="Colinus"/>
    <s v="virginianus"/>
    <s v="Northern bobwhite"/>
    <s v="Extremity"/>
    <s v="metatarsal"/>
    <s v="tarsometatarsus"/>
    <m/>
    <s v="R"/>
    <n v="1"/>
    <m/>
    <m/>
    <x v="0"/>
    <m/>
    <s v="pathology at proximal articulation, looks like lateral articular facet was fractures and a lot of porous bone growth is found around and anterior and sides of proximal end"/>
    <m/>
    <m/>
    <m/>
    <m/>
    <m/>
    <s v="pathology"/>
    <m/>
    <m/>
    <m/>
    <m/>
    <m/>
    <m/>
    <m/>
    <m/>
    <m/>
    <m/>
    <n v="1"/>
    <m/>
    <m/>
    <m/>
  </r>
  <r>
    <s v="2015/6"/>
    <n v="1.1000000000000001"/>
    <x v="117"/>
    <n v="18"/>
    <x v="13"/>
    <m/>
    <s v="GMB"/>
    <s v="24_VI_14"/>
    <s v="Bird"/>
    <x v="7"/>
    <s v="Colinus"/>
    <s v="virginianus"/>
    <s v="Northern bobwhite"/>
    <s v="Extremity"/>
    <s v="metatarsal"/>
    <s v="tarsometatarsus"/>
    <m/>
    <s v="L"/>
    <n v="1"/>
    <m/>
    <m/>
    <x v="0"/>
    <m/>
    <m/>
    <m/>
    <m/>
    <m/>
    <m/>
    <m/>
    <m/>
    <m/>
    <m/>
    <m/>
    <m/>
    <m/>
    <m/>
    <m/>
    <m/>
    <m/>
    <m/>
    <m/>
    <m/>
    <s v=" "/>
    <s v="L, Prox WxD, Dist, WxD"/>
  </r>
  <r>
    <s v="2015/6"/>
    <n v="1.1000000000000001"/>
    <x v="117"/>
    <n v="18"/>
    <x v="13"/>
    <m/>
    <s v="GMB"/>
    <s v="24_VI_14"/>
    <s v="Bird"/>
    <x v="4"/>
    <s v="large"/>
    <m/>
    <s v="large bird"/>
    <m/>
    <s v="shaft"/>
    <s v="long bone"/>
    <m/>
    <m/>
    <n v="0"/>
    <s v="shaft"/>
    <m/>
    <x v="2"/>
    <m/>
    <m/>
    <m/>
    <m/>
    <m/>
    <m/>
    <m/>
    <m/>
    <m/>
    <m/>
    <m/>
    <m/>
    <m/>
    <m/>
    <m/>
    <m/>
    <m/>
    <m/>
    <m/>
    <m/>
    <m/>
    <m/>
  </r>
  <r>
    <s v="2015/6"/>
    <n v="1.1000000000000001"/>
    <x v="117"/>
    <n v="18"/>
    <x v="13"/>
    <m/>
    <s v="GMB"/>
    <s v="24_VI_14"/>
    <s v="Unknown"/>
    <x v="2"/>
    <m/>
    <m/>
    <s v="unknown bone"/>
    <m/>
    <s v="shaft"/>
    <s v="shaft "/>
    <m/>
    <m/>
    <n v="0"/>
    <m/>
    <m/>
    <x v="0"/>
    <m/>
    <s v="small round shaft, could be shortbone filled with concretions but no tubular hole clearly visible. Charred and partially calcined"/>
    <m/>
    <m/>
    <m/>
    <m/>
    <m/>
    <s v="partially calcined"/>
    <m/>
    <m/>
    <m/>
    <m/>
    <m/>
    <m/>
    <m/>
    <m/>
    <m/>
    <m/>
    <m/>
    <n v="1"/>
    <m/>
    <m/>
  </r>
  <r>
    <s v="2015/6"/>
    <n v="1.1000000000000001"/>
    <x v="117"/>
    <n v="18"/>
    <x v="13"/>
    <m/>
    <s v="GMB"/>
    <s v="24_VI_14"/>
    <s v="Fish"/>
    <x v="2"/>
    <m/>
    <m/>
    <s v="marine fish"/>
    <s v="Axial"/>
    <s v="rib"/>
    <s v="rib"/>
    <m/>
    <m/>
    <s v="?"/>
    <s v="articulation"/>
    <m/>
    <x v="0"/>
    <m/>
    <s v="cant say which species this is from, but size and shape is similar to that of caranx so probably of a similar size."/>
    <m/>
    <m/>
    <m/>
    <m/>
    <m/>
    <m/>
    <m/>
    <m/>
    <m/>
    <m/>
    <m/>
    <m/>
    <m/>
    <m/>
    <m/>
    <m/>
    <m/>
    <m/>
    <m/>
    <m/>
  </r>
  <r>
    <s v="2015/6"/>
    <n v="0.504"/>
    <x v="115"/>
    <n v="18"/>
    <x v="39"/>
    <m/>
    <s v="DHS"/>
    <s v="10_VII_14"/>
    <s v="Mammal"/>
    <x v="3"/>
    <s v="Lepus"/>
    <s v="sp."/>
    <s v="Hare"/>
    <s v="Forelimb"/>
    <s v="humerus"/>
    <s v="humerus"/>
    <m/>
    <s v="R"/>
    <n v="0.6"/>
    <s v="distal"/>
    <m/>
    <x v="0"/>
    <m/>
    <m/>
    <m/>
    <m/>
    <m/>
    <m/>
    <m/>
    <s v="charred"/>
    <m/>
    <m/>
    <m/>
    <n v="1"/>
    <m/>
    <m/>
    <m/>
    <m/>
    <m/>
    <m/>
    <n v="1"/>
    <m/>
    <m/>
    <m/>
  </r>
  <r>
    <s v="2015/6"/>
    <n v="0.504"/>
    <x v="115"/>
    <n v="18"/>
    <x v="39"/>
    <m/>
    <s v="DHS"/>
    <s v="10_VII_14"/>
    <s v="Mammal"/>
    <x v="2"/>
    <s v="large"/>
    <m/>
    <s v="large mammal"/>
    <m/>
    <s v="shaft"/>
    <s v="worked shaft fragment"/>
    <m/>
    <m/>
    <n v="0"/>
    <m/>
    <m/>
    <x v="0"/>
    <m/>
    <s v="Small fragment with a carved image of an animal. "/>
    <m/>
    <m/>
    <m/>
    <m/>
    <m/>
    <s v="worked image"/>
    <s v="last year. "/>
    <m/>
    <m/>
    <m/>
    <m/>
    <m/>
    <m/>
    <n v="1"/>
    <m/>
    <m/>
    <m/>
    <m/>
    <m/>
    <m/>
  </r>
  <r>
    <s v="2015/6"/>
    <n v="0.36"/>
    <x v="118"/>
    <n v="18"/>
    <x v="15"/>
    <m/>
    <s v="DHS"/>
    <s v="18_VI_14"/>
    <s v="Bird"/>
    <x v="7"/>
    <s v="Colinus"/>
    <s v="virginianus"/>
    <s v="Northern bobwhite"/>
    <s v="Extremity"/>
    <s v="metatarsal"/>
    <s v="tarsometatarsus"/>
    <m/>
    <s v="L"/>
    <n v="0.9"/>
    <m/>
    <m/>
    <x v="0"/>
    <m/>
    <m/>
    <m/>
    <m/>
    <m/>
    <m/>
    <m/>
    <m/>
    <m/>
    <m/>
    <m/>
    <m/>
    <m/>
    <m/>
    <m/>
    <m/>
    <m/>
    <m/>
    <m/>
    <m/>
    <m/>
    <m/>
  </r>
  <r>
    <s v="2015/6"/>
    <n v="0.36"/>
    <x v="118"/>
    <n v="18"/>
    <x v="15"/>
    <m/>
    <s v="DHS"/>
    <s v="18_VI_14"/>
    <s v="Mammal"/>
    <x v="3"/>
    <s v="Sylvilagus"/>
    <s v="floridanus"/>
    <s v="Eastern cottontail"/>
    <s v="Forelimb"/>
    <s v="radius"/>
    <s v="radius"/>
    <m/>
    <s v="L"/>
    <n v="0.4"/>
    <s v="distal"/>
    <m/>
    <x v="0"/>
    <m/>
    <m/>
    <m/>
    <m/>
    <m/>
    <m/>
    <m/>
    <m/>
    <m/>
    <m/>
    <m/>
    <m/>
    <m/>
    <m/>
    <m/>
    <m/>
    <m/>
    <m/>
    <m/>
    <m/>
    <m/>
    <m/>
  </r>
  <r>
    <s v="2015/6"/>
    <n v="0.36"/>
    <x v="118"/>
    <n v="18"/>
    <x v="15"/>
    <m/>
    <s v="DHS"/>
    <s v="18_VI_14"/>
    <s v="Mammal"/>
    <x v="2"/>
    <m/>
    <m/>
    <s v="mammal"/>
    <m/>
    <s v="unknown"/>
    <s v="fragment"/>
    <m/>
    <m/>
    <n v="0"/>
    <m/>
    <m/>
    <x v="6"/>
    <m/>
    <m/>
    <m/>
    <m/>
    <m/>
    <m/>
    <m/>
    <m/>
    <m/>
    <m/>
    <m/>
    <m/>
    <m/>
    <m/>
    <m/>
    <m/>
    <m/>
    <m/>
    <m/>
    <m/>
    <m/>
    <m/>
  </r>
  <r>
    <s v="2015/6"/>
    <n v="1E-3"/>
    <x v="119"/>
    <n v="18"/>
    <x v="54"/>
    <m/>
    <s v="DHS"/>
    <s v="19_VI_14"/>
    <s v="Bird"/>
    <x v="4"/>
    <m/>
    <m/>
    <s v="bird"/>
    <m/>
    <s v="shaft"/>
    <s v="long bone"/>
    <m/>
    <m/>
    <n v="0"/>
    <m/>
    <m/>
    <x v="0"/>
    <m/>
    <m/>
    <m/>
    <m/>
    <m/>
    <m/>
    <m/>
    <m/>
    <m/>
    <m/>
    <m/>
    <m/>
    <m/>
    <m/>
    <m/>
    <m/>
    <m/>
    <m/>
    <m/>
    <m/>
    <m/>
    <m/>
  </r>
  <r>
    <n v="2017"/>
    <m/>
    <x v="120"/>
    <n v="18"/>
    <x v="39"/>
    <n v="36"/>
    <s v="DHS"/>
    <s v="9_VII_14"/>
    <s v="Mammal"/>
    <x v="0"/>
    <s v="Artiodactyla"/>
    <m/>
    <s v="Artiodactyl"/>
    <m/>
    <s v="mandible"/>
    <m/>
    <m/>
    <s v="L"/>
    <n v="0.1"/>
    <s v="mandibular process and ramus"/>
    <s v="1-Ancient"/>
    <x v="0"/>
    <m/>
    <m/>
    <s v="10-young(porous)"/>
    <m/>
    <m/>
    <m/>
    <m/>
    <m/>
    <m/>
    <m/>
    <m/>
    <n v="0"/>
    <s v="?"/>
    <s v="2-whole"/>
    <n v="0"/>
    <n v="0"/>
    <n v="0"/>
    <m/>
    <n v="0"/>
    <n v="0"/>
    <n v="12.9"/>
    <s v="mandibular condyle"/>
  </r>
  <r>
    <n v="2017"/>
    <m/>
    <x v="120"/>
    <n v="18"/>
    <x v="39"/>
    <n v="36"/>
    <s v="DHS"/>
    <s v="9_VII_14"/>
    <s v="Mammal"/>
    <x v="0"/>
    <s v="Artiodactyla"/>
    <m/>
    <s v="Artiodactyl"/>
    <m/>
    <s v="scapula"/>
    <m/>
    <m/>
    <s v="L"/>
    <n v="0.1"/>
    <s v="cranial angle"/>
    <s v="3-Modern/Ancient"/>
    <x v="0"/>
    <m/>
    <m/>
    <s v="10-young(porous)"/>
    <m/>
    <m/>
    <m/>
    <m/>
    <m/>
    <m/>
    <m/>
    <m/>
    <n v="0"/>
    <n v="0"/>
    <n v="0"/>
    <n v="0"/>
    <n v="0"/>
    <n v="0"/>
    <m/>
    <n v="0"/>
    <n v="0"/>
    <m/>
    <m/>
  </r>
  <r>
    <n v="2017"/>
    <m/>
    <x v="120"/>
    <n v="18"/>
    <x v="39"/>
    <n v="36"/>
    <s v="DHS"/>
    <s v="9_VII_14"/>
    <s v="Mammal"/>
    <x v="0"/>
    <s v="Artiodactyla"/>
    <m/>
    <s v="Artiodactyl"/>
    <m/>
    <s v="patella"/>
    <m/>
    <m/>
    <s v="?"/>
    <n v="1"/>
    <s v="7- whole and unbroken"/>
    <m/>
    <x v="0"/>
    <m/>
    <s v="Check antilocapra"/>
    <s v="0- not determinable"/>
    <m/>
    <m/>
    <m/>
    <m/>
    <m/>
    <s v="NEED"/>
    <s v="Y"/>
    <m/>
    <n v="0"/>
    <s v="?"/>
    <n v="0"/>
    <n v="0"/>
    <n v="0"/>
    <n v="0"/>
    <m/>
    <n v="0"/>
    <n v="0"/>
    <s v="35.5x21.9x19.2"/>
    <s v="LxWxH"/>
  </r>
  <r>
    <n v="2017"/>
    <m/>
    <x v="120"/>
    <n v="18"/>
    <x v="39"/>
    <n v="36"/>
    <s v="DHS"/>
    <s v="9_VII_14"/>
    <s v="Mammal"/>
    <x v="1"/>
    <s v="Canis"/>
    <s v="familiaris "/>
    <s v="Dog"/>
    <m/>
    <s v="Mc"/>
    <m/>
    <s v="III"/>
    <s v="R"/>
    <n v="0.9"/>
    <s v="3-Proximal and shaft"/>
    <m/>
    <x v="0"/>
    <m/>
    <m/>
    <s v="4- infantile or juvenile"/>
    <m/>
    <s v="FU- Fused"/>
    <s v="Pr - present"/>
    <s v="UF- Unfused"/>
    <m/>
    <m/>
    <m/>
    <m/>
    <s v="9- slightly burnt"/>
    <m/>
    <n v="0"/>
    <n v="0"/>
    <n v="0"/>
    <n v="0"/>
    <m/>
    <n v="0"/>
    <n v="0"/>
    <s v="8.4x6.47, 44.78"/>
    <s v="Proximal WxH, UL (unfused length)"/>
  </r>
  <r>
    <n v="2017"/>
    <m/>
    <x v="120"/>
    <n v="18"/>
    <x v="39"/>
    <n v="36"/>
    <s v="DHS"/>
    <s v="9_VII_14"/>
    <s v="Mammal"/>
    <x v="4"/>
    <s v="large"/>
    <m/>
    <s v="large mammal"/>
    <m/>
    <s v="shaft"/>
    <m/>
    <m/>
    <m/>
    <n v="0"/>
    <s v="sliver"/>
    <s v="2-Ancient/modern"/>
    <x v="0"/>
    <m/>
    <m/>
    <m/>
    <m/>
    <m/>
    <m/>
    <m/>
    <m/>
    <m/>
    <m/>
    <m/>
    <s v="8- partly burnt"/>
    <m/>
    <n v="0"/>
    <n v="0"/>
    <n v="0"/>
    <n v="0"/>
    <m/>
    <n v="0"/>
    <n v="0"/>
    <m/>
    <m/>
  </r>
  <r>
    <n v="2017"/>
    <m/>
    <x v="120"/>
    <n v="18"/>
    <x v="39"/>
    <n v="36"/>
    <s v="DHS"/>
    <s v="9_VII_14"/>
    <s v="Mammal"/>
    <x v="3"/>
    <s v="Lepus"/>
    <s v="sp."/>
    <s v="Hare"/>
    <m/>
    <s v="mandible"/>
    <m/>
    <m/>
    <s v="L"/>
    <n v="1"/>
    <m/>
    <m/>
    <x v="0"/>
    <m/>
    <m/>
    <s v="0- not determinable"/>
    <m/>
    <m/>
    <m/>
    <m/>
    <m/>
    <m/>
    <m/>
    <m/>
    <m/>
    <s v="?"/>
    <n v="0"/>
    <n v="0"/>
    <n v="0"/>
    <n v="0"/>
    <m/>
    <n v="0"/>
    <n v="0"/>
    <s v="63.9x40.6, 18.8, 17.3"/>
    <s v="LxH(ramus), diastema y tooth row"/>
  </r>
  <r>
    <n v="2017"/>
    <m/>
    <x v="120"/>
    <n v="18"/>
    <x v="39"/>
    <n v="36"/>
    <s v="DHS"/>
    <s v="9_VII_14"/>
    <s v="Mammal"/>
    <x v="3"/>
    <s v="Romerolagus"/>
    <s v="diazi"/>
    <s v="Teporingo"/>
    <m/>
    <s v="femur"/>
    <m/>
    <m/>
    <s v="L"/>
    <n v="1"/>
    <m/>
    <m/>
    <x v="0"/>
    <m/>
    <m/>
    <s v="9- adult"/>
    <m/>
    <s v="FU- Fused"/>
    <s v="Pr - present"/>
    <s v="FU- Fused"/>
    <m/>
    <s v="NEED"/>
    <m/>
    <m/>
    <n v="0"/>
    <n v="0"/>
    <n v="0"/>
    <n v="0"/>
    <n v="0"/>
    <n v="0"/>
    <m/>
    <n v="0"/>
    <n v="0"/>
    <s v="51.1x12.25x8.63"/>
    <s v="LxW(prox)xW(dist)"/>
  </r>
  <r>
    <n v="2017"/>
    <m/>
    <x v="120"/>
    <n v="18"/>
    <x v="39"/>
    <n v="36"/>
    <s v="DHS"/>
    <s v="9_VII_14"/>
    <s v="Mammal"/>
    <x v="3"/>
    <s v="Romerolagus"/>
    <s v="diazi"/>
    <s v="Teporingo"/>
    <m/>
    <s v="tibia"/>
    <m/>
    <m/>
    <s v="R"/>
    <n v="0.5"/>
    <s v="4-Distal and shaft"/>
    <s v="1-Ancient"/>
    <x v="0"/>
    <m/>
    <s v="sprial-step fracture"/>
    <s v="?"/>
    <m/>
    <s v="ND- fusion ND"/>
    <s v="Pr - present"/>
    <s v="FU- Fused"/>
    <m/>
    <m/>
    <m/>
    <m/>
    <s v="9- slightly burnt"/>
    <m/>
    <n v="0"/>
    <n v="0"/>
    <n v="0"/>
    <n v="0"/>
    <m/>
    <n v="0"/>
    <n v="0"/>
    <n v="7.4"/>
    <s v="W(distal)"/>
  </r>
  <r>
    <n v="2017"/>
    <m/>
    <x v="120"/>
    <n v="18"/>
    <x v="39"/>
    <n v="36"/>
    <s v="DHS"/>
    <s v="9_VII_14"/>
    <s v="Mammal"/>
    <x v="3"/>
    <s v="cf sylvilagus"/>
    <m/>
    <s v="Rabbit/hare"/>
    <m/>
    <s v="vertebra"/>
    <m/>
    <s v="lumbar"/>
    <m/>
    <n v="0.9"/>
    <s v="6- whole lenght/size but still broken"/>
    <s v="2-Ancient/modern"/>
    <x v="6"/>
    <n v="3"/>
    <s v="three verts"/>
    <s v="9- adult"/>
    <m/>
    <s v="FU- Fused"/>
    <s v="Pr - present"/>
    <s v="FU- Fused"/>
    <m/>
    <m/>
    <m/>
    <m/>
    <m/>
    <m/>
    <n v="0"/>
    <n v="0"/>
    <n v="0"/>
    <n v="0"/>
    <m/>
    <n v="0"/>
    <n v="0"/>
    <s v="10.9x7.2x7.2"/>
    <s v="L(body)xW(prox)xW(dist) (of one)"/>
  </r>
  <r>
    <n v="2017"/>
    <m/>
    <x v="120"/>
    <n v="18"/>
    <x v="39"/>
    <n v="36"/>
    <s v="DHS"/>
    <s v="9_VII_14"/>
    <s v="Mammal"/>
    <x v="0"/>
    <s v="Cervidae"/>
    <m/>
    <s v="Cervid"/>
    <m/>
    <s v="radius"/>
    <m/>
    <s v="medial condyle and shaft"/>
    <s v="L"/>
    <n v="0.1"/>
    <s v="3-Proximal and shaft"/>
    <s v="1-Ancient"/>
    <x v="0"/>
    <m/>
    <s v="Complete awl made from proximal radius of small cervid. Likely odoco or mazama"/>
    <s v="0- not determinable"/>
    <m/>
    <s v="FU- Fused"/>
    <s v="Pr - present"/>
    <s v="ND- fusion ND"/>
    <s v="Awl"/>
    <s v="NEED"/>
    <s v="Y"/>
    <m/>
    <m/>
    <m/>
    <n v="0"/>
    <n v="0"/>
    <n v="2"/>
    <n v="0"/>
    <m/>
    <n v="0"/>
    <n v="0"/>
    <s v="72.8x15.9"/>
    <s v="LxW(prox)"/>
  </r>
  <r>
    <n v="2017"/>
    <m/>
    <x v="120"/>
    <n v="18"/>
    <x v="39"/>
    <n v="36"/>
    <s v="DHS"/>
    <s v="9_VII_14"/>
    <s v="Mammal"/>
    <x v="4"/>
    <s v="medium-large"/>
    <m/>
    <s v="medium-large mammal"/>
    <m/>
    <s v="shaft"/>
    <m/>
    <s v="needle"/>
    <m/>
    <n v="0"/>
    <s v="sliver"/>
    <s v="1-Ancient"/>
    <x v="0"/>
    <m/>
    <s v="needle, hole complete, no point but small bevel instead (maybe broken and reshaped?)"/>
    <s v="0- not determinable"/>
    <m/>
    <m/>
    <m/>
    <m/>
    <s v="Needle"/>
    <s v="NEED"/>
    <m/>
    <m/>
    <m/>
    <m/>
    <n v="0"/>
    <n v="0"/>
    <n v="2"/>
    <n v="0"/>
    <m/>
    <n v="0"/>
    <n v="0"/>
    <s v="68.8x2.8"/>
    <s v="LxW (prox-eye)"/>
  </r>
  <r>
    <n v="2017"/>
    <m/>
    <x v="120"/>
    <n v="18"/>
    <x v="39"/>
    <n v="36"/>
    <s v="DHS"/>
    <s v="9_VII_14"/>
    <s v="Mammal"/>
    <x v="13"/>
    <s v=" "/>
    <m/>
    <s v="Human"/>
    <m/>
    <s v="shaft"/>
    <m/>
    <s v="fragment ground to rounded &quot;spatula&quot;"/>
    <m/>
    <n v="0"/>
    <s v="sliver"/>
    <s v="2-Ancient/modern"/>
    <x v="0"/>
    <m/>
    <s v="approx. 1/2 circumference, grounded and bevel from both sides, polished and used with longitudianal striations and heavy parallel and diagonal striations on top of this on outer portion of bone, also a few on inner portion. The inner surface of the bone is partially white, not sure what it is. Proximal end broken in step-wise fracture, looks more recent though.  "/>
    <s v="0- not determinable"/>
    <m/>
    <m/>
    <m/>
    <m/>
    <s v="Spatula"/>
    <s v="NEED"/>
    <m/>
    <m/>
    <m/>
    <m/>
    <n v="0"/>
    <n v="0"/>
    <n v="2"/>
    <n v="0"/>
    <n v="0"/>
    <n v="0"/>
    <n v="0"/>
    <s v="68.0x23.8"/>
    <s v="LxW"/>
  </r>
  <r>
    <n v="2017"/>
    <m/>
    <x v="121"/>
    <n v="18"/>
    <x v="15"/>
    <m/>
    <s v="DMC"/>
    <s v="7_VII_14"/>
    <s v="Mammal"/>
    <x v="3"/>
    <s v="Lepus"/>
    <s v="sp."/>
    <s v="Hare"/>
    <m/>
    <s v="Mt"/>
    <m/>
    <s v="II"/>
    <s v="L"/>
    <n v="1"/>
    <s v="7- whole and unbroken"/>
    <m/>
    <x v="0"/>
    <m/>
    <m/>
    <s v="?adult"/>
    <m/>
    <s v="FU- Fused"/>
    <s v="Pr - present"/>
    <s v="FU- Fused"/>
    <m/>
    <s v="NEED"/>
    <m/>
    <m/>
    <m/>
    <m/>
    <n v="0"/>
    <n v="0"/>
    <n v="0"/>
    <n v="0"/>
    <n v="0"/>
    <n v="0"/>
    <n v="0"/>
    <n v="50.9"/>
    <s v="L"/>
  </r>
  <r>
    <n v="2017"/>
    <m/>
    <x v="121"/>
    <n v="18"/>
    <x v="15"/>
    <m/>
    <s v="DMC"/>
    <s v="7_VII_14"/>
    <s v="Mammal"/>
    <x v="3"/>
    <s v="Lepus"/>
    <s v="sp."/>
    <s v="Hare"/>
    <m/>
    <s v="Mt"/>
    <m/>
    <s v="III"/>
    <s v="L"/>
    <n v="1"/>
    <s v="7- whole and unbroken"/>
    <m/>
    <x v="0"/>
    <m/>
    <m/>
    <s v="?adult"/>
    <m/>
    <s v="FU- Fused"/>
    <s v="Pr - present"/>
    <s v="FU- Fused"/>
    <m/>
    <s v="NEED"/>
    <m/>
    <m/>
    <m/>
    <m/>
    <n v="0"/>
    <n v="0"/>
    <n v="0"/>
    <n v="0"/>
    <n v="0"/>
    <n v="0"/>
    <n v="0"/>
    <n v="52.6"/>
    <s v="L"/>
  </r>
  <r>
    <n v="2017"/>
    <m/>
    <x v="121"/>
    <n v="18"/>
    <x v="15"/>
    <m/>
    <s v="DMC"/>
    <s v="7_VII_14"/>
    <s v="Mammal"/>
    <x v="3"/>
    <s v="Lepus"/>
    <s v="sp."/>
    <s v="Hare"/>
    <m/>
    <s v="Mt"/>
    <m/>
    <s v="IV"/>
    <s v="L"/>
    <n v="1"/>
    <s v="7- whole and unbroken"/>
    <m/>
    <x v="0"/>
    <m/>
    <m/>
    <s v="?adult"/>
    <m/>
    <s v="FU- Fused"/>
    <s v="Pr - present"/>
    <s v="FU- Fused"/>
    <m/>
    <s v="NEED"/>
    <m/>
    <m/>
    <m/>
    <m/>
    <n v="0"/>
    <n v="0"/>
    <n v="0"/>
    <n v="0"/>
    <n v="0"/>
    <n v="0"/>
    <n v="0"/>
    <n v="49.8"/>
    <s v="L"/>
  </r>
  <r>
    <n v="2017"/>
    <m/>
    <x v="121"/>
    <n v="18"/>
    <x v="15"/>
    <m/>
    <s v="DMC"/>
    <s v="7_VII_14"/>
    <s v="Mammal"/>
    <x v="3"/>
    <s v="Lepus"/>
    <s v="sp."/>
    <s v="Hare"/>
    <m/>
    <s v="Mt"/>
    <m/>
    <s v="V"/>
    <s v="L"/>
    <n v="1"/>
    <s v="7- whole and unbroken"/>
    <m/>
    <x v="0"/>
    <m/>
    <m/>
    <s v="?adult"/>
    <m/>
    <s v="FU- Fused"/>
    <s v="Pr - present"/>
    <s v="FU- Fused"/>
    <m/>
    <s v="NEED"/>
    <m/>
    <m/>
    <m/>
    <m/>
    <n v="0"/>
    <n v="0"/>
    <n v="0"/>
    <n v="0"/>
    <n v="0"/>
    <n v="0"/>
    <n v="0"/>
    <n v="44.4"/>
    <s v="L"/>
  </r>
  <r>
    <n v="2017"/>
    <m/>
    <x v="121"/>
    <n v="18"/>
    <x v="15"/>
    <m/>
    <s v="DMC"/>
    <s v="7_VII_14"/>
    <s v="Mammal"/>
    <x v="1"/>
    <s v="Canis"/>
    <s v="familiaris "/>
    <s v="Dog"/>
    <m/>
    <s v="Tth up"/>
    <m/>
    <s v="I3"/>
    <s v="L"/>
    <n v="1"/>
    <s v="7- whole and unbroken"/>
    <m/>
    <x v="0"/>
    <m/>
    <m/>
    <s v="4- infantile or juvenile"/>
    <s v="lt wear"/>
    <m/>
    <m/>
    <m/>
    <m/>
    <m/>
    <m/>
    <m/>
    <m/>
    <m/>
    <n v="0"/>
    <n v="0"/>
    <n v="0"/>
    <n v="0"/>
    <n v="0"/>
    <n v="0"/>
    <n v="0"/>
    <s v="9.1x5.5x6.8"/>
    <s v="Altura x ancho x longitude anteroposterior (pg 96)"/>
  </r>
  <r>
    <n v="2017"/>
    <m/>
    <x v="121"/>
    <n v="18"/>
    <x v="15"/>
    <m/>
    <s v="DMC"/>
    <s v="7_VII_14"/>
    <s v="Mammal"/>
    <x v="4"/>
    <s v="large"/>
    <m/>
    <s v="large mammal"/>
    <m/>
    <s v="Rib"/>
    <m/>
    <s v="frag"/>
    <m/>
    <n v="0"/>
    <s v="5-Shaft only"/>
    <s v="2-Ancient/modern"/>
    <x v="0"/>
    <m/>
    <m/>
    <m/>
    <m/>
    <m/>
    <m/>
    <m/>
    <m/>
    <m/>
    <m/>
    <m/>
    <m/>
    <m/>
    <m/>
    <m/>
    <m/>
    <m/>
    <n v="2"/>
    <m/>
    <m/>
    <m/>
    <m/>
  </r>
  <r>
    <n v="2017"/>
    <m/>
    <x v="121"/>
    <n v="18"/>
    <x v="15"/>
    <m/>
    <s v="DMC"/>
    <s v="7_VII_14"/>
    <s v="Mammal"/>
    <x v="4"/>
    <s v="large"/>
    <m/>
    <s v="large mammal"/>
    <m/>
    <s v="shaft"/>
    <m/>
    <s v="frag"/>
    <m/>
    <n v="0"/>
    <s v="sliver"/>
    <s v="2-Ancient/modern"/>
    <x v="0"/>
    <m/>
    <m/>
    <m/>
    <m/>
    <m/>
    <m/>
    <m/>
    <m/>
    <m/>
    <m/>
    <m/>
    <m/>
    <m/>
    <m/>
    <m/>
    <m/>
    <m/>
    <n v="1"/>
    <m/>
    <m/>
    <m/>
    <m/>
  </r>
  <r>
    <n v="2017"/>
    <m/>
    <x v="121"/>
    <n v="18"/>
    <x v="15"/>
    <m/>
    <s v="DMC"/>
    <s v="7_VII_14"/>
    <s v="Mammal"/>
    <x v="4"/>
    <s v="medium-large"/>
    <m/>
    <s v="medium-large mammal"/>
    <m/>
    <s v="shaft"/>
    <m/>
    <s v="needle"/>
    <m/>
    <n v="0.5"/>
    <s v="4-Distal and shaft"/>
    <m/>
    <x v="0"/>
    <m/>
    <s v="needle point, broken, I estimate about half is missing"/>
    <m/>
    <m/>
    <m/>
    <m/>
    <m/>
    <s v="Needle"/>
    <m/>
    <m/>
    <m/>
    <m/>
    <m/>
    <m/>
    <m/>
    <n v="2"/>
    <m/>
    <m/>
    <m/>
    <m/>
    <n v="29.6"/>
    <m/>
  </r>
  <r>
    <n v="2017"/>
    <m/>
    <x v="121"/>
    <n v="18"/>
    <x v="15"/>
    <m/>
    <s v="DMC"/>
    <s v="7_VII_14"/>
    <s v="Mammal"/>
    <x v="4"/>
    <s v="medium-large"/>
    <m/>
    <s v="medium-large mammal"/>
    <m/>
    <s v="shaft"/>
    <m/>
    <s v="frag"/>
    <m/>
    <n v="0"/>
    <s v="sliver"/>
    <s v="1-Ancient"/>
    <x v="0"/>
    <m/>
    <m/>
    <m/>
    <m/>
    <m/>
    <m/>
    <m/>
    <m/>
    <m/>
    <m/>
    <m/>
    <m/>
    <m/>
    <m/>
    <m/>
    <m/>
    <m/>
    <n v="3"/>
    <m/>
    <m/>
    <m/>
    <m/>
  </r>
  <r>
    <n v="2017"/>
    <m/>
    <x v="121"/>
    <n v="18"/>
    <x v="15"/>
    <m/>
    <s v="DMC"/>
    <s v="7_VII_14"/>
    <s v="Mammal"/>
    <x v="4"/>
    <s v="medium-large"/>
    <m/>
    <s v="medium-large mammal"/>
    <m/>
    <s v="shaft"/>
    <m/>
    <s v="frag"/>
    <m/>
    <n v="0"/>
    <s v="sliver"/>
    <s v="5-Mixed"/>
    <x v="2"/>
    <m/>
    <m/>
    <m/>
    <m/>
    <m/>
    <m/>
    <m/>
    <m/>
    <m/>
    <m/>
    <m/>
    <m/>
    <m/>
    <m/>
    <m/>
    <m/>
    <m/>
    <m/>
    <m/>
    <m/>
    <m/>
    <m/>
  </r>
  <r>
    <n v="2017"/>
    <m/>
    <x v="121"/>
    <n v="18"/>
    <x v="15"/>
    <m/>
    <s v="DMC"/>
    <s v="7_VII_14"/>
    <s v="Mammal"/>
    <x v="4"/>
    <s v="medium"/>
    <m/>
    <s v="medium mammal"/>
    <m/>
    <s v="cranium"/>
    <m/>
    <s v="frag"/>
    <m/>
    <n v="0"/>
    <m/>
    <n v="1"/>
    <x v="0"/>
    <m/>
    <m/>
    <m/>
    <m/>
    <m/>
    <m/>
    <m/>
    <m/>
    <m/>
    <m/>
    <m/>
    <m/>
    <m/>
    <m/>
    <m/>
    <m/>
    <m/>
    <m/>
    <m/>
    <m/>
    <m/>
    <m/>
  </r>
  <r>
    <n v="2017"/>
    <m/>
    <x v="121"/>
    <n v="18"/>
    <x v="15"/>
    <m/>
    <s v="DMC"/>
    <s v="7_VII_14"/>
    <s v="Mammal"/>
    <x v="4"/>
    <s v="small"/>
    <m/>
    <s v="small mammal"/>
    <m/>
    <s v="shaft"/>
    <m/>
    <s v="frag"/>
    <m/>
    <n v="0"/>
    <s v="sliver"/>
    <n v="5"/>
    <x v="9"/>
    <m/>
    <m/>
    <m/>
    <m/>
    <m/>
    <m/>
    <m/>
    <m/>
    <m/>
    <m/>
    <m/>
    <m/>
    <m/>
    <m/>
    <m/>
    <m/>
    <m/>
    <m/>
    <m/>
    <m/>
    <m/>
    <m/>
  </r>
  <r>
    <n v="2017"/>
    <m/>
    <x v="121"/>
    <n v="18"/>
    <x v="15"/>
    <m/>
    <s v="DMC"/>
    <s v="7_VII_14"/>
    <s v="Mammal"/>
    <x v="4"/>
    <s v="mammal"/>
    <m/>
    <s v="mammal"/>
    <m/>
    <s v="unknown"/>
    <m/>
    <s v="frag"/>
    <m/>
    <n v="0"/>
    <m/>
    <n v="2"/>
    <x v="0"/>
    <m/>
    <m/>
    <m/>
    <m/>
    <m/>
    <m/>
    <m/>
    <m/>
    <m/>
    <m/>
    <m/>
    <m/>
    <m/>
    <m/>
    <m/>
    <m/>
    <m/>
    <n v="2"/>
    <m/>
    <m/>
    <m/>
    <m/>
  </r>
  <r>
    <n v="2017"/>
    <m/>
    <x v="121"/>
    <n v="18"/>
    <x v="15"/>
    <m/>
    <s v="DMC"/>
    <s v="7_VII_14"/>
    <s v="Mammal"/>
    <x v="13"/>
    <m/>
    <m/>
    <s v="Human"/>
    <m/>
    <m/>
    <m/>
    <m/>
    <m/>
    <m/>
    <m/>
    <m/>
    <x v="3"/>
    <m/>
    <m/>
    <m/>
    <m/>
    <m/>
    <m/>
    <m/>
    <m/>
    <m/>
    <m/>
    <m/>
    <m/>
    <m/>
    <m/>
    <m/>
    <m/>
    <m/>
    <m/>
    <m/>
    <m/>
    <m/>
    <m/>
  </r>
  <r>
    <n v="2017"/>
    <m/>
    <x v="121"/>
    <n v="18"/>
    <x v="15"/>
    <m/>
    <s v="DMC"/>
    <s v="7_VII_14"/>
    <s v="Shell"/>
    <x v="14"/>
    <m/>
    <m/>
    <s v="Shell"/>
    <m/>
    <s v="fragment"/>
    <m/>
    <m/>
    <m/>
    <n v="0"/>
    <m/>
    <m/>
    <x v="0"/>
    <m/>
    <s v="oyster/barnicle like shell fragment"/>
    <m/>
    <m/>
    <m/>
    <m/>
    <m/>
    <m/>
    <m/>
    <m/>
    <m/>
    <m/>
    <m/>
    <m/>
    <m/>
    <m/>
    <m/>
    <m/>
    <m/>
    <m/>
    <m/>
    <m/>
  </r>
  <r>
    <n v="2017"/>
    <m/>
    <x v="122"/>
    <n v="18"/>
    <x v="15"/>
    <m/>
    <s v="GMB"/>
    <s v="8_VII_14"/>
    <s v="Mammal"/>
    <x v="0"/>
    <s v="Odocoileus"/>
    <s v="virginianus"/>
    <s v="White-tailed deer"/>
    <m/>
    <s v="Femur"/>
    <m/>
    <s v="shaft frag and lesser trochanter "/>
    <s v="L"/>
    <n v="0"/>
    <s v="sliver"/>
    <n v="2"/>
    <x v="0"/>
    <m/>
    <m/>
    <s v="9- adult"/>
    <m/>
    <m/>
    <m/>
    <m/>
    <m/>
    <m/>
    <m/>
    <m/>
    <s v="8- partly burnt"/>
    <m/>
    <n v="0"/>
    <n v="0"/>
    <n v="0"/>
    <n v="0"/>
    <n v="0"/>
    <n v="0"/>
    <n v="0"/>
    <m/>
    <m/>
  </r>
  <r>
    <n v="2017"/>
    <m/>
    <x v="122"/>
    <n v="18"/>
    <x v="15"/>
    <m/>
    <s v="GMB"/>
    <s v="8_VII_14"/>
    <s v="Mammal"/>
    <x v="0"/>
    <s v="Odocoileus"/>
    <s v="virginianus"/>
    <s v="White-tailed deer"/>
    <m/>
    <s v="Tth up"/>
    <m/>
    <s v="p2 o dp2"/>
    <s v="L"/>
    <n v="1"/>
    <s v="7- whole and unbroken"/>
    <m/>
    <x v="0"/>
    <m/>
    <m/>
    <m/>
    <s v="wear g (med)"/>
    <m/>
    <m/>
    <m/>
    <m/>
    <s v="NEED"/>
    <s v="Y"/>
    <m/>
    <m/>
    <m/>
    <m/>
    <m/>
    <m/>
    <m/>
    <m/>
    <m/>
    <m/>
    <s v="7.5x8.8x12.3"/>
    <s v="Altura x ancho x longitude anteroposterior (pg 96)"/>
  </r>
  <r>
    <n v="2017"/>
    <m/>
    <x v="122"/>
    <n v="18"/>
    <x v="15"/>
    <m/>
    <s v="GMB"/>
    <s v="8_VII_14"/>
    <s v="Mammal"/>
    <x v="3"/>
    <s v="Sylvilagus"/>
    <s v="floridanus"/>
    <s v="Eastern cottontail"/>
    <m/>
    <s v="Pelvis Acetabulum"/>
    <m/>
    <s v="Il, ish"/>
    <s v="R"/>
    <n v="0.8"/>
    <m/>
    <n v="2"/>
    <x v="0"/>
    <m/>
    <m/>
    <m/>
    <m/>
    <s v="FU- Fused"/>
    <s v="Pr - present"/>
    <s v="FU- Fused"/>
    <m/>
    <m/>
    <m/>
    <m/>
    <s v="7- burnt"/>
    <m/>
    <n v="0"/>
    <n v="0"/>
    <n v="0"/>
    <n v="0"/>
    <n v="0"/>
    <n v="0"/>
    <n v="0"/>
    <m/>
    <m/>
  </r>
  <r>
    <n v="2017"/>
    <m/>
    <x v="122"/>
    <n v="18"/>
    <x v="15"/>
    <m/>
    <s v="GMB"/>
    <s v="8_VII_14"/>
    <s v="Bird"/>
    <x v="7"/>
    <s v="Colinus"/>
    <s v="virginianus"/>
    <s v="Northern bobwhite"/>
    <m/>
    <s v="Femur"/>
    <m/>
    <m/>
    <s v="L"/>
    <n v="0.9"/>
    <s v="6- whole lenght/size but still broken"/>
    <m/>
    <x v="0"/>
    <m/>
    <m/>
    <s v="9- adult"/>
    <m/>
    <m/>
    <m/>
    <m/>
    <m/>
    <m/>
    <m/>
    <m/>
    <m/>
    <m/>
    <n v="0"/>
    <n v="0"/>
    <n v="0"/>
    <n v="0"/>
    <n v="0"/>
    <n v="0"/>
    <n v="0"/>
    <s v="38.8x7.2"/>
    <s v="LxW (prox)"/>
  </r>
  <r>
    <n v="2017"/>
    <m/>
    <x v="122"/>
    <n v="18"/>
    <x v="15"/>
    <m/>
    <s v="GMB"/>
    <s v="8_VII_14"/>
    <s v="Mammal"/>
    <x v="4"/>
    <s v="large"/>
    <m/>
    <s v="large mammal"/>
    <m/>
    <s v="Cranium"/>
    <m/>
    <s v="frag"/>
    <m/>
    <n v="0"/>
    <m/>
    <n v="2"/>
    <x v="0"/>
    <m/>
    <s v="v flat and ripple on one side not quite like normal brain case pattern"/>
    <m/>
    <m/>
    <m/>
    <m/>
    <m/>
    <m/>
    <m/>
    <m/>
    <m/>
    <m/>
    <m/>
    <m/>
    <m/>
    <m/>
    <m/>
    <m/>
    <m/>
    <m/>
    <m/>
    <m/>
  </r>
  <r>
    <n v="2017"/>
    <m/>
    <x v="122"/>
    <n v="18"/>
    <x v="15"/>
    <m/>
    <s v="GMB"/>
    <s v="8_VII_14"/>
    <s v="Mammal"/>
    <x v="4"/>
    <s v="medium-large"/>
    <m/>
    <s v="medium-large mammal"/>
    <m/>
    <s v="shaft"/>
    <m/>
    <s v="frag"/>
    <m/>
    <n v="0"/>
    <s v="sliver"/>
    <n v="1"/>
    <x v="0"/>
    <m/>
    <s v="possibly used to be a tool"/>
    <m/>
    <m/>
    <m/>
    <m/>
    <m/>
    <s v="possibly broken awl, chewed, parallel striations may be cut or carnivore, some polish towards one pointed end"/>
    <m/>
    <m/>
    <m/>
    <m/>
    <m/>
    <n v="1"/>
    <m/>
    <n v="1"/>
    <m/>
    <m/>
    <m/>
    <m/>
    <m/>
    <m/>
  </r>
  <r>
    <n v="2017"/>
    <m/>
    <x v="122"/>
    <n v="18"/>
    <x v="15"/>
    <m/>
    <s v="GMB"/>
    <s v="8_VII_14"/>
    <s v="Mammal"/>
    <x v="4"/>
    <s v="medium-large"/>
    <m/>
    <s v="medium-large mammal"/>
    <m/>
    <s v="shaft"/>
    <m/>
    <s v="frag"/>
    <m/>
    <n v="0"/>
    <s v="sliver"/>
    <n v="1"/>
    <x v="0"/>
    <m/>
    <m/>
    <m/>
    <m/>
    <m/>
    <m/>
    <m/>
    <m/>
    <m/>
    <m/>
    <m/>
    <s v="7- burnt"/>
    <m/>
    <m/>
    <m/>
    <m/>
    <m/>
    <m/>
    <m/>
    <m/>
    <m/>
    <m/>
  </r>
  <r>
    <n v="2017"/>
    <m/>
    <x v="122"/>
    <n v="18"/>
    <x v="15"/>
    <m/>
    <s v="GMB"/>
    <s v="8_VII_14"/>
    <s v="Mammal"/>
    <x v="4"/>
    <s v="medium"/>
    <m/>
    <s v="medium mammal"/>
    <m/>
    <s v="rib"/>
    <m/>
    <s v="head"/>
    <s v="L"/>
    <n v="0.1"/>
    <s v="3-Proximal and shaft"/>
    <s v="3-Modern/Ancient"/>
    <x v="0"/>
    <m/>
    <m/>
    <m/>
    <m/>
    <m/>
    <m/>
    <m/>
    <m/>
    <m/>
    <m/>
    <m/>
    <s v="9- slightly burnt"/>
    <m/>
    <m/>
    <m/>
    <m/>
    <m/>
    <m/>
    <m/>
    <m/>
    <m/>
    <m/>
  </r>
  <r>
    <n v="2017"/>
    <m/>
    <x v="122"/>
    <n v="18"/>
    <x v="15"/>
    <m/>
    <s v="GMB"/>
    <s v="8_VII_14"/>
    <s v="Mammal"/>
    <x v="4"/>
    <s v="medium"/>
    <m/>
    <s v="medium mammal"/>
    <m/>
    <s v="shaft"/>
    <m/>
    <s v="frag"/>
    <m/>
    <n v="0"/>
    <s v="sliver"/>
    <n v="2"/>
    <x v="0"/>
    <m/>
    <m/>
    <m/>
    <m/>
    <m/>
    <m/>
    <m/>
    <m/>
    <m/>
    <m/>
    <m/>
    <m/>
    <m/>
    <m/>
    <m/>
    <m/>
    <m/>
    <m/>
    <m/>
    <m/>
    <m/>
    <m/>
  </r>
  <r>
    <n v="2017"/>
    <m/>
    <x v="122"/>
    <n v="18"/>
    <x v="15"/>
    <m/>
    <s v="GMB"/>
    <s v="8_VII_14"/>
    <s v="Bird"/>
    <x v="4"/>
    <m/>
    <m/>
    <s v="bird"/>
    <m/>
    <s v="unknown"/>
    <m/>
    <s v="frag"/>
    <m/>
    <n v="0"/>
    <m/>
    <n v="2"/>
    <x v="0"/>
    <m/>
    <s v="probably sternum frag"/>
    <m/>
    <m/>
    <m/>
    <m/>
    <m/>
    <m/>
    <m/>
    <m/>
    <s v=" "/>
    <m/>
    <m/>
    <m/>
    <m/>
    <m/>
    <m/>
    <m/>
    <m/>
    <m/>
    <m/>
    <m/>
  </r>
  <r>
    <n v="2017"/>
    <m/>
    <x v="123"/>
    <n v="18"/>
    <x v="55"/>
    <m/>
    <s v="GMB"/>
    <s v="9_VII_14"/>
    <s v="Mammal"/>
    <x v="0"/>
    <s v="Odocoileus"/>
    <s v="virginianus"/>
    <s v="White-tailed deer"/>
    <m/>
    <s v="humerus"/>
    <m/>
    <s v="shaft frag and nutrient foramina"/>
    <s v="R"/>
    <n v="0.1"/>
    <s v="5-Shaft only"/>
    <n v="1"/>
    <x v="0"/>
    <m/>
    <s v="distal shaft fragment including nutrient foramen"/>
    <m/>
    <m/>
    <m/>
    <m/>
    <m/>
    <m/>
    <m/>
    <m/>
    <m/>
    <m/>
    <m/>
    <m/>
    <m/>
    <m/>
    <m/>
    <m/>
    <m/>
    <m/>
    <m/>
    <m/>
  </r>
  <r>
    <n v="2017"/>
    <m/>
    <x v="123"/>
    <n v="18"/>
    <x v="55"/>
    <m/>
    <s v="GMB"/>
    <s v="9_VII_14"/>
    <s v="Mammal"/>
    <x v="5"/>
    <s v="Ictidomys"/>
    <s v="mexicanus"/>
    <s v="Mexican ground squirrel"/>
    <m/>
    <s v="Mand/Tth"/>
    <m/>
    <m/>
    <s v="R"/>
    <n v="0.9"/>
    <s v="6- whole lenght/size but still broken"/>
    <s v="4-Modern"/>
    <x v="0"/>
    <m/>
    <s v="Incisor and P4, crop pest"/>
    <s v="1- young(not grown up at all)"/>
    <s v="P4 lt"/>
    <m/>
    <m/>
    <m/>
    <m/>
    <s v="NEED"/>
    <m/>
    <m/>
    <m/>
    <m/>
    <m/>
    <m/>
    <m/>
    <m/>
    <m/>
    <m/>
    <m/>
    <s v="L (condyle-incisor alveolus)"/>
    <m/>
  </r>
  <r>
    <n v="2017"/>
    <m/>
    <x v="123"/>
    <n v="18"/>
    <x v="55"/>
    <m/>
    <s v="GMB"/>
    <s v="9_VII_14"/>
    <s v="Mammal"/>
    <x v="5"/>
    <s v="Sciuridae cf. Ictidomys mexicanus"/>
    <m/>
    <s v="cf. mexican ground squirrel"/>
    <m/>
    <s v="Pelvis Acetabulum"/>
    <m/>
    <s v="Il and rectus grube tubercle"/>
    <s v="L"/>
    <n v="0.1"/>
    <m/>
    <s v="4-Modern"/>
    <x v="0"/>
    <m/>
    <s v="small fragment fo illium including portion of illium and tubercle where rectus grube is in other animals"/>
    <m/>
    <s v="ND"/>
    <m/>
    <m/>
    <m/>
    <m/>
    <m/>
    <m/>
    <m/>
    <m/>
    <m/>
    <m/>
    <m/>
    <m/>
    <m/>
    <m/>
    <m/>
    <m/>
    <n v="29.9"/>
    <m/>
  </r>
  <r>
    <n v="2017"/>
    <m/>
    <x v="123"/>
    <n v="18"/>
    <x v="55"/>
    <m/>
    <s v="GMB"/>
    <s v="9_VII_14"/>
    <s v="Mammal"/>
    <x v="4"/>
    <s v="large"/>
    <m/>
    <s v="large mammal"/>
    <m/>
    <s v="rib"/>
    <m/>
    <s v="frag"/>
    <m/>
    <n v="0.1"/>
    <s v="5-Shaft only"/>
    <s v="5-Mixed"/>
    <x v="2"/>
    <m/>
    <m/>
    <m/>
    <m/>
    <m/>
    <m/>
    <m/>
    <m/>
    <m/>
    <m/>
    <m/>
    <m/>
    <m/>
    <m/>
    <m/>
    <m/>
    <m/>
    <m/>
    <m/>
    <m/>
    <m/>
    <m/>
  </r>
  <r>
    <n v="2017"/>
    <m/>
    <x v="123"/>
    <n v="18"/>
    <x v="55"/>
    <m/>
    <s v="GMB"/>
    <s v="9_VII_14"/>
    <s v="Mammal"/>
    <x v="4"/>
    <s v="large"/>
    <m/>
    <s v="large mammal"/>
    <m/>
    <s v="shaft"/>
    <m/>
    <s v="frag"/>
    <m/>
    <n v="0"/>
    <s v="sliver"/>
    <n v="2"/>
    <x v="0"/>
    <m/>
    <s v="fragment of worked bone, ground/polish along long-edge"/>
    <m/>
    <m/>
    <m/>
    <m/>
    <m/>
    <m/>
    <m/>
    <m/>
    <m/>
    <m/>
    <m/>
    <m/>
    <m/>
    <n v="1"/>
    <m/>
    <m/>
    <m/>
    <m/>
    <m/>
    <m/>
  </r>
  <r>
    <n v="2017"/>
    <m/>
    <x v="123"/>
    <n v="18"/>
    <x v="55"/>
    <m/>
    <s v="GMB"/>
    <s v="9_VII_14"/>
    <s v="Mammal"/>
    <x v="4"/>
    <s v="medium-large"/>
    <m/>
    <s v="medium-large mammal"/>
    <m/>
    <s v="unknown"/>
    <m/>
    <s v="frag"/>
    <m/>
    <n v="0"/>
    <m/>
    <n v="1"/>
    <x v="0"/>
    <m/>
    <s v="likely shaft or mandible, heavily burnt/calcined with concretions obsuring inside"/>
    <m/>
    <m/>
    <m/>
    <m/>
    <m/>
    <m/>
    <m/>
    <m/>
    <m/>
    <s v="3- partly calcined, partly carbonized"/>
    <m/>
    <m/>
    <m/>
    <m/>
    <m/>
    <m/>
    <m/>
    <m/>
    <m/>
    <m/>
  </r>
  <r>
    <n v="2017"/>
    <m/>
    <x v="123"/>
    <n v="18"/>
    <x v="55"/>
    <m/>
    <s v="GMB"/>
    <s v="9_VII_14"/>
    <s v="Mammal"/>
    <x v="4"/>
    <s v="medium-large"/>
    <m/>
    <s v="medium-large mammal"/>
    <m/>
    <s v="unknown"/>
    <m/>
    <s v="frag"/>
    <m/>
    <n v="0"/>
    <m/>
    <n v="1"/>
    <x v="0"/>
    <m/>
    <s v="possible part of mandible"/>
    <s v="0- not determinable"/>
    <m/>
    <m/>
    <m/>
    <m/>
    <m/>
    <m/>
    <m/>
    <m/>
    <m/>
    <m/>
    <m/>
    <m/>
    <m/>
    <m/>
    <m/>
    <m/>
    <m/>
    <m/>
    <m/>
  </r>
  <r>
    <n v="2017"/>
    <m/>
    <x v="123"/>
    <n v="18"/>
    <x v="55"/>
    <m/>
    <s v="GMB"/>
    <s v="9_VII_14"/>
    <s v="Bird"/>
    <x v="4"/>
    <s v="medium-large"/>
    <m/>
    <s v="medium-large bird"/>
    <m/>
    <s v="shaft"/>
    <m/>
    <s v="frag"/>
    <m/>
    <n v="0.1"/>
    <s v="sliver"/>
    <n v="2"/>
    <x v="2"/>
    <n v="2"/>
    <s v="maybe tarsometatarus, two distinct fragments"/>
    <m/>
    <m/>
    <m/>
    <m/>
    <m/>
    <m/>
    <m/>
    <m/>
    <m/>
    <m/>
    <m/>
    <m/>
    <m/>
    <m/>
    <m/>
    <m/>
    <m/>
    <m/>
    <m/>
    <m/>
  </r>
  <r>
    <n v="2017"/>
    <m/>
    <x v="123"/>
    <n v="18"/>
    <x v="55"/>
    <m/>
    <s v="GMB"/>
    <s v="9_VII_14"/>
    <s v="Mammal"/>
    <x v="13"/>
    <m/>
    <m/>
    <s v="Human"/>
    <m/>
    <m/>
    <m/>
    <m/>
    <m/>
    <m/>
    <m/>
    <m/>
    <x v="9"/>
    <m/>
    <m/>
    <m/>
    <m/>
    <m/>
    <m/>
    <m/>
    <m/>
    <m/>
    <m/>
    <m/>
    <m/>
    <m/>
    <m/>
    <m/>
    <m/>
    <m/>
    <m/>
    <m/>
    <m/>
    <m/>
    <m/>
  </r>
  <r>
    <n v="2017"/>
    <m/>
    <x v="80"/>
    <n v="18"/>
    <x v="15"/>
    <m/>
    <s v="DHS"/>
    <s v="8_VII_14"/>
    <s v="Mammal"/>
    <x v="4"/>
    <s v="large"/>
    <m/>
    <s v="large mammal"/>
    <m/>
    <s v="shaft"/>
    <m/>
    <s v="frag"/>
    <m/>
    <n v="0"/>
    <s v="sliver"/>
    <n v="1"/>
    <x v="0"/>
    <m/>
    <s v="likely deer"/>
    <m/>
    <m/>
    <m/>
    <m/>
    <m/>
    <s v="cut and ground"/>
    <m/>
    <m/>
    <m/>
    <m/>
    <m/>
    <n v="1"/>
    <m/>
    <n v="1"/>
    <m/>
    <m/>
    <m/>
    <m/>
    <m/>
    <m/>
  </r>
  <r>
    <n v="2017"/>
    <m/>
    <x v="80"/>
    <n v="18"/>
    <x v="15"/>
    <m/>
    <s v="DHS"/>
    <s v="8_VII_14"/>
    <s v="Bird"/>
    <x v="4"/>
    <s v="medium-large"/>
    <m/>
    <s v="medium-large bird"/>
    <m/>
    <s v="shaft"/>
    <m/>
    <s v="frag"/>
    <m/>
    <n v="0.1"/>
    <s v="sliver"/>
    <n v="1"/>
    <x v="0"/>
    <m/>
    <m/>
    <m/>
    <m/>
    <m/>
    <m/>
    <m/>
    <m/>
    <m/>
    <m/>
    <m/>
    <m/>
    <m/>
    <m/>
    <m/>
    <m/>
    <m/>
    <m/>
    <m/>
    <m/>
    <m/>
    <m/>
  </r>
  <r>
    <n v="2017"/>
    <m/>
    <x v="80"/>
    <n v="18"/>
    <x v="15"/>
    <m/>
    <s v="DHS"/>
    <s v="8_VII_14"/>
    <s v="Mammal"/>
    <x v="4"/>
    <s v="medium"/>
    <m/>
    <s v="medium mammal"/>
    <m/>
    <s v="rib"/>
    <m/>
    <s v="frag"/>
    <m/>
    <n v="0.2"/>
    <s v="5-Shaft only"/>
    <s v="4-Modern"/>
    <x v="0"/>
    <m/>
    <m/>
    <m/>
    <m/>
    <m/>
    <m/>
    <m/>
    <m/>
    <m/>
    <m/>
    <m/>
    <s v="7- burnt"/>
    <m/>
    <m/>
    <m/>
    <m/>
    <m/>
    <m/>
    <m/>
    <m/>
    <m/>
    <m/>
  </r>
  <r>
    <n v="2017"/>
    <m/>
    <x v="80"/>
    <n v="18"/>
    <x v="15"/>
    <m/>
    <s v="DHS"/>
    <s v="8_VII_14"/>
    <s v="Mammal"/>
    <x v="13"/>
    <m/>
    <m/>
    <s v="Human"/>
    <m/>
    <s v="chisel"/>
    <m/>
    <m/>
    <m/>
    <n v="1"/>
    <m/>
    <n v="1"/>
    <x v="0"/>
    <m/>
    <s v="chisel, bifacial bevel, made out of a human long bone shaft, nutrient foramen present, ground on sides, diagonal scrapes on surface and along one border a number of small cuts/scratches that looks like  rodent gnawing"/>
    <m/>
    <m/>
    <m/>
    <m/>
    <m/>
    <s v="chisel, bifacial bevel, made out of a human long bone shaft, nutrient foramen present, ground on sides, diagonal scrapes on surface and along one border a number of small cuts/scratches that looks like  rodent gnawing"/>
    <s v="NEED"/>
    <m/>
    <m/>
    <m/>
    <m/>
    <m/>
    <n v="1"/>
    <n v="2"/>
    <m/>
    <m/>
    <m/>
    <m/>
    <s v="53.1x14.9x8.2"/>
    <s v="LxWxD"/>
  </r>
  <r>
    <n v="2017"/>
    <m/>
    <x v="124"/>
    <n v="18"/>
    <x v="39"/>
    <m/>
    <s v="DHS"/>
    <s v="8_VII_14"/>
    <s v="Mammal"/>
    <x v="4"/>
    <s v="large"/>
    <m/>
    <s v="large mammal"/>
    <m/>
    <s v="needle"/>
    <m/>
    <m/>
    <m/>
    <n v="0.4"/>
    <s v="4-Distal and shaft"/>
    <n v="1"/>
    <x v="0"/>
    <m/>
    <s v="needle point, v sharp"/>
    <m/>
    <m/>
    <m/>
    <m/>
    <m/>
    <m/>
    <m/>
    <m/>
    <m/>
    <m/>
    <m/>
    <m/>
    <m/>
    <m/>
    <s v=" "/>
    <m/>
    <m/>
    <m/>
    <m/>
    <m/>
  </r>
  <r>
    <n v="2017"/>
    <m/>
    <x v="125"/>
    <n v="18"/>
    <x v="39"/>
    <m/>
    <s v="DHS"/>
    <s v="8_VII_14"/>
    <s v="Mammal"/>
    <x v="0"/>
    <s v="Odocoileus"/>
    <s v="virginianus"/>
    <s v="White-tailed deer"/>
    <m/>
    <s v="Mt"/>
    <m/>
    <s v="frag of medial condyle and shaft"/>
    <m/>
    <n v="0.1"/>
    <s v="3-Proximal and shaft"/>
    <n v="2"/>
    <x v="0"/>
    <m/>
    <s v="frag of medial condyle and shaft, some extra bone growth"/>
    <s v="9- adult"/>
    <m/>
    <s v="FU- Fused"/>
    <m/>
    <m/>
    <m/>
    <m/>
    <m/>
    <m/>
    <m/>
    <m/>
    <m/>
    <m/>
    <m/>
    <m/>
    <m/>
    <m/>
    <m/>
    <m/>
    <m/>
  </r>
  <r>
    <n v="2017"/>
    <m/>
    <x v="125"/>
    <n v="18"/>
    <x v="39"/>
    <m/>
    <s v="DHS"/>
    <s v="8_VII_14"/>
    <s v="Bird"/>
    <x v="8"/>
    <s v="cf. Buteo sp. "/>
    <m/>
    <s v="cf. Hawk"/>
    <m/>
    <s v="Cranium"/>
    <m/>
    <s v="nasal"/>
    <s v="L"/>
    <n v="0"/>
    <m/>
    <n v="2"/>
    <x v="0"/>
    <m/>
    <m/>
    <m/>
    <m/>
    <m/>
    <m/>
    <m/>
    <m/>
    <m/>
    <m/>
    <m/>
    <m/>
    <m/>
    <m/>
    <m/>
    <m/>
    <m/>
    <m/>
    <m/>
    <m/>
    <m/>
    <m/>
  </r>
  <r>
    <n v="2017"/>
    <m/>
    <x v="125"/>
    <n v="18"/>
    <x v="39"/>
    <m/>
    <s v="DHS"/>
    <s v="8_VII_14"/>
    <s v="Mammal"/>
    <x v="4"/>
    <s v="medium-large"/>
    <m/>
    <s v="medium-large mammal"/>
    <m/>
    <s v="unknown"/>
    <m/>
    <s v="frag"/>
    <m/>
    <n v="0"/>
    <m/>
    <n v="2"/>
    <x v="0"/>
    <m/>
    <s v="could be frag of mandible"/>
    <m/>
    <m/>
    <m/>
    <m/>
    <m/>
    <m/>
    <m/>
    <m/>
    <m/>
    <s v="3- partly calcined, partly carbonized"/>
    <m/>
    <m/>
    <m/>
    <m/>
    <m/>
    <m/>
    <m/>
    <m/>
    <m/>
    <m/>
  </r>
  <r>
    <n v="2017"/>
    <m/>
    <x v="125"/>
    <n v="18"/>
    <x v="39"/>
    <m/>
    <s v="DHS"/>
    <s v="8_VII_14"/>
    <s v="Mammal"/>
    <x v="4"/>
    <s v="small-med"/>
    <m/>
    <s v="small-med bird"/>
    <m/>
    <s v="shaft"/>
    <m/>
    <s v="frag"/>
    <m/>
    <n v="0"/>
    <s v="sliver"/>
    <n v="1"/>
    <x v="0"/>
    <m/>
    <m/>
    <m/>
    <m/>
    <m/>
    <m/>
    <m/>
    <m/>
    <m/>
    <m/>
    <m/>
    <s v="7- burnt"/>
    <s v=" "/>
    <m/>
    <m/>
    <m/>
    <m/>
    <m/>
    <m/>
    <m/>
    <m/>
    <m/>
  </r>
  <r>
    <n v="2017"/>
    <m/>
    <x v="126"/>
    <n v="18"/>
    <x v="10"/>
    <m/>
    <s v="DMC"/>
    <s v="25_VI_14"/>
    <s v="Mammal"/>
    <x v="5"/>
    <s v="Cratogeomys"/>
    <s v="fumosus thylorhinus"/>
    <s v="Smokey pocket gopher"/>
    <m/>
    <s v="Skeleton"/>
    <m/>
    <s v="near complete"/>
    <m/>
    <m/>
    <m/>
    <s v="4-Modern"/>
    <x v="15"/>
    <n v="26"/>
    <s v="Two mandibles and cranium, dentition intact, L scapular head/neck portion only), innominate fused to caudal verts, 2 femur, 2 tibia, R ulna, R radius, 2 calcaneus, 2 phalange3, 11 vertebra"/>
    <s v="9- adult"/>
    <s v=" "/>
    <s v="FU- Fused"/>
    <m/>
    <s v="FU- Fused"/>
    <s v="Instrusive"/>
    <s v="To do"/>
    <m/>
    <m/>
    <m/>
    <m/>
    <m/>
    <m/>
    <m/>
    <m/>
    <m/>
    <m/>
    <m/>
    <m/>
    <m/>
  </r>
  <r>
    <n v="2017"/>
    <m/>
    <x v="126"/>
    <n v="18"/>
    <x v="10"/>
    <m/>
    <s v="DMC"/>
    <s v="25_VI_14"/>
    <s v="Mammal"/>
    <x v="1"/>
    <s v="Canis"/>
    <s v="familiaris "/>
    <s v="Dog"/>
    <m/>
    <s v="Cranium"/>
    <m/>
    <s v="parietal"/>
    <m/>
    <n v="0"/>
    <m/>
    <n v="1"/>
    <x v="0"/>
    <m/>
    <s v="fragment of parietal, unfused, about 20% of partietal intact along caudal border"/>
    <s v="1- young(not grown up at all)"/>
    <s v="UF- Unfused"/>
    <m/>
    <m/>
    <m/>
    <m/>
    <m/>
    <m/>
    <m/>
    <m/>
    <m/>
    <m/>
    <m/>
    <m/>
    <m/>
    <m/>
    <m/>
    <m/>
    <m/>
    <m/>
  </r>
  <r>
    <n v="2017"/>
    <m/>
    <x v="126"/>
    <n v="18"/>
    <x v="10"/>
    <m/>
    <s v="DMC"/>
    <s v="25_VI_14"/>
    <s v="Mammal"/>
    <x v="4"/>
    <s v="medium-large"/>
    <m/>
    <s v="medium-large mammal"/>
    <m/>
    <s v="unknown"/>
    <m/>
    <s v="frag"/>
    <m/>
    <n v="0"/>
    <m/>
    <n v="1"/>
    <x v="0"/>
    <m/>
    <s v="could be frag of mandible"/>
    <m/>
    <m/>
    <m/>
    <m/>
    <m/>
    <m/>
    <m/>
    <m/>
    <m/>
    <m/>
    <m/>
    <m/>
    <m/>
    <m/>
    <m/>
    <m/>
    <m/>
    <m/>
    <m/>
    <m/>
  </r>
  <r>
    <n v="2017"/>
    <m/>
    <x v="126"/>
    <n v="18"/>
    <x v="10"/>
    <m/>
    <s v="DMC"/>
    <s v="25_VI_14"/>
    <s v="Mammal"/>
    <x v="4"/>
    <s v="medium"/>
    <m/>
    <s v="medium mammal"/>
    <m/>
    <s v="Vert ND"/>
    <m/>
    <s v="epiphysis"/>
    <m/>
    <n v="0"/>
    <m/>
    <m/>
    <x v="0"/>
    <m/>
    <s v="complete caudal epiphysis of a vert, likely cervical, matched dog exactly"/>
    <s v="1- young(not grown up at all)"/>
    <m/>
    <m/>
    <m/>
    <m/>
    <m/>
    <m/>
    <m/>
    <m/>
    <m/>
    <m/>
    <m/>
    <m/>
    <m/>
    <m/>
    <m/>
    <m/>
    <m/>
    <m/>
    <m/>
  </r>
  <r>
    <n v="2017"/>
    <m/>
    <x v="127"/>
    <n v="18"/>
    <x v="8"/>
    <m/>
    <s v="AH"/>
    <s v="27_VI_14"/>
    <s v="Mammal"/>
    <x v="0"/>
    <s v="Mazama"/>
    <s v="americana"/>
    <s v="Brocket deer"/>
    <m/>
    <s v="Humerus"/>
    <m/>
    <m/>
    <s v="R"/>
    <n v="0.4"/>
    <s v="4-Distal and shaft"/>
    <n v="2"/>
    <x v="0"/>
    <m/>
    <s v="Spiral fracture,  smaller that other identified deer, likely mazama, check IDs against measurements later, also much less thick in cortical  than lote 123 humerus of a similar size"/>
    <m/>
    <m/>
    <m/>
    <s v="Pr - present"/>
    <s v="EL- Epihyseal line"/>
    <m/>
    <s v="NEED"/>
    <s v="Y"/>
    <m/>
    <m/>
    <m/>
    <m/>
    <m/>
    <m/>
    <m/>
    <m/>
    <m/>
    <m/>
    <s v="32.4x28.5x22.0x28.8"/>
    <s v="greatest width x depth (medial) x depth (lateral) x max condyle width"/>
  </r>
  <r>
    <n v="2017"/>
    <m/>
    <x v="127"/>
    <n v="18"/>
    <x v="8"/>
    <m/>
    <s v="AH"/>
    <s v="27_VI_14"/>
    <s v="Mammal"/>
    <x v="1"/>
    <s v="Canis"/>
    <s v="familiaris "/>
    <s v="Dog"/>
    <m/>
    <s v="Calcaneus"/>
    <m/>
    <m/>
    <s v="L"/>
    <n v="1"/>
    <m/>
    <m/>
    <x v="0"/>
    <m/>
    <s v="part of tarsals and foot of single individual, rough and white, chalky (boiled?)"/>
    <m/>
    <m/>
    <m/>
    <m/>
    <m/>
    <m/>
    <m/>
    <m/>
    <m/>
    <m/>
    <m/>
    <m/>
    <m/>
    <m/>
    <m/>
    <n v="2"/>
    <m/>
    <m/>
    <s v="33.6x12.7x14.2"/>
    <s v="greatest length x widthxdepth"/>
  </r>
  <r>
    <n v="2017"/>
    <m/>
    <x v="127"/>
    <n v="18"/>
    <x v="8"/>
    <m/>
    <s v="AH"/>
    <s v="27_VI_14"/>
    <s v="Mammal"/>
    <x v="1"/>
    <s v="Canis"/>
    <s v="familiaris "/>
    <s v="Dog"/>
    <m/>
    <s v="Astralagus"/>
    <m/>
    <m/>
    <s v="L"/>
    <n v="1"/>
    <m/>
    <m/>
    <x v="0"/>
    <m/>
    <s v="part of tarsals and foot of single individual, rough and white, chalky (boiled?)"/>
    <m/>
    <m/>
    <m/>
    <m/>
    <m/>
    <m/>
    <m/>
    <m/>
    <m/>
    <m/>
    <m/>
    <m/>
    <m/>
    <m/>
    <m/>
    <m/>
    <m/>
    <m/>
    <s v="19.9x14.0"/>
    <s v="greatest length x width"/>
  </r>
  <r>
    <n v="2017"/>
    <m/>
    <x v="127"/>
    <n v="18"/>
    <x v="8"/>
    <m/>
    <s v="AH"/>
    <s v="27_VI_14"/>
    <s v="Mammal"/>
    <x v="1"/>
    <s v="Canis"/>
    <s v="familiaris "/>
    <s v="Dog"/>
    <m/>
    <s v="Tarsal"/>
    <m/>
    <m/>
    <s v="L"/>
    <n v="1"/>
    <m/>
    <m/>
    <x v="0"/>
    <m/>
    <s v="part of tarsals and foot of single individual, rough and white, chalky (boiled?)"/>
    <m/>
    <m/>
    <m/>
    <m/>
    <m/>
    <m/>
    <m/>
    <m/>
    <m/>
    <m/>
    <m/>
    <m/>
    <m/>
    <m/>
    <m/>
    <m/>
    <m/>
    <m/>
    <m/>
    <m/>
  </r>
  <r>
    <n v="2017"/>
    <m/>
    <x v="127"/>
    <n v="18"/>
    <x v="8"/>
    <m/>
    <s v="AH"/>
    <s v="27_VI_14"/>
    <s v="Mammal"/>
    <x v="1"/>
    <s v="Canis"/>
    <s v="familiaris "/>
    <s v="Dog"/>
    <m/>
    <s v="Tarsal"/>
    <m/>
    <m/>
    <s v="L"/>
    <n v="1"/>
    <m/>
    <m/>
    <x v="0"/>
    <m/>
    <s v="part of tarsals and foot of single individual, rough and white, chalky (boiled?)"/>
    <m/>
    <m/>
    <m/>
    <m/>
    <m/>
    <m/>
    <m/>
    <m/>
    <m/>
    <m/>
    <m/>
    <m/>
    <m/>
    <m/>
    <m/>
    <m/>
    <m/>
    <m/>
    <m/>
    <m/>
  </r>
  <r>
    <n v="2017"/>
    <m/>
    <x v="127"/>
    <n v="18"/>
    <x v="8"/>
    <m/>
    <s v="AH"/>
    <s v="27_VI_14"/>
    <s v="Mammal"/>
    <x v="1"/>
    <s v="Canis"/>
    <s v="familiaris "/>
    <s v="Dog"/>
    <m/>
    <s v="Tarsal"/>
    <m/>
    <m/>
    <s v="L"/>
    <n v="1"/>
    <m/>
    <m/>
    <x v="0"/>
    <m/>
    <s v="part of tarsals and foot of single individual, rough and white, chalky (boiled?)"/>
    <m/>
    <m/>
    <m/>
    <m/>
    <m/>
    <m/>
    <m/>
    <m/>
    <m/>
    <m/>
    <m/>
    <m/>
    <m/>
    <m/>
    <m/>
    <m/>
    <m/>
    <m/>
    <m/>
    <m/>
  </r>
  <r>
    <n v="2017"/>
    <m/>
    <x v="127"/>
    <n v="18"/>
    <x v="8"/>
    <m/>
    <s v="AH"/>
    <s v="27_VI_14"/>
    <s v="Mammal"/>
    <x v="1"/>
    <s v="Canis"/>
    <s v="familiaris "/>
    <s v="Dog"/>
    <m/>
    <s v="Mt"/>
    <m/>
    <s v="II"/>
    <s v="L"/>
    <n v="0.5"/>
    <s v="3-Proximal and shaft"/>
    <s v="4-Modern"/>
    <x v="0"/>
    <m/>
    <s v="part of tarsals and foot of single individual, rough and white, chalky (boiled?)"/>
    <m/>
    <m/>
    <s v="FU- Fused"/>
    <m/>
    <s v="ND"/>
    <m/>
    <m/>
    <m/>
    <m/>
    <m/>
    <m/>
    <m/>
    <m/>
    <m/>
    <m/>
    <n v="2"/>
    <m/>
    <m/>
    <m/>
    <m/>
  </r>
  <r>
    <n v="2017"/>
    <m/>
    <x v="127"/>
    <n v="18"/>
    <x v="8"/>
    <m/>
    <s v="AH"/>
    <s v="27_VI_14"/>
    <s v="Mammal"/>
    <x v="1"/>
    <s v="Canis"/>
    <s v="familiaris "/>
    <s v="Dog"/>
    <m/>
    <s v="Mt"/>
    <m/>
    <s v="III"/>
    <s v="L"/>
    <n v="0.5"/>
    <s v="3-Proximal and shaft"/>
    <s v="4-Modern"/>
    <x v="0"/>
    <m/>
    <s v="part of tarsals and foot of single individual, rough and white, chalky (boiled?)"/>
    <m/>
    <m/>
    <s v="FU- Fused"/>
    <m/>
    <s v="ND"/>
    <m/>
    <m/>
    <m/>
    <m/>
    <m/>
    <m/>
    <m/>
    <m/>
    <m/>
    <m/>
    <n v="2"/>
    <m/>
    <m/>
    <m/>
    <m/>
  </r>
  <r>
    <n v="2017"/>
    <m/>
    <x v="127"/>
    <n v="18"/>
    <x v="8"/>
    <m/>
    <s v="AH"/>
    <s v="27_VI_14"/>
    <s v="Mammal"/>
    <x v="1"/>
    <s v="Canis"/>
    <s v="familiaris "/>
    <s v="Dog"/>
    <m/>
    <s v="Mt"/>
    <m/>
    <s v="IV"/>
    <s v="L"/>
    <n v="0.2"/>
    <s v="3-Proximal and shaft"/>
    <s v="4-Modern"/>
    <x v="0"/>
    <m/>
    <s v="part of tarsals and foot of single individual, rough and white, chalky (boiled?)"/>
    <m/>
    <m/>
    <s v="FU- Fused"/>
    <m/>
    <s v="ND"/>
    <m/>
    <m/>
    <m/>
    <m/>
    <m/>
    <m/>
    <m/>
    <m/>
    <m/>
    <m/>
    <n v="2"/>
    <m/>
    <m/>
    <m/>
    <m/>
  </r>
  <r>
    <n v="2017"/>
    <m/>
    <x v="127"/>
    <n v="18"/>
    <x v="8"/>
    <m/>
    <s v="AH"/>
    <s v="27_VI_14"/>
    <s v="Mammal"/>
    <x v="4"/>
    <s v="large"/>
    <m/>
    <s v="large mammal"/>
    <m/>
    <s v="rib"/>
    <m/>
    <m/>
    <m/>
    <n v="0.4"/>
    <s v="4-Distal and shaft"/>
    <n v="1"/>
    <x v="2"/>
    <n v="2"/>
    <m/>
    <m/>
    <m/>
    <m/>
    <m/>
    <m/>
    <m/>
    <m/>
    <m/>
    <m/>
    <m/>
    <m/>
    <m/>
    <m/>
    <m/>
    <m/>
    <m/>
    <m/>
    <m/>
    <m/>
    <m/>
  </r>
  <r>
    <n v="2017"/>
    <m/>
    <x v="127"/>
    <n v="18"/>
    <x v="8"/>
    <m/>
    <s v="AH"/>
    <s v="27_VI_14"/>
    <s v="Mammal"/>
    <x v="4"/>
    <s v="medium"/>
    <m/>
    <s v="medium mammal"/>
    <m/>
    <s v="unknown"/>
    <m/>
    <s v="frag"/>
    <m/>
    <n v="0"/>
    <m/>
    <s v="4-Modern"/>
    <x v="0"/>
    <m/>
    <s v="Likely part of the dog tarsal individual"/>
    <m/>
    <m/>
    <m/>
    <m/>
    <m/>
    <m/>
    <m/>
    <m/>
    <m/>
    <m/>
    <m/>
    <m/>
    <m/>
    <m/>
    <m/>
    <m/>
    <m/>
    <m/>
    <m/>
    <m/>
  </r>
  <r>
    <n v="2017"/>
    <m/>
    <x v="127"/>
    <n v="18"/>
    <x v="8"/>
    <m/>
    <s v="AH"/>
    <s v="27_VI_14"/>
    <s v="Mammal"/>
    <x v="4"/>
    <s v="medium-large"/>
    <m/>
    <s v="medium-large mammal"/>
    <m/>
    <s v="shaft"/>
    <m/>
    <s v="frag"/>
    <m/>
    <n v="0"/>
    <s v="8- pieces grouped together "/>
    <s v="5-Mixed"/>
    <x v="6"/>
    <m/>
    <m/>
    <m/>
    <m/>
    <m/>
    <m/>
    <m/>
    <m/>
    <m/>
    <m/>
    <m/>
    <m/>
    <m/>
    <m/>
    <m/>
    <m/>
    <m/>
    <m/>
    <m/>
    <m/>
    <m/>
    <m/>
  </r>
  <r>
    <n v="2017"/>
    <m/>
    <x v="127"/>
    <n v="18"/>
    <x v="8"/>
    <m/>
    <s v="AH"/>
    <s v="27_VI_14"/>
    <s v="Mammal"/>
    <x v="4"/>
    <s v="small"/>
    <m/>
    <s v="small mammal"/>
    <m/>
    <s v="Thoracic"/>
    <m/>
    <m/>
    <m/>
    <n v="1"/>
    <m/>
    <m/>
    <x v="0"/>
    <m/>
    <m/>
    <s v="1- young(not grown up at all)"/>
    <m/>
    <s v="UF- Unfused"/>
    <s v="Pr - present"/>
    <s v="UF- Unfused"/>
    <m/>
    <m/>
    <m/>
    <m/>
    <m/>
    <m/>
    <m/>
    <m/>
    <m/>
    <m/>
    <m/>
    <m/>
    <m/>
    <m/>
    <m/>
  </r>
  <r>
    <n v="2017"/>
    <m/>
    <x v="128"/>
    <n v="18"/>
    <x v="15"/>
    <m/>
    <s v="DHS"/>
    <s v="27_VI_14"/>
    <s v="Mammal"/>
    <x v="0"/>
    <s v="Mazama"/>
    <s v="sp. "/>
    <s v="Brocket deer"/>
    <m/>
    <s v="Ph3"/>
    <m/>
    <m/>
    <s v="LL/RM"/>
    <n v="1"/>
    <m/>
    <m/>
    <x v="0"/>
    <m/>
    <m/>
    <s v="0- not determinable"/>
    <m/>
    <s v="FU- Fused"/>
    <s v="Pr - present"/>
    <s v="FU- Fused"/>
    <m/>
    <s v="NEED"/>
    <m/>
    <m/>
    <m/>
    <m/>
    <m/>
    <m/>
    <m/>
    <m/>
    <m/>
    <m/>
    <m/>
    <s v="22.5x13.9x8.1"/>
    <s v="L (palmer/planter) x Height(proximal) x Width"/>
  </r>
  <r>
    <n v="2017"/>
    <m/>
    <x v="128"/>
    <n v="18"/>
    <x v="15"/>
    <m/>
    <s v="DHS"/>
    <s v="27_VI_14"/>
    <s v="Mammal"/>
    <x v="0"/>
    <s v="Odocoileus"/>
    <s v="virginianus"/>
    <s v="White-tailed deer"/>
    <m/>
    <s v="Mt"/>
    <m/>
    <m/>
    <s v="L"/>
    <n v="0.2"/>
    <s v="3-Proximal and shaft"/>
    <m/>
    <x v="0"/>
    <m/>
    <m/>
    <s v="0- not determinable"/>
    <m/>
    <s v="FU- Fused"/>
    <m/>
    <s v="ND"/>
    <m/>
    <m/>
    <m/>
    <m/>
    <m/>
    <m/>
    <m/>
    <m/>
    <m/>
    <m/>
    <n v="2"/>
    <s v="concretions"/>
    <m/>
    <s v="24.8x26"/>
    <s v="WxD (prox)"/>
  </r>
  <r>
    <n v="2017"/>
    <m/>
    <x v="128"/>
    <n v="18"/>
    <x v="15"/>
    <m/>
    <s v="DHS"/>
    <s v="27_VI_14"/>
    <s v="Mammal"/>
    <x v="0"/>
    <m/>
    <m/>
    <s v="Artiodactyl"/>
    <m/>
    <s v="Humerus"/>
    <m/>
    <s v="greater tubercle fragment"/>
    <s v="R"/>
    <n v="0"/>
    <s v="1-Proximal epiphysis"/>
    <n v="2"/>
    <x v="0"/>
    <m/>
    <s v="fragment of greater tubercle, potentially unfused"/>
    <s v="0- not determinable"/>
    <m/>
    <s v="ND"/>
    <m/>
    <s v="ND"/>
    <m/>
    <m/>
    <m/>
    <m/>
    <m/>
    <m/>
    <m/>
    <m/>
    <m/>
    <m/>
    <m/>
    <m/>
    <m/>
    <m/>
    <m/>
  </r>
  <r>
    <n v="2017"/>
    <m/>
    <x v="128"/>
    <n v="18"/>
    <x v="15"/>
    <m/>
    <s v="DHS"/>
    <s v="27_VI_14"/>
    <s v="Mammal"/>
    <x v="0"/>
    <m/>
    <m/>
    <s v="Artiodactyl"/>
    <m/>
    <s v="Cranium"/>
    <m/>
    <s v="frag"/>
    <m/>
    <n v="0"/>
    <s v="8- pieces grouped together "/>
    <n v="2"/>
    <x v="2"/>
    <m/>
    <m/>
    <s v="0- not determinable"/>
    <m/>
    <m/>
    <m/>
    <m/>
    <m/>
    <m/>
    <m/>
    <m/>
    <m/>
    <m/>
    <m/>
    <m/>
    <m/>
    <m/>
    <m/>
    <m/>
    <m/>
    <m/>
    <m/>
  </r>
  <r>
    <n v="2017"/>
    <m/>
    <x v="128"/>
    <n v="18"/>
    <x v="15"/>
    <m/>
    <s v="DHS"/>
    <s v="27_VI_14"/>
    <s v="Mammal"/>
    <x v="1"/>
    <s v="Canis"/>
    <s v="familiaris "/>
    <s v="Large Dog"/>
    <m/>
    <s v="Humerus"/>
    <m/>
    <s v="distal"/>
    <s v="R"/>
    <n v="0.6"/>
    <s v="4-Distal and shaft"/>
    <n v="2"/>
    <x v="0"/>
    <m/>
    <s v="large dog, potentially hybrid or possibly modern. "/>
    <m/>
    <m/>
    <s v="ND"/>
    <s v="Pr - present"/>
    <s v="FU- Fused"/>
    <m/>
    <s v="NEED"/>
    <m/>
    <m/>
    <m/>
    <m/>
    <m/>
    <m/>
    <m/>
    <m/>
    <n v="1"/>
    <m/>
    <m/>
    <s v="32.1, 25.8, 24.6, 21.9"/>
    <s v="W(epicondyle-epi), w troch+capi), D (medial), D (lateral)"/>
  </r>
  <r>
    <n v="2017"/>
    <m/>
    <x v="128"/>
    <n v="18"/>
    <x v="15"/>
    <m/>
    <s v="DHS"/>
    <s v="27_VI_14"/>
    <s v="Mammal"/>
    <x v="1"/>
    <s v="Canis"/>
    <s v="familiaris "/>
    <s v="Dog"/>
    <m/>
    <s v="Cervical"/>
    <m/>
    <n v="3"/>
    <m/>
    <n v="1"/>
    <s v="6- whole lenght/size but still broken"/>
    <s v="4-Modern"/>
    <x v="0"/>
    <m/>
    <s v="Not as large as other dog in this bag, two individual"/>
    <s v="1- young(not grown up at all)"/>
    <m/>
    <s v="UF- Unfused"/>
    <s v="Pr - present"/>
    <s v="UF- Unfused"/>
    <m/>
    <m/>
    <m/>
    <m/>
    <m/>
    <m/>
    <m/>
    <m/>
    <m/>
    <m/>
    <m/>
    <m/>
    <m/>
    <m/>
    <m/>
  </r>
  <r>
    <n v="2017"/>
    <m/>
    <x v="128"/>
    <n v="18"/>
    <x v="15"/>
    <m/>
    <s v="DHS"/>
    <s v="27_VI_14"/>
    <s v="Mammal"/>
    <x v="1"/>
    <s v="Canis"/>
    <s v="familiaris "/>
    <s v="Dog"/>
    <m/>
    <s v="Mc"/>
    <m/>
    <s v="II"/>
    <s v="L"/>
    <n v="1"/>
    <s v="6- whole lenght/size but still broken"/>
    <n v="1"/>
    <x v="0"/>
    <m/>
    <m/>
    <m/>
    <m/>
    <s v="FU- Fused"/>
    <s v="Pr - present"/>
    <s v="FU- Fused"/>
    <m/>
    <m/>
    <m/>
    <m/>
    <m/>
    <m/>
    <m/>
    <m/>
    <m/>
    <m/>
    <m/>
    <m/>
    <m/>
    <n v="43.1"/>
    <s v="L"/>
  </r>
  <r>
    <n v="2017"/>
    <m/>
    <x v="128"/>
    <n v="18"/>
    <x v="15"/>
    <m/>
    <s v="DHS"/>
    <s v="27_VI_14"/>
    <s v="Mammal"/>
    <x v="4"/>
    <s v="large"/>
    <m/>
    <s v="large mammal"/>
    <m/>
    <s v="Needle"/>
    <m/>
    <m/>
    <m/>
    <n v="0.6"/>
    <s v="8- pieces grouped together "/>
    <m/>
    <x v="2"/>
    <m/>
    <s v="Two needles, one distal, one proximal with eye intact"/>
    <m/>
    <m/>
    <m/>
    <m/>
    <m/>
    <m/>
    <m/>
    <m/>
    <m/>
    <m/>
    <m/>
    <m/>
    <m/>
    <m/>
    <m/>
    <m/>
    <m/>
    <m/>
    <m/>
    <m/>
  </r>
  <r>
    <n v="2017"/>
    <m/>
    <x v="128"/>
    <n v="18"/>
    <x v="15"/>
    <m/>
    <s v="DHS"/>
    <s v="27_VI_14"/>
    <s v="Mammal"/>
    <x v="4"/>
    <s v="medium"/>
    <m/>
    <s v="medium mammal"/>
    <m/>
    <s v="Rib"/>
    <m/>
    <s v="head"/>
    <s v="R"/>
    <m/>
    <s v="8- pieces grouped together "/>
    <n v="1"/>
    <x v="2"/>
    <n v="2"/>
    <s v="two ribs, one 60% complete, the other just head frag, one young"/>
    <s v="One young"/>
    <m/>
    <m/>
    <m/>
    <m/>
    <m/>
    <m/>
    <m/>
    <m/>
    <m/>
    <m/>
    <m/>
    <m/>
    <m/>
    <m/>
    <m/>
    <m/>
    <m/>
    <m/>
    <m/>
  </r>
  <r>
    <n v="2017"/>
    <m/>
    <x v="128"/>
    <n v="18"/>
    <x v="15"/>
    <m/>
    <s v="DHS"/>
    <s v="27_VI_14"/>
    <s v="Mammal"/>
    <x v="4"/>
    <s v="medium"/>
    <m/>
    <s v="medium mammal"/>
    <m/>
    <s v="Rib"/>
    <m/>
    <s v="sternal"/>
    <m/>
    <n v="0.2"/>
    <s v="4-Distal and shaft"/>
    <n v="2"/>
    <x v="0"/>
    <m/>
    <m/>
    <s v="10-young(porous)"/>
    <m/>
    <m/>
    <m/>
    <m/>
    <m/>
    <m/>
    <m/>
    <m/>
    <m/>
    <m/>
    <m/>
    <m/>
    <m/>
    <m/>
    <m/>
    <m/>
    <m/>
    <m/>
    <m/>
  </r>
  <r>
    <n v="2017"/>
    <m/>
    <x v="128"/>
    <n v="18"/>
    <x v="15"/>
    <m/>
    <s v="DHS"/>
    <s v="27_VI_14"/>
    <s v="Mammal"/>
    <x v="4"/>
    <s v="medium-large"/>
    <m/>
    <s v="medium-large mammal"/>
    <m/>
    <s v="Vert ND"/>
    <m/>
    <s v="frag"/>
    <m/>
    <n v="0"/>
    <s v="8- pieces grouped together "/>
    <n v="5"/>
    <x v="3"/>
    <m/>
    <m/>
    <m/>
    <m/>
    <m/>
    <m/>
    <m/>
    <m/>
    <m/>
    <m/>
    <m/>
    <m/>
    <m/>
    <m/>
    <m/>
    <m/>
    <m/>
    <m/>
    <m/>
    <m/>
    <m/>
    <m/>
  </r>
  <r>
    <n v="2017"/>
    <m/>
    <x v="128"/>
    <n v="18"/>
    <x v="15"/>
    <m/>
    <s v="DHS"/>
    <s v="27_VI_14"/>
    <s v="Mammal"/>
    <x v="4"/>
    <s v="medium-large"/>
    <m/>
    <s v="medium-large mammal"/>
    <m/>
    <s v="Vert ND"/>
    <m/>
    <s v="epiphysis"/>
    <m/>
    <n v="0"/>
    <s v="2-Distal epiphysis"/>
    <m/>
    <x v="0"/>
    <m/>
    <m/>
    <s v="1- young(not grown up at all)"/>
    <m/>
    <s v="ND"/>
    <s v="ND"/>
    <s v="UF- Unfused"/>
    <m/>
    <m/>
    <m/>
    <m/>
    <m/>
    <m/>
    <m/>
    <m/>
    <m/>
    <m/>
    <m/>
    <m/>
    <m/>
    <m/>
    <m/>
  </r>
  <r>
    <n v="2017"/>
    <m/>
    <x v="128"/>
    <n v="18"/>
    <x v="15"/>
    <m/>
    <s v="DHS"/>
    <s v="27_VI_14"/>
    <s v="Mammal"/>
    <x v="4"/>
    <s v="medium-large"/>
    <m/>
    <s v="medium-large mammal"/>
    <m/>
    <s v="Chisel/spatula"/>
    <m/>
    <s v="frag"/>
    <m/>
    <n v="0.2"/>
    <s v="4-Distal and shaft"/>
    <n v="2"/>
    <x v="0"/>
    <m/>
    <s v="looks like a cross between small spatula and a chisel, broken bevel. "/>
    <m/>
    <m/>
    <m/>
    <m/>
    <m/>
    <m/>
    <m/>
    <m/>
    <m/>
    <m/>
    <m/>
    <m/>
    <m/>
    <m/>
    <m/>
    <m/>
    <m/>
    <m/>
    <m/>
    <m/>
  </r>
  <r>
    <n v="2017"/>
    <m/>
    <x v="128"/>
    <n v="18"/>
    <x v="15"/>
    <m/>
    <s v="DHS"/>
    <s v="27_VI_14"/>
    <s v="Mammal"/>
    <x v="4"/>
    <s v="medium-large"/>
    <m/>
    <s v="medium-large mammal"/>
    <m/>
    <s v="shaft"/>
    <m/>
    <s v="frag"/>
    <m/>
    <n v="0"/>
    <s v="8- pieces grouped together "/>
    <n v="5"/>
    <x v="3"/>
    <m/>
    <m/>
    <m/>
    <m/>
    <m/>
    <m/>
    <m/>
    <m/>
    <m/>
    <m/>
    <m/>
    <m/>
    <m/>
    <m/>
    <m/>
    <m/>
    <m/>
    <m/>
    <m/>
    <m/>
    <m/>
    <m/>
  </r>
  <r>
    <n v="2017"/>
    <m/>
    <x v="128"/>
    <n v="18"/>
    <x v="15"/>
    <m/>
    <s v="DHS"/>
    <s v="27_VI_14"/>
    <s v="Mammal"/>
    <x v="4"/>
    <s v="medium-large"/>
    <m/>
    <s v="medium-large mammal"/>
    <m/>
    <s v="ND"/>
    <m/>
    <s v="frag"/>
    <m/>
    <n v="0"/>
    <s v="8- pieces grouped together "/>
    <n v="5"/>
    <x v="14"/>
    <m/>
    <s v="one charred complete, one burned"/>
    <m/>
    <m/>
    <m/>
    <m/>
    <m/>
    <m/>
    <m/>
    <m/>
    <m/>
    <s v="*"/>
    <m/>
    <m/>
    <m/>
    <m/>
    <m/>
    <m/>
    <m/>
    <m/>
    <m/>
    <m/>
  </r>
  <r>
    <n v="2017"/>
    <m/>
    <x v="128"/>
    <n v="18"/>
    <x v="15"/>
    <m/>
    <s v="DHS"/>
    <s v="27_VI_14"/>
    <s v="Bird"/>
    <x v="7"/>
    <s v="Colinus"/>
    <s v="virginianus"/>
    <s v="Northern bobwhite"/>
    <m/>
    <s v="Sternum"/>
    <m/>
    <m/>
    <m/>
    <n v="0.8"/>
    <s v="3-Proximal and shaft"/>
    <m/>
    <x v="0"/>
    <m/>
    <m/>
    <m/>
    <m/>
    <m/>
    <m/>
    <m/>
    <m/>
    <m/>
    <m/>
    <m/>
    <m/>
    <m/>
    <m/>
    <m/>
    <m/>
    <m/>
    <m/>
    <m/>
    <m/>
    <m/>
    <m/>
  </r>
  <r>
    <n v="2017"/>
    <m/>
    <x v="128"/>
    <n v="18"/>
    <x v="15"/>
    <m/>
    <s v="DHS"/>
    <s v="27_VI_14"/>
    <s v="Bird"/>
    <x v="7"/>
    <s v="Colinus"/>
    <s v="virginianus"/>
    <s v="Northern bobwhite"/>
    <m/>
    <s v="Pelvis Acetabulum"/>
    <m/>
    <s v="Acetabulum"/>
    <s v="R"/>
    <n v="0.3"/>
    <m/>
    <m/>
    <x v="0"/>
    <m/>
    <m/>
    <m/>
    <m/>
    <m/>
    <m/>
    <m/>
    <m/>
    <m/>
    <m/>
    <m/>
    <m/>
    <m/>
    <m/>
    <m/>
    <m/>
    <m/>
    <m/>
    <m/>
    <m/>
    <m/>
    <m/>
  </r>
  <r>
    <n v="2017"/>
    <m/>
    <x v="128"/>
    <n v="18"/>
    <x v="15"/>
    <m/>
    <s v="DHS"/>
    <s v="27_VI_14"/>
    <s v="Bird"/>
    <x v="7"/>
    <s v="Colinus"/>
    <s v="virginianus"/>
    <s v="Northern bobwhite"/>
    <m/>
    <s v="Pelvis Acetabulum"/>
    <m/>
    <s v="Acetabulum"/>
    <s v="L"/>
    <n v="0.2"/>
    <m/>
    <m/>
    <x v="0"/>
    <m/>
    <m/>
    <m/>
    <m/>
    <m/>
    <m/>
    <m/>
    <m/>
    <m/>
    <m/>
    <m/>
    <m/>
    <m/>
    <m/>
    <m/>
    <m/>
    <m/>
    <m/>
    <m/>
    <m/>
    <m/>
    <m/>
  </r>
  <r>
    <n v="2017"/>
    <m/>
    <x v="128"/>
    <n v="18"/>
    <x v="15"/>
    <m/>
    <s v="DHS"/>
    <s v="27_VI_14"/>
    <s v="Bird"/>
    <x v="7"/>
    <s v="Meleagris"/>
    <s v="gallopavo"/>
    <s v="Guajolote"/>
    <m/>
    <s v="Vert ND"/>
    <m/>
    <m/>
    <m/>
    <n v="1"/>
    <m/>
    <m/>
    <x v="0"/>
    <m/>
    <m/>
    <m/>
    <m/>
    <m/>
    <m/>
    <m/>
    <m/>
    <m/>
    <m/>
    <m/>
    <m/>
    <m/>
    <m/>
    <m/>
    <m/>
    <m/>
    <m/>
    <m/>
    <m/>
    <m/>
    <m/>
  </r>
  <r>
    <n v="2017"/>
    <m/>
    <x v="128"/>
    <n v="18"/>
    <x v="15"/>
    <m/>
    <s v="DHS"/>
    <s v="27_VI_14"/>
    <s v="Bird"/>
    <x v="12"/>
    <s v="cf. Hirundinidae"/>
    <m/>
    <s v="cf. Swallow"/>
    <m/>
    <s v="Coracoid"/>
    <m/>
    <m/>
    <s v="L"/>
    <n v="1"/>
    <m/>
    <m/>
    <x v="0"/>
    <m/>
    <m/>
    <m/>
    <m/>
    <m/>
    <m/>
    <m/>
    <m/>
    <s v="NEED"/>
    <s v="Y"/>
    <m/>
    <m/>
    <m/>
    <m/>
    <m/>
    <m/>
    <m/>
    <m/>
    <m/>
    <m/>
    <n v="29.7"/>
    <s v="L (base flat)"/>
  </r>
  <r>
    <n v="2017"/>
    <m/>
    <x v="128"/>
    <n v="18"/>
    <x v="15"/>
    <m/>
    <s v="DHS"/>
    <s v="27_VI_14"/>
    <s v="Bird"/>
    <x v="4"/>
    <m/>
    <m/>
    <s v="Bird"/>
    <m/>
    <s v="Ph ND"/>
    <m/>
    <m/>
    <m/>
    <n v="1"/>
    <m/>
    <m/>
    <x v="2"/>
    <m/>
    <s v="could be Ph1 and Ph2 of same individual, one complete, one just missing proximal end"/>
    <m/>
    <m/>
    <m/>
    <m/>
    <m/>
    <m/>
    <m/>
    <m/>
    <m/>
    <m/>
    <m/>
    <m/>
    <m/>
    <m/>
    <m/>
    <m/>
    <m/>
    <m/>
    <n v="25.4"/>
    <s v="L (complete one)"/>
  </r>
  <r>
    <n v="2017"/>
    <m/>
    <x v="129"/>
    <n v="18"/>
    <x v="13"/>
    <m/>
    <s v="GMB"/>
    <s v="25_VI_14"/>
    <s v="Bird"/>
    <x v="6"/>
    <s v="Anatidae"/>
    <m/>
    <s v="Waterfowl"/>
    <m/>
    <s v="Humerus"/>
    <m/>
    <m/>
    <s v="R"/>
    <n v="1"/>
    <s v="6- whole lenght/size but still broken"/>
    <m/>
    <x v="0"/>
    <m/>
    <m/>
    <s v="9- adult"/>
    <m/>
    <m/>
    <m/>
    <m/>
    <m/>
    <s v="NEED"/>
    <m/>
    <m/>
    <m/>
    <s v="?"/>
    <m/>
    <m/>
    <m/>
    <m/>
    <m/>
    <m/>
    <m/>
    <s v="90.5x13.0"/>
    <s v="L xW(distal, looks complete/almost complete size)"/>
  </r>
  <r>
    <n v="2017"/>
    <m/>
    <x v="129"/>
    <n v="18"/>
    <x v="13"/>
    <m/>
    <s v="GMB"/>
    <s v="25_VI_14"/>
    <s v="Mammal"/>
    <x v="1"/>
    <s v="Canis"/>
    <s v="familiaris "/>
    <s v="Dog"/>
    <m/>
    <s v="Mc"/>
    <m/>
    <s v="V"/>
    <s v="L"/>
    <n v="0.8"/>
    <s v="3-Proximal and shaft"/>
    <m/>
    <x v="0"/>
    <m/>
    <s v="just missing distal epiphysis"/>
    <s v="1- young(not grown up at all)"/>
    <m/>
    <s v="FU- Fused"/>
    <s v="Pr - present"/>
    <s v="UF- Unfused"/>
    <m/>
    <m/>
    <m/>
    <m/>
    <m/>
    <m/>
    <m/>
    <m/>
    <m/>
    <m/>
    <m/>
    <m/>
    <m/>
    <s v="36.5x8.6x6.9"/>
    <s v="L (unfused distal)x WxD(Proximal)"/>
  </r>
  <r>
    <n v="2017"/>
    <m/>
    <x v="129"/>
    <n v="18"/>
    <x v="13"/>
    <m/>
    <s v="GMB"/>
    <s v="25_VI_14"/>
    <s v="Mammal"/>
    <x v="1"/>
    <s v="Canis"/>
    <s v="familiaris "/>
    <s v="Dog"/>
    <m/>
    <s v="Tth up"/>
    <m/>
    <s v="P4"/>
    <s v="L"/>
    <n v="0.2"/>
    <m/>
    <s v="?"/>
    <x v="0"/>
    <m/>
    <s v="half a large cusp, no roots"/>
    <m/>
    <s v="ND"/>
    <m/>
    <m/>
    <m/>
    <m/>
    <m/>
    <m/>
    <m/>
    <m/>
    <m/>
    <m/>
    <m/>
    <m/>
    <m/>
    <m/>
    <m/>
    <m/>
    <m/>
    <m/>
  </r>
  <r>
    <n v="2017"/>
    <m/>
    <x v="129"/>
    <n v="18"/>
    <x v="13"/>
    <m/>
    <s v="GMB"/>
    <s v="25_VI_14"/>
    <s v="Mammal"/>
    <x v="0"/>
    <s v="Odocoileus"/>
    <s v="virginianus"/>
    <s v="White-tailed deer"/>
    <m/>
    <s v="Sacrum"/>
    <m/>
    <s v="S1"/>
    <m/>
    <n v="0.2"/>
    <s v="3-Proximal and shaft"/>
    <s v="4-Modern"/>
    <x v="0"/>
    <m/>
    <s v="highly fragmented unfused S1"/>
    <s v="1- young(not grown up at all)"/>
    <m/>
    <s v="UF- Unfused"/>
    <s v="Pr - present"/>
    <s v="UF- Unfused"/>
    <m/>
    <m/>
    <m/>
    <m/>
    <m/>
    <m/>
    <m/>
    <m/>
    <m/>
    <m/>
    <m/>
    <m/>
    <m/>
    <s v="30.6x21.9"/>
    <s v="W (cranial body articular surface, unfused) x H (S1 at intact section offcenter)"/>
  </r>
  <r>
    <n v="2017"/>
    <m/>
    <x v="129"/>
    <n v="18"/>
    <x v="13"/>
    <m/>
    <s v="GMB"/>
    <s v="25_VI_14"/>
    <s v="Mammal"/>
    <x v="0"/>
    <s v="Artiodactyla"/>
    <m/>
    <s v="Artiodactyl"/>
    <m/>
    <s v="Cranium"/>
    <m/>
    <s v="Zygomatic"/>
    <s v="R"/>
    <n v="0"/>
    <m/>
    <n v="2"/>
    <x v="0"/>
    <m/>
    <s v="most of zygomatic, missing temporal process"/>
    <s v="ND"/>
    <m/>
    <s v="ND"/>
    <m/>
    <m/>
    <m/>
    <m/>
    <s v="Y"/>
    <m/>
    <m/>
    <m/>
    <m/>
    <m/>
    <m/>
    <m/>
    <m/>
    <m/>
    <m/>
    <m/>
    <m/>
  </r>
  <r>
    <n v="2017"/>
    <m/>
    <x v="129"/>
    <n v="18"/>
    <x v="13"/>
    <m/>
    <s v="GMB"/>
    <s v="25_VI_14"/>
    <s v="Mammal"/>
    <x v="4"/>
    <s v="large"/>
    <m/>
    <s v="large mammal"/>
    <m/>
    <s v="rib"/>
    <m/>
    <s v="frag"/>
    <m/>
    <n v="0"/>
    <s v="5"/>
    <n v="2"/>
    <x v="0"/>
    <m/>
    <m/>
    <m/>
    <m/>
    <m/>
    <m/>
    <m/>
    <m/>
    <m/>
    <m/>
    <m/>
    <m/>
    <m/>
    <m/>
    <m/>
    <m/>
    <m/>
    <m/>
    <m/>
    <m/>
    <m/>
    <m/>
  </r>
  <r>
    <n v="2017"/>
    <m/>
    <x v="129"/>
    <n v="18"/>
    <x v="13"/>
    <m/>
    <s v="GMB"/>
    <s v="25_VI_14"/>
    <s v="Mammal"/>
    <x v="4"/>
    <s v="medium"/>
    <m/>
    <s v="medium mammal"/>
    <m/>
    <s v="rib"/>
    <m/>
    <s v="frag"/>
    <m/>
    <n v="0.4"/>
    <s v="8"/>
    <n v="2"/>
    <x v="2"/>
    <m/>
    <s v="could be same bone, likely dog"/>
    <s v="1- young(not grown up at all)"/>
    <m/>
    <m/>
    <m/>
    <m/>
    <m/>
    <m/>
    <m/>
    <m/>
    <m/>
    <m/>
    <m/>
    <m/>
    <m/>
    <m/>
    <m/>
    <m/>
    <m/>
    <m/>
    <m/>
  </r>
  <r>
    <n v="2017"/>
    <m/>
    <x v="129"/>
    <n v="18"/>
    <x v="13"/>
    <m/>
    <s v="GMB"/>
    <s v="25_VI_14"/>
    <s v="Mammal"/>
    <x v="4"/>
    <s v="medium"/>
    <m/>
    <s v="medium mammal"/>
    <m/>
    <s v="shaft"/>
    <m/>
    <s v="frag"/>
    <m/>
    <n v="0.1"/>
    <s v="5"/>
    <n v="3"/>
    <x v="0"/>
    <m/>
    <s v="likely metapodial or similar"/>
    <m/>
    <m/>
    <m/>
    <m/>
    <m/>
    <m/>
    <m/>
    <m/>
    <m/>
    <s v="9- slightly burnt"/>
    <m/>
    <m/>
    <m/>
    <m/>
    <m/>
    <m/>
    <m/>
    <m/>
    <m/>
    <m/>
  </r>
  <r>
    <n v="2017"/>
    <m/>
    <x v="129"/>
    <n v="18"/>
    <x v="13"/>
    <m/>
    <s v="GMB"/>
    <s v="25_VI_14"/>
    <s v="Mammal"/>
    <x v="4"/>
    <m/>
    <m/>
    <s v="mammal"/>
    <m/>
    <s v="frag"/>
    <m/>
    <m/>
    <m/>
    <n v="0"/>
    <m/>
    <n v="4"/>
    <x v="0"/>
    <m/>
    <s v="Highly porous spongy bone, large pores likely vert. oestoporoposus? Or new cartilagenous growth "/>
    <s v="?"/>
    <m/>
    <m/>
    <m/>
    <m/>
    <m/>
    <m/>
    <m/>
    <m/>
    <m/>
    <m/>
    <m/>
    <m/>
    <m/>
    <m/>
    <m/>
    <m/>
    <m/>
    <m/>
    <m/>
  </r>
  <r>
    <n v="2017"/>
    <m/>
    <x v="129"/>
    <n v="18"/>
    <x v="13"/>
    <m/>
    <s v="GMB"/>
    <s v="25_VI_14"/>
    <s v="Mammal"/>
    <x v="4"/>
    <m/>
    <m/>
    <s v="mammal"/>
    <m/>
    <s v="frag"/>
    <m/>
    <m/>
    <m/>
    <n v="0"/>
    <s v="8"/>
    <n v="5"/>
    <x v="9"/>
    <m/>
    <s v="one with large holes (not like above) maybe part of cranium or bird? Weird texture"/>
    <m/>
    <m/>
    <m/>
    <m/>
    <m/>
    <m/>
    <m/>
    <m/>
    <m/>
    <m/>
    <m/>
    <m/>
    <m/>
    <m/>
    <m/>
    <m/>
    <m/>
    <m/>
    <m/>
    <m/>
  </r>
  <r>
    <n v="2017"/>
    <m/>
    <x v="129"/>
    <n v="18"/>
    <x v="13"/>
    <m/>
    <s v="GMB"/>
    <s v="25_VI_14"/>
    <s v="Mammal"/>
    <x v="13"/>
    <m/>
    <m/>
    <s v="Human"/>
    <m/>
    <m/>
    <m/>
    <m/>
    <m/>
    <n v="0"/>
    <m/>
    <m/>
    <x v="5"/>
    <m/>
    <m/>
    <m/>
    <m/>
    <m/>
    <m/>
    <m/>
    <m/>
    <m/>
    <m/>
    <m/>
    <m/>
    <m/>
    <m/>
    <m/>
    <m/>
    <m/>
    <m/>
    <m/>
    <m/>
    <m/>
    <m/>
  </r>
  <r>
    <n v="2017"/>
    <m/>
    <x v="129"/>
    <n v="18"/>
    <x v="13"/>
    <m/>
    <s v="GMB"/>
    <s v="25_VI_14"/>
    <s v="Reptile"/>
    <x v="2"/>
    <s v="Trachemys"/>
    <s v="sp."/>
    <s v="Slider turtle"/>
    <m/>
    <s v="scute"/>
    <m/>
    <s v="costal"/>
    <m/>
    <n v="0"/>
    <m/>
    <s v="?"/>
    <x v="0"/>
    <m/>
    <s v="half a scute"/>
    <m/>
    <m/>
    <m/>
    <m/>
    <m/>
    <m/>
    <m/>
    <m/>
    <m/>
    <m/>
    <m/>
    <m/>
    <m/>
    <m/>
    <m/>
    <m/>
    <m/>
    <m/>
    <m/>
    <m/>
  </r>
  <r>
    <n v="2017"/>
    <m/>
    <x v="130"/>
    <n v="18"/>
    <x v="10"/>
    <m/>
    <s v="DHS"/>
    <s v="27_VI_14"/>
    <s v="Mammal"/>
    <x v="0"/>
    <s v="Odocoileus"/>
    <s v="virginianus"/>
    <s v="White-tailed deer"/>
    <m/>
    <s v="Mand/Tth"/>
    <m/>
    <s v="M2, M3. body frag"/>
    <s v="L"/>
    <n v="0.2"/>
    <m/>
    <n v="2"/>
    <x v="0"/>
    <m/>
    <s v="body fragment with M2 and M3 present, small portion of ramus present, heavily root etched towards ramus"/>
    <s v="9- adult"/>
    <s v="e"/>
    <m/>
    <m/>
    <m/>
    <m/>
    <m/>
    <m/>
    <m/>
    <m/>
    <m/>
    <m/>
    <m/>
    <m/>
    <m/>
    <m/>
    <s v="heavy root etching"/>
    <m/>
    <s v="14x8.2x8, 17x8x8"/>
    <s v="M2-LxWx H (labial), M3 same"/>
  </r>
  <r>
    <n v="2017"/>
    <m/>
    <x v="130"/>
    <n v="18"/>
    <x v="10"/>
    <m/>
    <s v="DHS"/>
    <s v="27_VI_14"/>
    <s v="Mammal"/>
    <x v="0"/>
    <s v="Artiodactyla"/>
    <m/>
    <s v="Artiodactyl"/>
    <m/>
    <s v="Ph"/>
    <m/>
    <s v="Likely 2"/>
    <m/>
    <n v="0.1"/>
    <s v="3-Proximal and shaft"/>
    <n v="2"/>
    <x v="0"/>
    <m/>
    <s v="small fragment of proximal articular surface and part of shaft"/>
    <m/>
    <m/>
    <m/>
    <m/>
    <m/>
    <m/>
    <m/>
    <m/>
    <m/>
    <m/>
    <m/>
    <m/>
    <m/>
    <m/>
    <m/>
    <m/>
    <m/>
    <m/>
    <m/>
    <m/>
  </r>
  <r>
    <n v="2017"/>
    <m/>
    <x v="130"/>
    <n v="18"/>
    <x v="10"/>
    <m/>
    <s v="DHS"/>
    <s v="27_VI_14"/>
    <s v="Mammal"/>
    <x v="4"/>
    <s v="large"/>
    <m/>
    <s v="large mammal"/>
    <m/>
    <s v="shaft"/>
    <m/>
    <s v="frag"/>
    <m/>
    <n v="0"/>
    <s v="sliver"/>
    <n v="3"/>
    <x v="0"/>
    <m/>
    <m/>
    <m/>
    <m/>
    <m/>
    <m/>
    <m/>
    <m/>
    <m/>
    <m/>
    <m/>
    <m/>
    <m/>
    <m/>
    <m/>
    <m/>
    <m/>
    <m/>
    <m/>
    <m/>
    <m/>
    <m/>
  </r>
  <r>
    <n v="2017"/>
    <m/>
    <x v="130"/>
    <n v="18"/>
    <x v="10"/>
    <m/>
    <s v="DHS"/>
    <s v="27_VI_14"/>
    <s v="Mammal"/>
    <x v="13"/>
    <m/>
    <m/>
    <s v="Human"/>
    <m/>
    <m/>
    <m/>
    <m/>
    <m/>
    <m/>
    <m/>
    <m/>
    <x v="0"/>
    <m/>
    <m/>
    <m/>
    <m/>
    <m/>
    <m/>
    <m/>
    <m/>
    <m/>
    <m/>
    <m/>
    <m/>
    <m/>
    <m/>
    <m/>
    <m/>
    <m/>
    <m/>
    <m/>
    <m/>
    <m/>
    <m/>
  </r>
  <r>
    <n v="2017"/>
    <m/>
    <x v="131"/>
    <n v="18"/>
    <x v="41"/>
    <m/>
    <s v="DMC"/>
    <s v="25_VI_14"/>
    <s v="Mammal"/>
    <x v="5"/>
    <s v="Cratogeomys"/>
    <s v="fumosus thylorhinus"/>
    <s v="Smokey pocket gopher"/>
    <m/>
    <s v="Tth up"/>
    <m/>
    <s v="I1"/>
    <s v="R"/>
    <n v="0.7"/>
    <s v="3-Proximal and shaft"/>
    <n v="3"/>
    <x v="0"/>
    <m/>
    <m/>
    <m/>
    <m/>
    <m/>
    <m/>
    <m/>
    <m/>
    <m/>
    <m/>
    <m/>
    <m/>
    <m/>
    <m/>
    <m/>
    <m/>
    <m/>
    <m/>
    <m/>
    <m/>
    <n v="4.9000000000000004"/>
    <s v="W"/>
  </r>
  <r>
    <n v="2017"/>
    <m/>
    <x v="131"/>
    <n v="18"/>
    <x v="41"/>
    <m/>
    <s v="DMC"/>
    <s v="25_VI_14"/>
    <s v="Mammal"/>
    <x v="3"/>
    <s v="Sylvilagus"/>
    <s v="cunicularius"/>
    <s v="Mexican cottontail"/>
    <m/>
    <s v="Mt"/>
    <m/>
    <s v="II"/>
    <s v="L"/>
    <n v="1"/>
    <m/>
    <m/>
    <x v="0"/>
    <m/>
    <m/>
    <m/>
    <m/>
    <s v="FU"/>
    <s v="PR"/>
    <s v="FU"/>
    <m/>
    <m/>
    <m/>
    <m/>
    <m/>
    <m/>
    <m/>
    <m/>
    <m/>
    <m/>
    <m/>
    <m/>
    <m/>
    <s v="34.8x5.9x4.4"/>
    <s v="LxW(widest proximal)xW(widest proximal)"/>
  </r>
  <r>
    <n v="2017"/>
    <m/>
    <x v="131"/>
    <n v="18"/>
    <x v="41"/>
    <m/>
    <s v="DMC"/>
    <s v="25_VI_14"/>
    <s v="Mammal"/>
    <x v="3"/>
    <m/>
    <m/>
    <s v="Rabbit/hare"/>
    <m/>
    <s v="Tth"/>
    <m/>
    <s v="ND"/>
    <m/>
    <n v="0"/>
    <m/>
    <m/>
    <x v="0"/>
    <m/>
    <m/>
    <m/>
    <m/>
    <m/>
    <m/>
    <m/>
    <m/>
    <m/>
    <m/>
    <m/>
    <m/>
    <m/>
    <m/>
    <m/>
    <m/>
    <m/>
    <m/>
    <m/>
    <m/>
    <m/>
    <m/>
  </r>
  <r>
    <n v="2017"/>
    <m/>
    <x v="131"/>
    <n v="18"/>
    <x v="41"/>
    <m/>
    <s v="DMC"/>
    <s v="25_VI_14"/>
    <s v="Mammal"/>
    <x v="1"/>
    <s v="Canis"/>
    <s v="familiaris "/>
    <s v="Dog"/>
    <m/>
    <s v="Mc"/>
    <m/>
    <s v="III"/>
    <s v="R"/>
    <n v="0.9"/>
    <s v="3"/>
    <m/>
    <x v="0"/>
    <m/>
    <m/>
    <s v="1- young(not grown up at all)"/>
    <m/>
    <s v="FU"/>
    <s v="PR"/>
    <s v="UF"/>
    <m/>
    <m/>
    <m/>
    <m/>
    <m/>
    <m/>
    <m/>
    <m/>
    <m/>
    <m/>
    <m/>
    <m/>
    <m/>
    <s v="46.6x6.36x8.2"/>
    <s v="L(unfused distal), WxD (proximal)"/>
  </r>
  <r>
    <n v="2017"/>
    <m/>
    <x v="131"/>
    <n v="18"/>
    <x v="41"/>
    <m/>
    <s v="DMC"/>
    <s v="25_VI_14"/>
    <s v="Mammal"/>
    <x v="1"/>
    <s v="Canis"/>
    <s v="familiaris "/>
    <s v="Dog"/>
    <m/>
    <s v="Tth lw"/>
    <m/>
    <s v="M1"/>
    <s v="L"/>
    <n v="0.5"/>
    <s v="4-Distal and shaft"/>
    <s v="?"/>
    <x v="0"/>
    <m/>
    <m/>
    <m/>
    <s v="lt"/>
    <m/>
    <m/>
    <m/>
    <m/>
    <m/>
    <m/>
    <m/>
    <m/>
    <m/>
    <m/>
    <m/>
    <m/>
    <m/>
    <m/>
    <m/>
    <m/>
    <m/>
    <m/>
  </r>
  <r>
    <n v="2017"/>
    <m/>
    <x v="131"/>
    <n v="18"/>
    <x v="41"/>
    <m/>
    <s v="DMC"/>
    <s v="25_VI_14"/>
    <s v="Mammal"/>
    <x v="0"/>
    <s v="Artiodactyla"/>
    <m/>
    <s v="Artiodactyl"/>
    <m/>
    <s v="Cranium"/>
    <m/>
    <s v="lacrimal, frag"/>
    <s v="?"/>
    <n v="0"/>
    <s v="8"/>
    <n v="5"/>
    <x v="2"/>
    <m/>
    <s v="One piece of likely deer lacrimal, one fragment of likely frontal or parietal"/>
    <m/>
    <m/>
    <m/>
    <m/>
    <m/>
    <m/>
    <m/>
    <m/>
    <m/>
    <m/>
    <m/>
    <m/>
    <m/>
    <m/>
    <m/>
    <m/>
    <m/>
    <m/>
    <m/>
    <m/>
  </r>
  <r>
    <n v="2017"/>
    <m/>
    <x v="131"/>
    <n v="18"/>
    <x v="41"/>
    <m/>
    <s v="DMC"/>
    <s v="25_VI_14"/>
    <s v="Mammal"/>
    <x v="4"/>
    <s v="medium"/>
    <m/>
    <s v="medium mammal"/>
    <m/>
    <s v="Thoracic"/>
    <m/>
    <s v="spineous process"/>
    <m/>
    <n v="0.1"/>
    <m/>
    <n v="2"/>
    <x v="0"/>
    <m/>
    <m/>
    <m/>
    <m/>
    <m/>
    <m/>
    <m/>
    <m/>
    <m/>
    <m/>
    <m/>
    <m/>
    <m/>
    <m/>
    <m/>
    <m/>
    <m/>
    <m/>
    <m/>
    <m/>
    <m/>
    <m/>
  </r>
  <r>
    <n v="2017"/>
    <m/>
    <x v="131"/>
    <n v="18"/>
    <x v="41"/>
    <m/>
    <s v="DMC"/>
    <s v="25_VI_14"/>
    <s v="Mammal"/>
    <x v="4"/>
    <s v="medium-large"/>
    <m/>
    <s v="medium-large mammal"/>
    <m/>
    <s v="shaft"/>
    <m/>
    <s v="frag"/>
    <m/>
    <n v="0"/>
    <m/>
    <n v="1"/>
    <x v="0"/>
    <m/>
    <s v="two transverse cuts across shaft, more like tool manufacture than butchery"/>
    <m/>
    <m/>
    <m/>
    <m/>
    <m/>
    <m/>
    <m/>
    <m/>
    <m/>
    <m/>
    <m/>
    <m/>
    <m/>
    <n v="1"/>
    <m/>
    <m/>
    <m/>
    <m/>
    <m/>
    <m/>
  </r>
  <r>
    <n v="2017"/>
    <m/>
    <x v="131"/>
    <n v="18"/>
    <x v="41"/>
    <m/>
    <s v="DMC"/>
    <s v="25_VI_14"/>
    <s v="Mammal"/>
    <x v="4"/>
    <s v="medium-large"/>
    <m/>
    <s v="medium-large mammal"/>
    <m/>
    <s v="shaft"/>
    <m/>
    <s v="frag"/>
    <m/>
    <n v="0"/>
    <s v="sliver"/>
    <n v="5"/>
    <x v="4"/>
    <m/>
    <m/>
    <m/>
    <m/>
    <m/>
    <m/>
    <m/>
    <m/>
    <m/>
    <m/>
    <m/>
    <m/>
    <m/>
    <m/>
    <m/>
    <m/>
    <m/>
    <m/>
    <m/>
    <m/>
    <m/>
    <m/>
  </r>
  <r>
    <n v="2017"/>
    <m/>
    <x v="131"/>
    <n v="18"/>
    <x v="41"/>
    <m/>
    <s v="DMC"/>
    <s v="25_VI_14"/>
    <s v="Mammal"/>
    <x v="4"/>
    <m/>
    <m/>
    <s v="mammal"/>
    <m/>
    <s v="shaft"/>
    <m/>
    <s v="frag"/>
    <m/>
    <n v="0"/>
    <s v="sliver"/>
    <n v="5"/>
    <x v="6"/>
    <m/>
    <s v="One completely calcined, one calcined only on inside, outside reddish burn, one reddish burn outside, charred black inside"/>
    <m/>
    <m/>
    <m/>
    <m/>
    <m/>
    <m/>
    <m/>
    <m/>
    <m/>
    <s v="*"/>
    <m/>
    <m/>
    <m/>
    <m/>
    <m/>
    <m/>
    <m/>
    <m/>
    <m/>
    <m/>
  </r>
  <r>
    <n v="2017"/>
    <m/>
    <x v="131"/>
    <n v="18"/>
    <x v="41"/>
    <m/>
    <s v="DMC"/>
    <s v="25_VI_14"/>
    <s v="Mammal"/>
    <x v="4"/>
    <m/>
    <m/>
    <s v="mammal"/>
    <m/>
    <s v="frag"/>
    <m/>
    <m/>
    <m/>
    <n v="0"/>
    <m/>
    <n v="5"/>
    <x v="2"/>
    <m/>
    <m/>
    <m/>
    <m/>
    <m/>
    <m/>
    <m/>
    <m/>
    <m/>
    <m/>
    <m/>
    <m/>
    <m/>
    <m/>
    <m/>
    <m/>
    <m/>
    <m/>
    <m/>
    <m/>
    <m/>
    <m/>
  </r>
  <r>
    <n v="2017"/>
    <m/>
    <x v="131"/>
    <n v="18"/>
    <x v="41"/>
    <m/>
    <s v="DMC"/>
    <s v="25_VI_14"/>
    <s v="Bird"/>
    <x v="10"/>
    <s v="Fulica"/>
    <s v="americana"/>
    <s v="American coot"/>
    <m/>
    <s v="ulna"/>
    <m/>
    <m/>
    <s v="L"/>
    <n v="0.8"/>
    <s v="4-Distal and shaft"/>
    <s v="?"/>
    <x v="0"/>
    <m/>
    <m/>
    <n v="9"/>
    <m/>
    <m/>
    <m/>
    <m/>
    <m/>
    <m/>
    <m/>
    <m/>
    <m/>
    <m/>
    <m/>
    <m/>
    <m/>
    <m/>
    <m/>
    <m/>
    <m/>
    <s v="4.82x5.35"/>
    <s v="W(distal)xD"/>
  </r>
  <r>
    <n v="2017"/>
    <m/>
    <x v="131"/>
    <n v="18"/>
    <x v="41"/>
    <m/>
    <s v="DMC"/>
    <s v="25_VI_14"/>
    <s v="Bird"/>
    <x v="6"/>
    <s v="Anatidae"/>
    <m/>
    <s v="Waterfowl"/>
    <m/>
    <s v="Dentary"/>
    <m/>
    <m/>
    <s v="R"/>
    <n v="0.8"/>
    <s v="5"/>
    <s v="?"/>
    <x v="0"/>
    <m/>
    <m/>
    <m/>
    <s v=" "/>
    <m/>
    <m/>
    <m/>
    <m/>
    <m/>
    <m/>
    <m/>
    <m/>
    <m/>
    <m/>
    <m/>
    <m/>
    <m/>
    <m/>
    <m/>
    <m/>
    <m/>
    <m/>
  </r>
  <r>
    <n v="2017"/>
    <m/>
    <x v="131"/>
    <n v="18"/>
    <x v="41"/>
    <m/>
    <s v="DMC"/>
    <s v="25_VI_14"/>
    <s v="Bird"/>
    <x v="6"/>
    <s v="Anatidae"/>
    <m/>
    <s v="Waterfowl"/>
    <m/>
    <s v="Radius"/>
    <m/>
    <m/>
    <s v="R"/>
    <n v="0.4"/>
    <s v="4"/>
    <s v="?"/>
    <x v="0"/>
    <m/>
    <m/>
    <n v="9"/>
    <m/>
    <m/>
    <m/>
    <m/>
    <m/>
    <m/>
    <m/>
    <m/>
    <m/>
    <m/>
    <m/>
    <m/>
    <m/>
    <m/>
    <m/>
    <m/>
    <m/>
    <m/>
    <s v="W(distal)"/>
  </r>
  <r>
    <n v="2017"/>
    <m/>
    <x v="131"/>
    <n v="18"/>
    <x v="41"/>
    <m/>
    <s v="DMC"/>
    <s v="25_VI_14"/>
    <s v="Bird"/>
    <x v="2"/>
    <m/>
    <m/>
    <s v="Bird"/>
    <m/>
    <s v="Tibiotarsus"/>
    <m/>
    <m/>
    <m/>
    <n v="0"/>
    <s v="5"/>
    <s v="?"/>
    <x v="2"/>
    <m/>
    <m/>
    <m/>
    <m/>
    <m/>
    <m/>
    <m/>
    <m/>
    <m/>
    <m/>
    <m/>
    <m/>
    <m/>
    <m/>
    <m/>
    <m/>
    <m/>
    <m/>
    <m/>
    <m/>
    <m/>
    <m/>
  </r>
  <r>
    <n v="2017"/>
    <m/>
    <x v="131"/>
    <n v="18"/>
    <x v="41"/>
    <m/>
    <s v="DMC"/>
    <s v="25_VI_14"/>
    <s v="Bird"/>
    <x v="2"/>
    <m/>
    <m/>
    <s v="Bird"/>
    <m/>
    <s v="shaft"/>
    <m/>
    <s v="frag"/>
    <m/>
    <n v="0"/>
    <s v="sliver"/>
    <m/>
    <x v="2"/>
    <m/>
    <m/>
    <m/>
    <m/>
    <m/>
    <m/>
    <m/>
    <m/>
    <m/>
    <m/>
    <m/>
    <m/>
    <m/>
    <m/>
    <m/>
    <m/>
    <m/>
    <m/>
    <m/>
    <m/>
    <m/>
    <m/>
  </r>
  <r>
    <n v="2017"/>
    <m/>
    <x v="131"/>
    <n v="18"/>
    <x v="41"/>
    <m/>
    <s v="DMC"/>
    <s v="25_VI_14"/>
    <s v="Bird"/>
    <x v="2"/>
    <m/>
    <m/>
    <s v="Bird"/>
    <m/>
    <s v="frag"/>
    <m/>
    <m/>
    <m/>
    <n v="0"/>
    <m/>
    <m/>
    <x v="0"/>
    <m/>
    <m/>
    <m/>
    <m/>
    <m/>
    <m/>
    <m/>
    <m/>
    <m/>
    <m/>
    <m/>
    <m/>
    <m/>
    <m/>
    <m/>
    <m/>
    <m/>
    <m/>
    <m/>
    <m/>
    <m/>
    <m/>
  </r>
  <r>
    <n v="2017"/>
    <m/>
    <x v="131"/>
    <n v="18"/>
    <x v="41"/>
    <m/>
    <s v="DMC"/>
    <s v="25_VI_14"/>
    <s v="Shell"/>
    <x v="2"/>
    <m/>
    <m/>
    <s v="Shell"/>
    <m/>
    <s v="shell"/>
    <m/>
    <m/>
    <m/>
    <n v="0"/>
    <m/>
    <m/>
    <x v="2"/>
    <m/>
    <s v="two pieces of worked shell"/>
    <m/>
    <m/>
    <m/>
    <m/>
    <m/>
    <m/>
    <m/>
    <m/>
    <m/>
    <s v="7- burnt"/>
    <m/>
    <m/>
    <m/>
    <n v="2"/>
    <m/>
    <m/>
    <m/>
    <m/>
    <m/>
    <m/>
  </r>
  <r>
    <n v="2017"/>
    <m/>
    <x v="132"/>
    <n v="18"/>
    <x v="41"/>
    <m/>
    <s v="DHS"/>
    <s v="26_VI_14"/>
    <s v="Mammal"/>
    <x v="5"/>
    <s v="Sciurus"/>
    <s v="aureogaster"/>
    <s v="Red-bellied squirrel"/>
    <m/>
    <s v="Premax/Tth"/>
    <m/>
    <s v="lateral, I1"/>
    <s v="L"/>
    <n v="0.5"/>
    <m/>
    <m/>
    <x v="0"/>
    <m/>
    <s v="matched R incisor"/>
    <m/>
    <s v=" "/>
    <m/>
    <m/>
    <m/>
    <m/>
    <m/>
    <m/>
    <m/>
    <m/>
    <m/>
    <m/>
    <m/>
    <m/>
    <m/>
    <m/>
    <m/>
    <m/>
    <m/>
    <m/>
  </r>
  <r>
    <n v="2017"/>
    <m/>
    <x v="132"/>
    <n v="18"/>
    <x v="41"/>
    <m/>
    <s v="DHS"/>
    <s v="26_VI_14"/>
    <s v="Mammal"/>
    <x v="5"/>
    <s v="Sciurus"/>
    <s v="aureogaster"/>
    <s v="Red-bellied squirrel"/>
    <m/>
    <s v="Tth up"/>
    <m/>
    <s v="I1"/>
    <s v="R"/>
    <n v="1"/>
    <m/>
    <m/>
    <x v="0"/>
    <m/>
    <m/>
    <m/>
    <m/>
    <m/>
    <m/>
    <m/>
    <m/>
    <m/>
    <m/>
    <m/>
    <m/>
    <m/>
    <m/>
    <m/>
    <m/>
    <m/>
    <m/>
    <m/>
    <m/>
    <m/>
    <m/>
  </r>
  <r>
    <n v="2017"/>
    <m/>
    <x v="132"/>
    <n v="18"/>
    <x v="41"/>
    <m/>
    <s v="DHS"/>
    <s v="26_VI_14"/>
    <s v="Mammal"/>
    <x v="4"/>
    <s v="Medium"/>
    <m/>
    <s v="medium mammal"/>
    <m/>
    <s v="Thoracic"/>
    <m/>
    <n v="13"/>
    <m/>
    <n v="0.9"/>
    <s v="6"/>
    <n v="2"/>
    <x v="0"/>
    <m/>
    <s v="possibly L1"/>
    <m/>
    <m/>
    <m/>
    <m/>
    <m/>
    <m/>
    <m/>
    <m/>
    <m/>
    <m/>
    <m/>
    <n v="1"/>
    <m/>
    <m/>
    <m/>
    <m/>
    <m/>
    <m/>
    <m/>
    <m/>
  </r>
  <r>
    <n v="2017"/>
    <m/>
    <x v="132"/>
    <n v="18"/>
    <x v="41"/>
    <m/>
    <s v="DHS"/>
    <s v="26_VI_14"/>
    <s v="Mammal"/>
    <x v="4"/>
    <s v="large"/>
    <m/>
    <s v="large mammal"/>
    <m/>
    <s v="Vert ND"/>
    <m/>
    <s v="process"/>
    <m/>
    <n v="0"/>
    <m/>
    <n v="2"/>
    <x v="0"/>
    <m/>
    <m/>
    <m/>
    <m/>
    <s v="FU"/>
    <s v="PR"/>
    <s v="FU"/>
    <m/>
    <m/>
    <m/>
    <m/>
    <m/>
    <m/>
    <m/>
    <m/>
    <m/>
    <m/>
    <m/>
    <m/>
    <m/>
    <m/>
    <m/>
  </r>
  <r>
    <n v="2017"/>
    <m/>
    <x v="132"/>
    <n v="18"/>
    <x v="41"/>
    <m/>
    <s v="DHS"/>
    <s v="26_VI_14"/>
    <s v="Mammal"/>
    <x v="4"/>
    <s v="large"/>
    <m/>
    <s v="large mammal"/>
    <m/>
    <s v="Rib"/>
    <m/>
    <m/>
    <m/>
    <n v="0"/>
    <m/>
    <n v="2"/>
    <x v="0"/>
    <m/>
    <m/>
    <m/>
    <m/>
    <m/>
    <m/>
    <m/>
    <m/>
    <m/>
    <m/>
    <m/>
    <m/>
    <m/>
    <m/>
    <m/>
    <m/>
    <m/>
    <n v="2"/>
    <m/>
    <m/>
    <m/>
    <m/>
  </r>
  <r>
    <n v="2017"/>
    <m/>
    <x v="132"/>
    <n v="18"/>
    <x v="41"/>
    <m/>
    <s v="DHS"/>
    <s v="26_VI_14"/>
    <s v="Mammal"/>
    <x v="4"/>
    <s v="small"/>
    <m/>
    <s v="small mammal"/>
    <m/>
    <s v="Rib"/>
    <m/>
    <m/>
    <m/>
    <n v="0"/>
    <m/>
    <n v="2"/>
    <x v="0"/>
    <m/>
    <m/>
    <m/>
    <m/>
    <m/>
    <m/>
    <m/>
    <m/>
    <m/>
    <m/>
    <m/>
    <m/>
    <m/>
    <m/>
    <m/>
    <m/>
    <m/>
    <m/>
    <m/>
    <m/>
    <m/>
    <m/>
  </r>
  <r>
    <n v="2017"/>
    <m/>
    <x v="132"/>
    <n v="18"/>
    <x v="41"/>
    <m/>
    <s v="DHS"/>
    <s v="26_VI_14"/>
    <s v="Mammal"/>
    <x v="4"/>
    <m/>
    <m/>
    <s v="mammal"/>
    <m/>
    <s v="unknown"/>
    <m/>
    <m/>
    <m/>
    <n v="0"/>
    <m/>
    <n v="1"/>
    <x v="0"/>
    <m/>
    <s v="thin layer of curved bone"/>
    <n v="1"/>
    <m/>
    <m/>
    <m/>
    <m/>
    <m/>
    <m/>
    <m/>
    <m/>
    <m/>
    <m/>
    <m/>
    <m/>
    <m/>
    <m/>
    <m/>
    <m/>
    <m/>
    <m/>
    <m/>
  </r>
  <r>
    <n v="2017"/>
    <m/>
    <x v="132"/>
    <n v="18"/>
    <x v="41"/>
    <m/>
    <s v="DHS"/>
    <s v="26_VI_14"/>
    <s v="Bird"/>
    <x v="7"/>
    <s v="Colinus"/>
    <s v="virginianus"/>
    <s v="Northern bobwhite"/>
    <m/>
    <s v="Tibiotarsus"/>
    <m/>
    <m/>
    <s v="L"/>
    <n v="0.6"/>
    <s v="4"/>
    <s v="?"/>
    <x v="0"/>
    <m/>
    <m/>
    <n v="9"/>
    <m/>
    <m/>
    <m/>
    <m/>
    <m/>
    <m/>
    <m/>
    <m/>
    <m/>
    <m/>
    <m/>
    <m/>
    <m/>
    <m/>
    <m/>
    <m/>
    <m/>
    <n v="5.4"/>
    <s v="distal W"/>
  </r>
  <r>
    <n v="2017"/>
    <m/>
    <x v="132"/>
    <n v="18"/>
    <x v="41"/>
    <m/>
    <s v="DHS"/>
    <s v="26_VI_14"/>
    <s v="Bird"/>
    <x v="6"/>
    <s v="Anatidae"/>
    <m/>
    <s v="Waterfowl"/>
    <m/>
    <s v="Tibiotarsus"/>
    <m/>
    <m/>
    <s v="L"/>
    <n v="0.4"/>
    <s v="5"/>
    <s v="?"/>
    <x v="0"/>
    <m/>
    <s v="missing distal condyles"/>
    <m/>
    <m/>
    <m/>
    <m/>
    <m/>
    <m/>
    <m/>
    <m/>
    <m/>
    <m/>
    <m/>
    <m/>
    <m/>
    <m/>
    <m/>
    <m/>
    <m/>
    <m/>
    <m/>
    <m/>
  </r>
  <r>
    <n v="2017"/>
    <m/>
    <x v="132"/>
    <n v="18"/>
    <x v="41"/>
    <m/>
    <s v="DHS"/>
    <s v="26_VI_14"/>
    <s v="Mammal"/>
    <x v="4"/>
    <s v="large"/>
    <m/>
    <s v="large mammal"/>
    <m/>
    <s v="Tth ND"/>
    <m/>
    <s v="incisor or canine"/>
    <m/>
    <n v="0"/>
    <m/>
    <n v="1"/>
    <x v="0"/>
    <m/>
    <s v="fragment of incisor or incisiform canine, matches Bos in shape, highly fragmented and weird looking, black on one side, burnt?"/>
    <m/>
    <m/>
    <m/>
    <m/>
    <m/>
    <m/>
    <m/>
    <m/>
    <m/>
    <s v="*"/>
    <m/>
    <m/>
    <m/>
    <m/>
    <m/>
    <m/>
    <m/>
    <m/>
    <m/>
    <m/>
  </r>
  <r>
    <n v="2017"/>
    <m/>
    <x v="132"/>
    <n v="18"/>
    <x v="41"/>
    <m/>
    <s v="DHS"/>
    <s v="26_VI_14"/>
    <s v="Mammal"/>
    <x v="13"/>
    <m/>
    <m/>
    <s v="Human"/>
    <m/>
    <m/>
    <m/>
    <m/>
    <m/>
    <n v="0"/>
    <m/>
    <m/>
    <x v="6"/>
    <m/>
    <m/>
    <m/>
    <m/>
    <m/>
    <m/>
    <m/>
    <m/>
    <m/>
    <m/>
    <m/>
    <m/>
    <m/>
    <m/>
    <m/>
    <m/>
    <m/>
    <m/>
    <m/>
    <m/>
    <m/>
    <m/>
  </r>
  <r>
    <n v="2017"/>
    <m/>
    <x v="127"/>
    <n v="18"/>
    <x v="8"/>
    <m/>
    <s v="AH"/>
    <s v="27_VI_14"/>
    <s v="Mammal"/>
    <x v="0"/>
    <s v="Odocoileus"/>
    <s v="virginianus"/>
    <s v="White-tailed deer"/>
    <m/>
    <s v="Mc"/>
    <m/>
    <s v="Awl"/>
    <s v="LM/RL"/>
    <n v="0.25"/>
    <s v="4"/>
    <n v="4"/>
    <x v="0"/>
    <m/>
    <s v="Awl, from LM/RL side of Metacarpal"/>
    <m/>
    <m/>
    <s v="ND"/>
    <s v="PR"/>
    <s v="FU"/>
    <s v="Awl, hole drilled through the distal condyle"/>
    <s v="NEED"/>
    <m/>
    <m/>
    <m/>
    <m/>
    <m/>
    <m/>
    <n v="2"/>
    <m/>
    <m/>
    <m/>
    <m/>
    <n v="132.69999999999999"/>
    <s v="Length (awl)"/>
  </r>
  <r>
    <n v="2017"/>
    <m/>
    <x v="133"/>
    <n v="18"/>
    <x v="13"/>
    <m/>
    <s v="GMB"/>
    <s v="25_VI_14"/>
    <s v="Mammal"/>
    <x v="4"/>
    <s v="large"/>
    <m/>
    <s v="large mammal"/>
    <m/>
    <s v="Awl"/>
    <m/>
    <s v="distal"/>
    <m/>
    <s v="?"/>
    <s v="4"/>
    <n v="1"/>
    <x v="0"/>
    <m/>
    <s v="Awl, triangular cross-section"/>
    <m/>
    <m/>
    <m/>
    <m/>
    <m/>
    <m/>
    <s v="NEED"/>
    <m/>
    <m/>
    <m/>
    <m/>
    <m/>
    <m/>
    <n v="2"/>
    <m/>
    <m/>
    <m/>
    <m/>
    <n v="80.8"/>
    <s v="L(awl, broken)"/>
  </r>
  <r>
    <n v="2017"/>
    <m/>
    <x v="133"/>
    <n v="18"/>
    <x v="13"/>
    <m/>
    <s v="GMB"/>
    <s v="25_VI_14"/>
    <s v="Mammal"/>
    <x v="4"/>
    <s v="medium-large"/>
    <m/>
    <s v="medium-large mammal"/>
    <m/>
    <s v="Needle"/>
    <m/>
    <s v="distal"/>
    <m/>
    <m/>
    <s v="4"/>
    <n v="1"/>
    <x v="6"/>
    <m/>
    <s v="Three needle points, one three times as long as the other two"/>
    <m/>
    <m/>
    <m/>
    <m/>
    <m/>
    <m/>
    <s v="NEED"/>
    <m/>
    <m/>
    <m/>
    <m/>
    <m/>
    <m/>
    <n v="2"/>
    <m/>
    <m/>
    <m/>
    <m/>
    <s v="90.3, 35.5, 31.7"/>
    <s v="L (each of the needle points)"/>
  </r>
  <r>
    <n v="2017"/>
    <m/>
    <x v="134"/>
    <n v="18"/>
    <x v="32"/>
    <m/>
    <s v="DHS"/>
    <s v="26_VI_14"/>
    <s v="Mammal"/>
    <x v="13"/>
    <m/>
    <m/>
    <s v="Human"/>
    <m/>
    <m/>
    <m/>
    <m/>
    <m/>
    <m/>
    <m/>
    <m/>
    <x v="0"/>
    <m/>
    <m/>
    <m/>
    <m/>
    <m/>
    <m/>
    <m/>
    <m/>
    <m/>
    <m/>
    <m/>
    <m/>
    <m/>
    <m/>
    <m/>
    <m/>
    <m/>
    <m/>
    <m/>
    <m/>
    <m/>
    <m/>
  </r>
  <r>
    <n v="2017"/>
    <m/>
    <x v="135"/>
    <n v="18"/>
    <x v="10"/>
    <m/>
    <s v="DHS"/>
    <s v="26_VI_14"/>
    <s v="Mammal"/>
    <x v="13"/>
    <m/>
    <m/>
    <s v="Human"/>
    <m/>
    <s v="Shaft"/>
    <m/>
    <s v="frag"/>
    <m/>
    <m/>
    <m/>
    <n v="1"/>
    <x v="0"/>
    <m/>
    <s v="Worked piece of bone, likely human, sawn along long-edges, Sawn/polish along short edge, parallel scratches on outside"/>
    <m/>
    <m/>
    <m/>
    <m/>
    <m/>
    <m/>
    <s v="NEED"/>
    <m/>
    <m/>
    <m/>
    <m/>
    <m/>
    <m/>
    <n v="1"/>
    <m/>
    <m/>
    <m/>
    <m/>
    <s v="50.8x24.8"/>
    <s v="LxW"/>
  </r>
  <r>
    <n v="2017"/>
    <m/>
    <x v="136"/>
    <n v="18"/>
    <x v="8"/>
    <m/>
    <s v="AH"/>
    <s v="27_VI_14"/>
    <s v="Mammal"/>
    <x v="4"/>
    <s v="medium-large"/>
    <m/>
    <s v="medium-large mammal"/>
    <m/>
    <s v="Needle"/>
    <m/>
    <s v="distal"/>
    <m/>
    <s v="?"/>
    <s v="4"/>
    <n v="3"/>
    <x v="0"/>
    <m/>
    <s v="distal portion of needle "/>
    <m/>
    <m/>
    <m/>
    <m/>
    <m/>
    <m/>
    <m/>
    <m/>
    <m/>
    <m/>
    <m/>
    <m/>
    <m/>
    <m/>
    <m/>
    <m/>
    <m/>
    <m/>
    <m/>
    <m/>
  </r>
  <r>
    <n v="2017"/>
    <m/>
    <x v="137"/>
    <n v="18"/>
    <x v="41"/>
    <m/>
    <s v="DHS"/>
    <s v="18_VI_14"/>
    <s v="Mammal"/>
    <x v="0"/>
    <s v="Odocoileus"/>
    <s v="virginianus"/>
    <s v="White-tailed deer"/>
    <m/>
    <s v="Radius"/>
    <m/>
    <s v="distal"/>
    <s v="L"/>
    <n v="0.5"/>
    <s v="4"/>
    <n v="1"/>
    <x v="0"/>
    <m/>
    <s v="worked distal radius, polished/scratch lines longitudinally along outside, some root etching, distal end is abraded/worn"/>
    <m/>
    <m/>
    <s v="ND"/>
    <s v="PR"/>
    <s v="FU"/>
    <m/>
    <s v="NEED"/>
    <m/>
    <m/>
    <m/>
    <m/>
    <m/>
    <m/>
    <n v="2"/>
    <m/>
    <m/>
    <m/>
    <m/>
    <s v="97.96x27x19.9, 17.7"/>
    <s v="L(broken), WxD (distal), D (distal, articular only)"/>
  </r>
  <r>
    <n v="2017"/>
    <m/>
    <x v="137"/>
    <n v="18"/>
    <x v="41"/>
    <m/>
    <s v="DHS"/>
    <s v="18_VI_14"/>
    <s v="Mammal"/>
    <x v="0"/>
    <m/>
    <m/>
    <s v="Artiodactyl"/>
    <m/>
    <s v="Metapodial"/>
    <m/>
    <s v="shaft"/>
    <m/>
    <n v="0"/>
    <s v="sliver"/>
    <n v="2"/>
    <x v="0"/>
    <m/>
    <m/>
    <m/>
    <m/>
    <m/>
    <m/>
    <m/>
    <m/>
    <m/>
    <m/>
    <m/>
    <m/>
    <m/>
    <m/>
    <m/>
    <m/>
    <m/>
    <m/>
    <m/>
    <m/>
    <m/>
    <m/>
  </r>
  <r>
    <n v="2017"/>
    <m/>
    <x v="137"/>
    <n v="18"/>
    <x v="41"/>
    <m/>
    <s v="DHS"/>
    <s v="18_VI_14"/>
    <s v="Mammal"/>
    <x v="0"/>
    <m/>
    <m/>
    <s v="Artiodactyl"/>
    <m/>
    <s v="Scapula"/>
    <m/>
    <s v="caudal border"/>
    <m/>
    <n v="0.1"/>
    <m/>
    <n v="2"/>
    <x v="0"/>
    <m/>
    <s v="prorous near vertebral border"/>
    <n v="1"/>
    <m/>
    <m/>
    <m/>
    <m/>
    <m/>
    <m/>
    <m/>
    <m/>
    <m/>
    <m/>
    <m/>
    <m/>
    <m/>
    <m/>
    <m/>
    <m/>
    <m/>
    <m/>
    <m/>
  </r>
  <r>
    <n v="2017"/>
    <m/>
    <x v="137"/>
    <n v="18"/>
    <x v="41"/>
    <m/>
    <s v="DHS"/>
    <s v="18_VI_14"/>
    <s v="Mammal"/>
    <x v="1"/>
    <s v="Canis"/>
    <s v="familiaris "/>
    <s v="Dog"/>
    <m/>
    <s v="Cranium"/>
    <m/>
    <s v="parietal L+R, Frontal R, Nasal R"/>
    <m/>
    <n v="0.2"/>
    <s v="8"/>
    <n v="2"/>
    <x v="9"/>
    <m/>
    <m/>
    <n v="1"/>
    <s v="UN"/>
    <m/>
    <m/>
    <m/>
    <m/>
    <m/>
    <m/>
    <m/>
    <m/>
    <m/>
    <m/>
    <m/>
    <m/>
    <m/>
    <m/>
    <s v="  "/>
    <m/>
    <m/>
    <m/>
  </r>
  <r>
    <n v="2017"/>
    <m/>
    <x v="137"/>
    <n v="18"/>
    <x v="41"/>
    <m/>
    <s v="DHS"/>
    <s v="18_VI_14"/>
    <s v="Mammal"/>
    <x v="0"/>
    <m/>
    <m/>
    <s v="Artiodactyl"/>
    <m/>
    <s v="Radius"/>
    <m/>
    <s v="posterior shaft"/>
    <s v="ND"/>
    <n v="0"/>
    <s v="sliver"/>
    <n v="3"/>
    <x v="0"/>
    <m/>
    <s v="fragment of posterior shaft"/>
    <m/>
    <m/>
    <m/>
    <m/>
    <m/>
    <m/>
    <m/>
    <m/>
    <m/>
    <m/>
    <m/>
    <m/>
    <m/>
    <m/>
    <m/>
    <m/>
    <m/>
    <m/>
    <m/>
    <m/>
  </r>
  <r>
    <n v="2017"/>
    <m/>
    <x v="137"/>
    <n v="18"/>
    <x v="41"/>
    <m/>
    <s v="DHS"/>
    <s v="18_VI_14"/>
    <s v="Mammal"/>
    <x v="1"/>
    <s v="Canis"/>
    <s v="familiaris "/>
    <s v="Dog (lg)"/>
    <m/>
    <s v="Ph2"/>
    <m/>
    <m/>
    <s v="ND"/>
    <n v="1"/>
    <m/>
    <m/>
    <x v="0"/>
    <m/>
    <s v="II or IV, size of large dog"/>
    <m/>
    <m/>
    <s v="FU"/>
    <s v="PR"/>
    <s v="FU"/>
    <m/>
    <m/>
    <m/>
    <m/>
    <m/>
    <m/>
    <m/>
    <m/>
    <m/>
    <m/>
    <m/>
    <m/>
    <m/>
    <s v="16.45x7.3, 6.7"/>
    <s v="LxW(prox), W(Distal)"/>
  </r>
  <r>
    <n v="2017"/>
    <m/>
    <x v="137"/>
    <n v="18"/>
    <x v="41"/>
    <m/>
    <s v="DHS"/>
    <s v="18_VI_14"/>
    <s v="Mammal"/>
    <x v="1"/>
    <s v="Canis"/>
    <s v="familiaris "/>
    <s v="Dog (sm)"/>
    <m/>
    <s v="Ph1"/>
    <m/>
    <m/>
    <s v="ND"/>
    <n v="1"/>
    <s v="6"/>
    <n v="1"/>
    <x v="0"/>
    <m/>
    <m/>
    <m/>
    <m/>
    <s v="FU"/>
    <s v="PR"/>
    <s v="FU"/>
    <m/>
    <m/>
    <m/>
    <m/>
    <m/>
    <m/>
    <m/>
    <m/>
    <m/>
    <m/>
    <m/>
    <m/>
    <m/>
    <s v="17x6.7, 5.1"/>
    <s v="LxW(prox), W(Distal)"/>
  </r>
  <r>
    <n v="2017"/>
    <m/>
    <x v="137"/>
    <n v="18"/>
    <x v="41"/>
    <m/>
    <s v="DHS"/>
    <s v="18_VI_14"/>
    <s v="Mammal"/>
    <x v="5"/>
    <s v="Sciuridae cf. Otospermophilus variagatus"/>
    <s v="sp"/>
    <s v="Squirrel"/>
    <m/>
    <s v="Cranium"/>
    <s v="Frontal"/>
    <s v="frontal"/>
    <s v="L+R"/>
    <n v="0.4"/>
    <m/>
    <s v="?"/>
    <x v="0"/>
    <m/>
    <m/>
    <n v="1"/>
    <m/>
    <s v="UN"/>
    <m/>
    <m/>
    <m/>
    <m/>
    <m/>
    <m/>
    <n v="8"/>
    <m/>
    <m/>
    <m/>
    <m/>
    <m/>
    <m/>
    <m/>
    <m/>
    <m/>
    <m/>
  </r>
  <r>
    <n v="2017"/>
    <m/>
    <x v="137"/>
    <n v="18"/>
    <x v="41"/>
    <m/>
    <s v="DHS"/>
    <s v="18_VI_14"/>
    <s v="Mammal"/>
    <x v="4"/>
    <s v="large"/>
    <m/>
    <s v="large mammal"/>
    <m/>
    <s v="shaft"/>
    <m/>
    <s v="frag"/>
    <m/>
    <n v="0"/>
    <s v="sliver"/>
    <n v="2"/>
    <x v="0"/>
    <m/>
    <s v="root etching, a little abraded on outside. "/>
    <m/>
    <m/>
    <m/>
    <m/>
    <m/>
    <m/>
    <m/>
    <m/>
    <m/>
    <m/>
    <m/>
    <m/>
    <m/>
    <m/>
    <m/>
    <m/>
    <m/>
    <m/>
    <m/>
    <m/>
  </r>
  <r>
    <n v="2017"/>
    <m/>
    <x v="137"/>
    <n v="18"/>
    <x v="41"/>
    <m/>
    <s v="DHS"/>
    <s v="18_VI_14"/>
    <s v="Mammal"/>
    <x v="4"/>
    <s v="large"/>
    <m/>
    <s v="large mammal"/>
    <m/>
    <s v="rib"/>
    <m/>
    <s v="shaft"/>
    <m/>
    <n v="0"/>
    <s v="5"/>
    <n v="2"/>
    <x v="0"/>
    <m/>
    <m/>
    <m/>
    <m/>
    <m/>
    <m/>
    <m/>
    <m/>
    <m/>
    <m/>
    <m/>
    <m/>
    <m/>
    <m/>
    <m/>
    <m/>
    <m/>
    <m/>
    <m/>
    <m/>
    <m/>
    <m/>
  </r>
  <r>
    <n v="2017"/>
    <m/>
    <x v="137"/>
    <n v="18"/>
    <x v="41"/>
    <m/>
    <s v="DHS"/>
    <s v="18_VI_14"/>
    <s v="Mammal"/>
    <x v="4"/>
    <s v="large"/>
    <m/>
    <s v="large mammal"/>
    <m/>
    <s v="shaft"/>
    <m/>
    <s v="frag"/>
    <m/>
    <n v="0.1"/>
    <m/>
    <n v="1"/>
    <x v="0"/>
    <m/>
    <s v="awl/spatula style, highly worn, "/>
    <m/>
    <m/>
    <m/>
    <m/>
    <m/>
    <m/>
    <m/>
    <m/>
    <m/>
    <m/>
    <m/>
    <m/>
    <m/>
    <n v="2"/>
    <m/>
    <m/>
    <m/>
    <m/>
    <m/>
    <m/>
  </r>
  <r>
    <n v="2017"/>
    <m/>
    <x v="137"/>
    <n v="18"/>
    <x v="41"/>
    <m/>
    <s v="DHS"/>
    <s v="18_VI_14"/>
    <s v="Mammal"/>
    <x v="4"/>
    <s v="medium-large"/>
    <m/>
    <s v="medium-large mammal"/>
    <m/>
    <s v="Needle"/>
    <m/>
    <s v="proximal"/>
    <m/>
    <n v="0.5"/>
    <m/>
    <s v="?"/>
    <x v="0"/>
    <m/>
    <s v="small needle fragment with eyehole"/>
    <m/>
    <m/>
    <m/>
    <m/>
    <m/>
    <m/>
    <m/>
    <m/>
    <m/>
    <m/>
    <m/>
    <m/>
    <m/>
    <m/>
    <m/>
    <m/>
    <m/>
    <m/>
    <n v="36.4"/>
    <m/>
  </r>
  <r>
    <n v="2017"/>
    <m/>
    <x v="137"/>
    <n v="18"/>
    <x v="41"/>
    <m/>
    <s v="DHS"/>
    <s v="18_VI_14"/>
    <s v="Mammal"/>
    <x v="4"/>
    <s v="medium-large"/>
    <m/>
    <s v="medium-large mammal"/>
    <m/>
    <s v="frag"/>
    <m/>
    <m/>
    <m/>
    <n v="0"/>
    <m/>
    <n v="8"/>
    <x v="6"/>
    <m/>
    <m/>
    <m/>
    <m/>
    <m/>
    <m/>
    <m/>
    <m/>
    <m/>
    <m/>
    <m/>
    <m/>
    <m/>
    <m/>
    <m/>
    <m/>
    <m/>
    <m/>
    <m/>
    <m/>
    <m/>
    <m/>
  </r>
  <r>
    <n v="2017"/>
    <m/>
    <x v="137"/>
    <n v="18"/>
    <x v="41"/>
    <m/>
    <s v="DHS"/>
    <s v="18_VI_14"/>
    <s v="Mammal"/>
    <x v="4"/>
    <s v="Medium"/>
    <m/>
    <s v="medium mammal"/>
    <m/>
    <s v="rib"/>
    <m/>
    <s v="shaft"/>
    <m/>
    <n v="0"/>
    <s v="5"/>
    <n v="3"/>
    <x v="0"/>
    <m/>
    <m/>
    <m/>
    <m/>
    <m/>
    <m/>
    <m/>
    <m/>
    <m/>
    <m/>
    <m/>
    <m/>
    <m/>
    <m/>
    <m/>
    <m/>
    <m/>
    <m/>
    <m/>
    <m/>
    <m/>
    <m/>
  </r>
  <r>
    <n v="2017"/>
    <m/>
    <x v="137"/>
    <n v="18"/>
    <x v="41"/>
    <m/>
    <s v="DHS"/>
    <s v="18_VI_14"/>
    <s v="Mammal"/>
    <x v="4"/>
    <s v="Medium"/>
    <m/>
    <s v="medium mammal"/>
    <m/>
    <s v="Vert ND"/>
    <m/>
    <s v="epiphysis"/>
    <m/>
    <n v="0"/>
    <m/>
    <m/>
    <x v="2"/>
    <m/>
    <s v="two small epiphyses"/>
    <n v="1"/>
    <s v="UN"/>
    <m/>
    <m/>
    <m/>
    <m/>
    <m/>
    <m/>
    <m/>
    <m/>
    <m/>
    <m/>
    <m/>
    <m/>
    <m/>
    <m/>
    <m/>
    <m/>
    <m/>
    <m/>
  </r>
  <r>
    <n v="2017"/>
    <m/>
    <x v="137"/>
    <n v="18"/>
    <x v="41"/>
    <m/>
    <s v="DHS"/>
    <s v="18_VI_14"/>
    <s v="Bird"/>
    <x v="10"/>
    <s v="Fulica"/>
    <s v="americana"/>
    <s v="American coot"/>
    <m/>
    <s v="Coracoid"/>
    <m/>
    <s v="posterior"/>
    <s v="L"/>
    <n v="0.4"/>
    <s v="4"/>
    <s v="?"/>
    <x v="0"/>
    <m/>
    <s v="here I am counting posterior as distal"/>
    <m/>
    <m/>
    <m/>
    <m/>
    <m/>
    <m/>
    <m/>
    <m/>
    <m/>
    <m/>
    <m/>
    <m/>
    <m/>
    <m/>
    <m/>
    <m/>
    <m/>
    <m/>
    <n v="13.85"/>
    <s v="Widest distal"/>
  </r>
  <r>
    <n v="2017"/>
    <m/>
    <x v="137"/>
    <n v="18"/>
    <x v="41"/>
    <m/>
    <s v="DHS"/>
    <s v="18_VI_14"/>
    <s v="Bird"/>
    <x v="4"/>
    <s v="large"/>
    <m/>
    <s v="Large Bird"/>
    <m/>
    <s v="pygostyle"/>
    <m/>
    <m/>
    <m/>
    <n v="1"/>
    <m/>
    <m/>
    <x v="0"/>
    <m/>
    <s v="large pygostyle, not golden eagle or turkey, check Buteo Swansoni for ID"/>
    <m/>
    <m/>
    <m/>
    <m/>
    <m/>
    <m/>
    <s v="NEED"/>
    <s v="Y"/>
    <m/>
    <m/>
    <m/>
    <m/>
    <m/>
    <m/>
    <m/>
    <m/>
    <m/>
    <m/>
    <s v="8.4, 26.9, 29.8"/>
    <s v="Body length, tail length perpendicular to body, max length"/>
  </r>
  <r>
    <n v="2017"/>
    <m/>
    <x v="137"/>
    <n v="18"/>
    <x v="41"/>
    <m/>
    <s v="DHS"/>
    <s v="18_VI_14"/>
    <s v="Bird"/>
    <x v="6"/>
    <s v="Anatidae"/>
    <m/>
    <s v="Waterfowl"/>
    <m/>
    <s v="Humerus"/>
    <m/>
    <s v="distal"/>
    <s v="L"/>
    <n v="0.3"/>
    <s v="4"/>
    <n v="1"/>
    <x v="0"/>
    <m/>
    <m/>
    <m/>
    <m/>
    <m/>
    <m/>
    <m/>
    <m/>
    <m/>
    <m/>
    <m/>
    <n v="4"/>
    <m/>
    <m/>
    <m/>
    <m/>
    <m/>
    <m/>
    <m/>
    <m/>
    <n v="8.39"/>
    <s v="W"/>
  </r>
  <r>
    <n v="2017"/>
    <m/>
    <x v="137"/>
    <n v="18"/>
    <x v="41"/>
    <m/>
    <s v="DHS"/>
    <s v="18_VI_14"/>
    <s v="Bird"/>
    <x v="4"/>
    <m/>
    <m/>
    <s v="Bird"/>
    <m/>
    <s v="frag"/>
    <m/>
    <m/>
    <m/>
    <n v="0"/>
    <m/>
    <m/>
    <x v="0"/>
    <m/>
    <m/>
    <m/>
    <m/>
    <m/>
    <m/>
    <m/>
    <m/>
    <m/>
    <m/>
    <m/>
    <m/>
    <m/>
    <m/>
    <m/>
    <m/>
    <m/>
    <m/>
    <m/>
    <m/>
    <m/>
    <m/>
  </r>
  <r>
    <n v="2017"/>
    <m/>
    <x v="137"/>
    <n v="18"/>
    <x v="41"/>
    <m/>
    <s v="DHS"/>
    <s v="18_VI_14"/>
    <s v="Fish"/>
    <x v="15"/>
    <m/>
    <m/>
    <s v="Perciformes"/>
    <m/>
    <s v="hyomandibular"/>
    <m/>
    <m/>
    <s v="R"/>
    <n v="0.5"/>
    <m/>
    <s v="?"/>
    <x v="0"/>
    <m/>
    <s v="large, likely marine"/>
    <m/>
    <m/>
    <m/>
    <m/>
    <m/>
    <m/>
    <m/>
    <m/>
    <m/>
    <m/>
    <m/>
    <m/>
    <m/>
    <m/>
    <m/>
    <m/>
    <m/>
    <m/>
    <m/>
    <m/>
  </r>
  <r>
    <n v="2017"/>
    <m/>
    <x v="137"/>
    <n v="18"/>
    <x v="41"/>
    <m/>
    <s v="DHS"/>
    <s v="18_VI_14"/>
    <s v="Fish"/>
    <x v="15"/>
    <s v="cf. Cichlidae or Gerreidae"/>
    <m/>
    <s v="Perciformes"/>
    <m/>
    <s v="caudal"/>
    <m/>
    <m/>
    <m/>
    <n v="1"/>
    <s v="6"/>
    <m/>
    <x v="0"/>
    <m/>
    <s v="large, likely marine"/>
    <m/>
    <m/>
    <m/>
    <m/>
    <m/>
    <m/>
    <s v="NEED"/>
    <s v="Y"/>
    <m/>
    <m/>
    <m/>
    <m/>
    <m/>
    <m/>
    <m/>
    <m/>
    <m/>
    <m/>
    <m/>
    <m/>
  </r>
  <r>
    <n v="2017"/>
    <m/>
    <x v="137"/>
    <n v="18"/>
    <x v="41"/>
    <m/>
    <s v="DHS"/>
    <s v="18_VI_14"/>
    <s v="Mammal"/>
    <x v="13"/>
    <m/>
    <m/>
    <s v="Human"/>
    <m/>
    <m/>
    <m/>
    <m/>
    <m/>
    <m/>
    <m/>
    <m/>
    <x v="9"/>
    <m/>
    <m/>
    <m/>
    <m/>
    <m/>
    <m/>
    <m/>
    <m/>
    <m/>
    <m/>
    <m/>
    <m/>
    <m/>
    <m/>
    <m/>
    <m/>
    <m/>
    <m/>
    <m/>
    <m/>
    <m/>
    <m/>
  </r>
  <r>
    <n v="2017"/>
    <m/>
    <x v="138"/>
    <n v="18"/>
    <x v="34"/>
    <m/>
    <s v="DHS"/>
    <s v="19_VI_14"/>
    <s v="Mammal"/>
    <x v="0"/>
    <m/>
    <m/>
    <s v="Artiodactyl"/>
    <m/>
    <s v="Pelvis Acetabulum"/>
    <m/>
    <s v="Pubis"/>
    <s v="L"/>
    <n v="0.1"/>
    <s v="3"/>
    <n v="1"/>
    <x v="2"/>
    <m/>
    <s v="very narrow body of pubis, deer seems to be thicker bodied"/>
    <m/>
    <m/>
    <s v="FU"/>
    <m/>
    <m/>
    <m/>
    <s v="NEED"/>
    <s v="Y"/>
    <m/>
    <n v="7"/>
    <m/>
    <m/>
    <m/>
    <m/>
    <m/>
    <m/>
    <m/>
    <m/>
    <s v="7x7.4"/>
    <s v="body triangular in cross-section HxW"/>
  </r>
  <r>
    <n v="2017"/>
    <m/>
    <x v="138"/>
    <n v="18"/>
    <x v="34"/>
    <m/>
    <s v="DHS"/>
    <s v="19_VI_14"/>
    <s v="Mammal"/>
    <x v="0"/>
    <m/>
    <m/>
    <s v="Artiodactyl"/>
    <m/>
    <s v="Rib"/>
    <m/>
    <m/>
    <s v="R"/>
    <n v="0.3"/>
    <s v="5"/>
    <n v="1"/>
    <x v="6"/>
    <m/>
    <s v="three fragments of rib, two dorsal shaft frags, one ventral shaft frag, clear cuts on two, possible cut on the third. Likely butchery marks, possibly cut into 2.5 inch rib cuts, each measures 65.7 in length and two appear to be cut on both ends"/>
    <m/>
    <m/>
    <m/>
    <m/>
    <m/>
    <m/>
    <s v="NEED"/>
    <m/>
    <m/>
    <m/>
    <m/>
    <m/>
    <m/>
    <m/>
    <n v="1"/>
    <m/>
    <m/>
    <m/>
    <m/>
    <m/>
  </r>
  <r>
    <n v="2017"/>
    <m/>
    <x v="138"/>
    <n v="18"/>
    <x v="34"/>
    <m/>
    <s v="DHS"/>
    <s v="19_VI_14"/>
    <s v="Mammal"/>
    <x v="0"/>
    <m/>
    <m/>
    <s v="Artiodactyl"/>
    <m/>
    <s v="Rib"/>
    <m/>
    <m/>
    <m/>
    <n v="0"/>
    <s v="8"/>
    <n v="2"/>
    <x v="2"/>
    <m/>
    <s v="two fragments of burn rib, one head (unfused, R) one shaft"/>
    <m/>
    <m/>
    <s v="UN"/>
    <m/>
    <m/>
    <m/>
    <m/>
    <m/>
    <m/>
    <s v="6- burnt and partly carbonized"/>
    <m/>
    <m/>
    <m/>
    <m/>
    <m/>
    <m/>
    <m/>
    <m/>
    <m/>
    <m/>
  </r>
  <r>
    <n v="2017"/>
    <m/>
    <x v="138"/>
    <n v="18"/>
    <x v="34"/>
    <m/>
    <s v="DHS"/>
    <s v="19_VI_14"/>
    <s v="Mammal"/>
    <x v="4"/>
    <s v="medium-large"/>
    <m/>
    <s v="medium-large mammal"/>
    <m/>
    <s v="Rib"/>
    <m/>
    <m/>
    <m/>
    <n v="0"/>
    <s v="5"/>
    <n v="2"/>
    <x v="2"/>
    <m/>
    <m/>
    <m/>
    <m/>
    <m/>
    <m/>
    <m/>
    <m/>
    <m/>
    <m/>
    <m/>
    <m/>
    <m/>
    <m/>
    <m/>
    <m/>
    <m/>
    <m/>
    <m/>
    <m/>
    <m/>
    <m/>
  </r>
  <r>
    <n v="2017"/>
    <m/>
    <x v="138"/>
    <n v="18"/>
    <x v="34"/>
    <m/>
    <s v="DHS"/>
    <s v="19_VI_14"/>
    <s v="Mammal"/>
    <x v="4"/>
    <s v="medium-large"/>
    <m/>
    <s v="medium-large mammal"/>
    <m/>
    <s v="Cranium"/>
    <m/>
    <m/>
    <m/>
    <n v="0"/>
    <m/>
    <n v="1"/>
    <x v="0"/>
    <m/>
    <s v="occipital or parietal frag, Semi fused suture. "/>
    <m/>
    <s v="EL"/>
    <m/>
    <m/>
    <m/>
    <m/>
    <m/>
    <m/>
    <m/>
    <m/>
    <m/>
    <m/>
    <m/>
    <m/>
    <m/>
    <m/>
    <m/>
    <m/>
    <m/>
    <m/>
  </r>
  <r>
    <n v="2017"/>
    <m/>
    <x v="138"/>
    <n v="18"/>
    <x v="34"/>
    <m/>
    <s v="DHS"/>
    <s v="19_VI_14"/>
    <s v="Mammal"/>
    <x v="4"/>
    <s v="medium-large"/>
    <m/>
    <s v="medium-large mammal"/>
    <m/>
    <s v="Shaft"/>
    <m/>
    <s v="frag"/>
    <m/>
    <n v="0"/>
    <s v="sliver"/>
    <n v="5"/>
    <x v="6"/>
    <m/>
    <m/>
    <m/>
    <m/>
    <m/>
    <m/>
    <m/>
    <m/>
    <m/>
    <m/>
    <m/>
    <m/>
    <m/>
    <m/>
    <m/>
    <m/>
    <m/>
    <m/>
    <m/>
    <m/>
    <m/>
    <m/>
  </r>
  <r>
    <n v="2017"/>
    <m/>
    <x v="138"/>
    <n v="18"/>
    <x v="34"/>
    <m/>
    <s v="DHS"/>
    <s v="19_VI_14"/>
    <s v="Bird"/>
    <x v="7"/>
    <s v="Meleagris"/>
    <s v="gallopavo"/>
    <s v="Guajolote"/>
    <m/>
    <s v="Fibula"/>
    <m/>
    <m/>
    <s v="R"/>
    <n v="0.7"/>
    <s v="3"/>
    <n v="1"/>
    <x v="0"/>
    <m/>
    <m/>
    <s v="adult"/>
    <m/>
    <m/>
    <m/>
    <m/>
    <m/>
    <m/>
    <m/>
    <m/>
    <m/>
    <m/>
    <m/>
    <m/>
    <m/>
    <m/>
    <m/>
    <m/>
    <m/>
    <n v="13.5"/>
    <s v="W"/>
  </r>
  <r>
    <n v="2017"/>
    <m/>
    <x v="138"/>
    <n v="18"/>
    <x v="34"/>
    <m/>
    <s v="DHS"/>
    <s v="19_VI_14"/>
    <s v="Bird"/>
    <x v="7"/>
    <s v="Meleagris"/>
    <s v="gallopavo"/>
    <s v="Guajolote"/>
    <m/>
    <s v="Innominate"/>
    <m/>
    <s v="illium frag"/>
    <s v="L"/>
    <n v="0"/>
    <s v="3"/>
    <s v="?"/>
    <x v="0"/>
    <m/>
    <m/>
    <m/>
    <m/>
    <m/>
    <m/>
    <m/>
    <m/>
    <m/>
    <m/>
    <m/>
    <m/>
    <m/>
    <m/>
    <m/>
    <m/>
    <m/>
    <m/>
    <m/>
    <m/>
    <m/>
    <m/>
  </r>
  <r>
    <n v="2017"/>
    <m/>
    <x v="138"/>
    <n v="18"/>
    <x v="34"/>
    <m/>
    <s v="DHS"/>
    <s v="19_VI_14"/>
    <s v="Bird"/>
    <x v="4"/>
    <m/>
    <m/>
    <s v="Bird"/>
    <m/>
    <s v="tendon"/>
    <m/>
    <s v="ossified"/>
    <m/>
    <n v="0.5"/>
    <m/>
    <n v="4"/>
    <x v="0"/>
    <m/>
    <s v="looks just like the turkey tendons I have seen"/>
    <m/>
    <m/>
    <m/>
    <m/>
    <m/>
    <m/>
    <m/>
    <m/>
    <m/>
    <m/>
    <m/>
    <m/>
    <m/>
    <m/>
    <m/>
    <m/>
    <m/>
    <m/>
    <m/>
    <m/>
  </r>
  <r>
    <n v="2017"/>
    <m/>
    <x v="138"/>
    <n v="18"/>
    <x v="34"/>
    <m/>
    <s v="DHS"/>
    <s v="19_VI_14"/>
    <s v="Bird"/>
    <x v="4"/>
    <m/>
    <m/>
    <s v="Bird"/>
    <m/>
    <s v="tarsometatarsus"/>
    <m/>
    <s v="medial and central condyle and shaft"/>
    <s v="L"/>
    <n v="0.6"/>
    <s v="4"/>
    <s v="?"/>
    <x v="0"/>
    <m/>
    <s v="likely waterfowl"/>
    <m/>
    <m/>
    <m/>
    <m/>
    <m/>
    <m/>
    <m/>
    <m/>
    <m/>
    <m/>
    <m/>
    <m/>
    <m/>
    <m/>
    <m/>
    <m/>
    <m/>
    <m/>
    <m/>
    <m/>
  </r>
  <r>
    <n v="2017"/>
    <m/>
    <x v="138"/>
    <n v="18"/>
    <x v="34"/>
    <m/>
    <s v="DHS"/>
    <s v="19_VI_14"/>
    <s v="Bird"/>
    <x v="4"/>
    <m/>
    <m/>
    <s v="Bird"/>
    <m/>
    <s v="Shaft"/>
    <m/>
    <s v="frag"/>
    <m/>
    <n v="0"/>
    <s v="sliver"/>
    <s v="?"/>
    <x v="2"/>
    <m/>
    <m/>
    <m/>
    <m/>
    <m/>
    <m/>
    <m/>
    <m/>
    <m/>
    <m/>
    <m/>
    <m/>
    <m/>
    <m/>
    <m/>
    <m/>
    <m/>
    <m/>
    <m/>
    <m/>
    <m/>
    <m/>
  </r>
  <r>
    <n v="2017"/>
    <m/>
    <x v="138"/>
    <n v="18"/>
    <x v="34"/>
    <m/>
    <s v="DHS"/>
    <s v="19_VI_14"/>
    <s v="Mammal"/>
    <x v="13"/>
    <m/>
    <m/>
    <s v="Human"/>
    <m/>
    <s v="Calcaneous"/>
    <m/>
    <m/>
    <m/>
    <n v="1"/>
    <m/>
    <m/>
    <x v="0"/>
    <s v=" "/>
    <m/>
    <m/>
    <m/>
    <m/>
    <m/>
    <m/>
    <m/>
    <m/>
    <m/>
    <m/>
    <m/>
    <m/>
    <m/>
    <m/>
    <m/>
    <m/>
    <m/>
    <m/>
    <m/>
    <m/>
    <m/>
  </r>
  <r>
    <n v="2017"/>
    <m/>
    <x v="139"/>
    <n v="18"/>
    <x v="8"/>
    <m/>
    <s v="AH"/>
    <s v="18_VI_14"/>
    <s v="Mammal"/>
    <x v="0"/>
    <s v="Odocoileus"/>
    <s v="virginianus"/>
    <s v="White-tailed deer"/>
    <m/>
    <s v="Ph3"/>
    <m/>
    <m/>
    <s v="LM/RL"/>
    <n v="0.9"/>
    <s v="3"/>
    <n v="4"/>
    <x v="0"/>
    <m/>
    <s v="missing just distal tip"/>
    <m/>
    <m/>
    <s v="FU"/>
    <s v="PR"/>
    <m/>
    <m/>
    <m/>
    <m/>
    <m/>
    <m/>
    <m/>
    <m/>
    <m/>
    <m/>
    <m/>
    <m/>
    <m/>
    <m/>
    <s v="16.7x9.5"/>
    <s v="Prox HxW"/>
  </r>
  <r>
    <n v="2017"/>
    <m/>
    <x v="139"/>
    <n v="18"/>
    <x v="8"/>
    <m/>
    <s v="AH"/>
    <s v="18_VI_14"/>
    <s v="Mammal"/>
    <x v="4"/>
    <s v="large"/>
    <m/>
    <s v="large mammal"/>
    <m/>
    <s v="Shaft"/>
    <m/>
    <s v="frag"/>
    <m/>
    <n v="0"/>
    <s v="sliver"/>
    <n v="3"/>
    <x v="0"/>
    <m/>
    <m/>
    <m/>
    <m/>
    <m/>
    <m/>
    <m/>
    <m/>
    <m/>
    <m/>
    <m/>
    <n v="8"/>
    <m/>
    <m/>
    <m/>
    <m/>
    <m/>
    <m/>
    <m/>
    <m/>
    <m/>
    <m/>
  </r>
  <r>
    <n v="2017"/>
    <m/>
    <x v="139"/>
    <n v="18"/>
    <x v="8"/>
    <m/>
    <s v="AH"/>
    <s v="18_VI_14"/>
    <s v="Mammal"/>
    <x v="4"/>
    <s v="medium-large"/>
    <m/>
    <s v="medium-large mammal"/>
    <m/>
    <s v="Shaft"/>
    <m/>
    <s v="frag"/>
    <m/>
    <n v="0"/>
    <s v="sliver"/>
    <n v="2"/>
    <x v="0"/>
    <m/>
    <m/>
    <m/>
    <m/>
    <m/>
    <m/>
    <m/>
    <m/>
    <m/>
    <m/>
    <m/>
    <m/>
    <m/>
    <m/>
    <m/>
    <m/>
    <m/>
    <m/>
    <m/>
    <m/>
    <m/>
    <m/>
  </r>
  <r>
    <n v="2017"/>
    <m/>
    <x v="139"/>
    <n v="18"/>
    <x v="8"/>
    <m/>
    <s v="AH"/>
    <s v="18_VI_14"/>
    <s v="Mammal"/>
    <x v="4"/>
    <m/>
    <m/>
    <s v="mammal"/>
    <m/>
    <s v="Cranium"/>
    <m/>
    <s v="auditory meatus frag"/>
    <m/>
    <n v="0"/>
    <m/>
    <n v="2"/>
    <x v="0"/>
    <m/>
    <m/>
    <m/>
    <m/>
    <m/>
    <m/>
    <m/>
    <m/>
    <m/>
    <m/>
    <m/>
    <m/>
    <m/>
    <m/>
    <m/>
    <m/>
    <m/>
    <m/>
    <m/>
    <m/>
    <m/>
    <m/>
  </r>
  <r>
    <n v="2017"/>
    <m/>
    <x v="139"/>
    <n v="18"/>
    <x v="8"/>
    <m/>
    <s v="AH"/>
    <s v="18_VI_14"/>
    <s v="Mammal"/>
    <x v="13"/>
    <m/>
    <m/>
    <s v="Human"/>
    <m/>
    <m/>
    <m/>
    <m/>
    <m/>
    <n v="0"/>
    <m/>
    <n v="3"/>
    <x v="0"/>
    <m/>
    <m/>
    <m/>
    <m/>
    <m/>
    <m/>
    <m/>
    <m/>
    <m/>
    <m/>
    <m/>
    <m/>
    <m/>
    <m/>
    <m/>
    <m/>
    <m/>
    <m/>
    <m/>
    <m/>
    <m/>
    <m/>
  </r>
  <r>
    <n v="2017"/>
    <m/>
    <x v="140"/>
    <n v="18"/>
    <x v="40"/>
    <m/>
    <s v="AH"/>
    <s v="18_VI_14"/>
    <s v="Mammal"/>
    <x v="0"/>
    <m/>
    <m/>
    <s v="Artiodactyl"/>
    <m/>
    <s v="Mc"/>
    <m/>
    <s v="shaft"/>
    <m/>
    <n v="0"/>
    <s v="sliver"/>
    <n v="2"/>
    <x v="0"/>
    <m/>
    <m/>
    <m/>
    <m/>
    <m/>
    <m/>
    <m/>
    <m/>
    <m/>
    <m/>
    <m/>
    <m/>
    <m/>
    <m/>
    <m/>
    <m/>
    <m/>
    <m/>
    <m/>
    <m/>
    <m/>
    <m/>
  </r>
  <r>
    <n v="2017"/>
    <m/>
    <x v="140"/>
    <n v="18"/>
    <x v="40"/>
    <m/>
    <s v="AH"/>
    <s v="18_VI_14"/>
    <s v="Mammal"/>
    <x v="4"/>
    <s v="large"/>
    <m/>
    <s v="large mammal"/>
    <m/>
    <s v="Awl"/>
    <m/>
    <s v="distal"/>
    <m/>
    <n v="0.9"/>
    <s v="4"/>
    <n v="2"/>
    <x v="0"/>
    <m/>
    <s v="large/wide awl, seems fairly intact"/>
    <m/>
    <m/>
    <m/>
    <m/>
    <m/>
    <m/>
    <m/>
    <m/>
    <m/>
    <m/>
    <m/>
    <m/>
    <m/>
    <s v=" "/>
    <m/>
    <m/>
    <m/>
    <m/>
    <s v="39.9x18.9"/>
    <s v="Lxproximal width of worked point, i.e. max length/width of piercing portion of the tool"/>
  </r>
  <r>
    <n v="2017"/>
    <m/>
    <x v="140"/>
    <n v="18"/>
    <x v="40"/>
    <m/>
    <s v="AH"/>
    <s v="18_VI_14"/>
    <s v="Mammal"/>
    <x v="4"/>
    <s v="medium-large"/>
    <m/>
    <s v="medium-large mammal"/>
    <m/>
    <s v="Shaft"/>
    <m/>
    <s v="frag"/>
    <m/>
    <n v="0"/>
    <s v="sliver"/>
    <n v="3"/>
    <x v="0"/>
    <m/>
    <m/>
    <m/>
    <m/>
    <m/>
    <m/>
    <m/>
    <m/>
    <m/>
    <m/>
    <m/>
    <m/>
    <m/>
    <m/>
    <m/>
    <m/>
    <m/>
    <m/>
    <m/>
    <m/>
    <m/>
    <m/>
  </r>
  <r>
    <n v="2017"/>
    <m/>
    <x v="140"/>
    <n v="18"/>
    <x v="40"/>
    <m/>
    <s v="AH"/>
    <s v="18_VI_14"/>
    <s v="Mammal"/>
    <x v="13"/>
    <m/>
    <m/>
    <s v="Human"/>
    <m/>
    <m/>
    <m/>
    <m/>
    <m/>
    <m/>
    <m/>
    <m/>
    <x v="2"/>
    <m/>
    <m/>
    <m/>
    <m/>
    <m/>
    <m/>
    <m/>
    <m/>
    <m/>
    <m/>
    <m/>
    <m/>
    <m/>
    <m/>
    <m/>
    <m/>
    <m/>
    <m/>
    <m/>
    <m/>
    <m/>
    <m/>
  </r>
  <r>
    <n v="2017"/>
    <m/>
    <x v="141"/>
    <n v="18"/>
    <x v="40"/>
    <m/>
    <s v="AH"/>
    <s v="18_VI_14"/>
    <s v="Mammal"/>
    <x v="3"/>
    <s v="Lepus"/>
    <m/>
    <s v="sp."/>
    <m/>
    <s v="Humerus"/>
    <m/>
    <s v="distal"/>
    <m/>
    <n v="0.3"/>
    <s v="4"/>
    <n v="3"/>
    <x v="0"/>
    <m/>
    <m/>
    <m/>
    <m/>
    <s v="ND"/>
    <s v="PR"/>
    <s v="FU"/>
    <m/>
    <m/>
    <m/>
    <m/>
    <n v="9"/>
    <m/>
    <m/>
    <m/>
    <m/>
    <m/>
    <m/>
    <m/>
    <m/>
    <s v="11.3x8.9"/>
    <s v="WxD"/>
  </r>
  <r>
    <n v="2017"/>
    <m/>
    <x v="141"/>
    <n v="18"/>
    <x v="40"/>
    <m/>
    <s v="AH"/>
    <s v="18_VI_14"/>
    <s v="Mammal"/>
    <x v="4"/>
    <s v="medium-large"/>
    <m/>
    <s v="medium-large mammal"/>
    <m/>
    <s v="Rib"/>
    <m/>
    <s v="shaft"/>
    <m/>
    <n v="0.3"/>
    <s v="5"/>
    <n v="3"/>
    <x v="0"/>
    <m/>
    <m/>
    <m/>
    <m/>
    <m/>
    <m/>
    <m/>
    <m/>
    <m/>
    <m/>
    <m/>
    <n v="7"/>
    <m/>
    <m/>
    <m/>
    <m/>
    <m/>
    <m/>
    <m/>
    <m/>
    <m/>
    <m/>
  </r>
  <r>
    <n v="2017"/>
    <m/>
    <x v="142"/>
    <n v="18"/>
    <x v="37"/>
    <m/>
    <s v="GMB"/>
    <s v="19_VI_14"/>
    <s v="Bird"/>
    <x v="7"/>
    <s v="Colinus"/>
    <s v="virginianus"/>
    <s v="Northern bobwhite"/>
    <m/>
    <s v="Tibiotarsus"/>
    <m/>
    <m/>
    <s v="L"/>
    <n v="0.3"/>
    <s v="4"/>
    <s v="?"/>
    <x v="0"/>
    <m/>
    <m/>
    <m/>
    <m/>
    <m/>
    <m/>
    <m/>
    <m/>
    <m/>
    <m/>
    <m/>
    <m/>
    <m/>
    <m/>
    <m/>
    <m/>
    <m/>
    <m/>
    <m/>
    <m/>
    <s v="5.6x3.1"/>
    <s v="WxD (not 100% complete)"/>
  </r>
  <r>
    <n v="2017"/>
    <m/>
    <x v="142"/>
    <n v="18"/>
    <x v="37"/>
    <m/>
    <s v="GMB"/>
    <s v="19_VI_14"/>
    <s v="Bird"/>
    <x v="4"/>
    <m/>
    <m/>
    <s v="Bird"/>
    <m/>
    <s v="Shaft"/>
    <m/>
    <s v="frag"/>
    <m/>
    <n v="0"/>
    <s v="sliver"/>
    <s v="?"/>
    <x v="0"/>
    <m/>
    <m/>
    <m/>
    <m/>
    <m/>
    <m/>
    <m/>
    <m/>
    <m/>
    <m/>
    <m/>
    <m/>
    <s v="?"/>
    <m/>
    <m/>
    <m/>
    <m/>
    <m/>
    <m/>
    <m/>
    <m/>
    <m/>
  </r>
  <r>
    <n v="2017"/>
    <m/>
    <x v="142"/>
    <n v="18"/>
    <x v="37"/>
    <m/>
    <s v="GMB"/>
    <s v="19_VI_14"/>
    <s v="Mammal"/>
    <x v="13"/>
    <m/>
    <m/>
    <s v="Human"/>
    <m/>
    <m/>
    <m/>
    <m/>
    <m/>
    <m/>
    <m/>
    <m/>
    <x v="0"/>
    <m/>
    <m/>
    <m/>
    <m/>
    <m/>
    <m/>
    <m/>
    <m/>
    <m/>
    <m/>
    <m/>
    <m/>
    <m/>
    <m/>
    <m/>
    <m/>
    <m/>
    <m/>
    <m/>
    <m/>
    <m/>
    <m/>
  </r>
  <r>
    <n v="2017"/>
    <m/>
    <x v="143"/>
    <n v="18"/>
    <x v="10"/>
    <m/>
    <s v="DHS"/>
    <s v="12_VI_14"/>
    <s v="Mammal"/>
    <x v="1"/>
    <s v="Canis"/>
    <s v="familiaris "/>
    <s v="Dog"/>
    <m/>
    <s v="Mand/Tth"/>
    <m/>
    <s v="posterior, M2, M3"/>
    <s v="L"/>
    <n v="0.5"/>
    <s v="4"/>
    <n v="2"/>
    <x v="0"/>
    <m/>
    <s v="posterior portion of dog mandible, most of ramus intact except tip of coronoid process, "/>
    <n v="9"/>
    <s v="med?"/>
    <m/>
    <m/>
    <m/>
    <m/>
    <m/>
    <m/>
    <m/>
    <m/>
    <m/>
    <m/>
    <m/>
    <m/>
    <m/>
    <m/>
    <m/>
    <m/>
    <s v="27.3, 7.79x6.7x4.2x4.2, 19.23"/>
    <s v="Width of ramus (#15), post-ant of M3xW,, p-axw M3, width of mandibular condyle"/>
  </r>
  <r>
    <n v="2017"/>
    <m/>
    <x v="143"/>
    <n v="18"/>
    <x v="10"/>
    <m/>
    <s v="DHS"/>
    <s v="12_VI_14"/>
    <s v="Mammal"/>
    <x v="1"/>
    <s v="Canis"/>
    <s v="familiaris "/>
    <s v="Dog"/>
    <m/>
    <s v="Cranium"/>
    <m/>
    <s v="zygomatric"/>
    <s v="R"/>
    <n v="0.1"/>
    <m/>
    <n v="1"/>
    <x v="0"/>
    <m/>
    <s v="near complete zygomatic"/>
    <m/>
    <m/>
    <m/>
    <m/>
    <m/>
    <m/>
    <m/>
    <m/>
    <m/>
    <m/>
    <m/>
    <m/>
    <m/>
    <m/>
    <m/>
    <m/>
    <m/>
    <m/>
    <m/>
    <m/>
  </r>
  <r>
    <n v="2017"/>
    <m/>
    <x v="143"/>
    <n v="18"/>
    <x v="10"/>
    <m/>
    <s v="DHS"/>
    <s v="12_VI_14"/>
    <s v="Bird"/>
    <x v="7"/>
    <s v="Meleagris"/>
    <s v="gallopavo"/>
    <s v="Guajolote"/>
    <m/>
    <s v="Scapula"/>
    <m/>
    <s v="Head"/>
    <s v="L"/>
    <n v="0.2"/>
    <s v="3"/>
    <n v="3"/>
    <x v="0"/>
    <m/>
    <m/>
    <m/>
    <m/>
    <m/>
    <m/>
    <m/>
    <m/>
    <m/>
    <m/>
    <m/>
    <m/>
    <m/>
    <m/>
    <m/>
    <m/>
    <m/>
    <m/>
    <m/>
    <m/>
    <n v="15.9"/>
    <s v="W glenoid"/>
  </r>
  <r>
    <n v="2017"/>
    <m/>
    <x v="143"/>
    <n v="18"/>
    <x v="10"/>
    <m/>
    <s v="DHS"/>
    <s v="12_VI_14"/>
    <s v="Mammal"/>
    <x v="13"/>
    <m/>
    <m/>
    <s v="Human"/>
    <m/>
    <m/>
    <m/>
    <m/>
    <m/>
    <m/>
    <m/>
    <m/>
    <x v="12"/>
    <m/>
    <m/>
    <m/>
    <m/>
    <m/>
    <m/>
    <m/>
    <m/>
    <m/>
    <m/>
    <m/>
    <m/>
    <m/>
    <m/>
    <m/>
    <m/>
    <m/>
    <m/>
    <m/>
    <m/>
    <m/>
    <m/>
  </r>
  <r>
    <n v="2017"/>
    <m/>
    <x v="144"/>
    <n v="18"/>
    <x v="27"/>
    <m/>
    <s v="DHS"/>
    <s v="12_VI_14"/>
    <s v="Reptile"/>
    <x v="2"/>
    <s v="Trachemys"/>
    <s v="sp."/>
    <s v="Slider turtle"/>
    <m/>
    <s v="Carapace"/>
    <m/>
    <s v="costal and 2 peripheral"/>
    <s v="R"/>
    <n v="0.1"/>
    <m/>
    <n v="2"/>
    <x v="6"/>
    <m/>
    <s v="Near cranial end, each scute, even if adjacent counted as 1 nisp, refitting fragments counted as refitted unit. "/>
    <m/>
    <m/>
    <m/>
    <m/>
    <m/>
    <m/>
    <m/>
    <m/>
    <m/>
    <m/>
    <m/>
    <m/>
    <m/>
    <m/>
    <m/>
    <m/>
    <m/>
    <m/>
    <m/>
    <m/>
  </r>
  <r>
    <n v="2017"/>
    <m/>
    <x v="144"/>
    <n v="18"/>
    <x v="27"/>
    <m/>
    <s v="DHS"/>
    <s v="12_VI_14"/>
    <s v="Mammal"/>
    <x v="4"/>
    <s v="large"/>
    <m/>
    <s v="large mammal"/>
    <m/>
    <s v="Frag"/>
    <m/>
    <m/>
    <m/>
    <n v="0"/>
    <m/>
    <n v="2"/>
    <x v="0"/>
    <m/>
    <m/>
    <m/>
    <m/>
    <m/>
    <m/>
    <m/>
    <m/>
    <m/>
    <m/>
    <m/>
    <m/>
    <m/>
    <m/>
    <m/>
    <m/>
    <m/>
    <m/>
    <m/>
    <m/>
    <m/>
    <m/>
  </r>
  <r>
    <n v="2017"/>
    <m/>
    <x v="144"/>
    <n v="18"/>
    <x v="27"/>
    <m/>
    <s v="DHS"/>
    <s v="12_VI_14"/>
    <s v="Mammal"/>
    <x v="4"/>
    <s v="medium-large"/>
    <m/>
    <s v="medium-large mammal"/>
    <m/>
    <s v="Rib"/>
    <m/>
    <s v="shaft"/>
    <m/>
    <n v="0.4"/>
    <s v="5"/>
    <n v="3"/>
    <x v="0"/>
    <m/>
    <m/>
    <m/>
    <m/>
    <m/>
    <m/>
    <m/>
    <m/>
    <m/>
    <m/>
    <m/>
    <m/>
    <m/>
    <m/>
    <m/>
    <m/>
    <m/>
    <m/>
    <m/>
    <m/>
    <m/>
    <m/>
  </r>
  <r>
    <n v="2017"/>
    <m/>
    <x v="144"/>
    <n v="18"/>
    <x v="27"/>
    <m/>
    <s v="DHS"/>
    <s v="12_VI_14"/>
    <s v="Bird"/>
    <x v="8"/>
    <s v="Buteo"/>
    <s v="sp."/>
    <s v="Buteo"/>
    <m/>
    <s v="Cranium"/>
    <m/>
    <s v="premaxillary"/>
    <m/>
    <n v="0.1"/>
    <s v="1"/>
    <s v="?"/>
    <x v="0"/>
    <m/>
    <s v="most of superior portion of premaxillary,"/>
    <m/>
    <m/>
    <m/>
    <m/>
    <m/>
    <m/>
    <s v="NEED"/>
    <m/>
    <m/>
    <m/>
    <m/>
    <m/>
    <m/>
    <m/>
    <m/>
    <m/>
    <m/>
    <m/>
    <s v="30x11.8"/>
    <s v="L, W, caudal width, I think it is not quite complete"/>
  </r>
  <r>
    <n v="2017"/>
    <m/>
    <x v="144"/>
    <n v="18"/>
    <x v="27"/>
    <m/>
    <s v="DHS"/>
    <s v="12_VI_14"/>
    <s v="Mammal"/>
    <x v="4"/>
    <s v="small"/>
    <m/>
    <s v="small mammal"/>
    <m/>
    <s v="Thoracic"/>
    <m/>
    <m/>
    <m/>
    <n v="1"/>
    <m/>
    <m/>
    <x v="0"/>
    <m/>
    <m/>
    <m/>
    <n v="1"/>
    <s v="UN"/>
    <s v="PR"/>
    <s v="UN"/>
    <m/>
    <m/>
    <m/>
    <m/>
    <m/>
    <m/>
    <m/>
    <m/>
    <m/>
    <m/>
    <m/>
    <m/>
    <m/>
    <m/>
    <m/>
  </r>
  <r>
    <n v="2017"/>
    <m/>
    <x v="145"/>
    <n v="18"/>
    <x v="27"/>
    <m/>
    <s v="DHS"/>
    <s v="10_VII_14"/>
    <s v="Bird"/>
    <x v="7"/>
    <s v="cf. Meleagris gallopavo"/>
    <m/>
    <s v="Galliformes"/>
    <m/>
    <s v="Tarsometatarsus"/>
    <m/>
    <s v="proximal"/>
    <s v="R"/>
    <n v="0.1"/>
    <s v="1"/>
    <n v="3"/>
    <x v="0"/>
    <m/>
    <s v="Worked proximal of tarsometatarsus, shaped superficially like a tooth, drilled through shaft?, hypotarsal ridge removed. Looks a lot like turkey, but a little smaller. "/>
    <m/>
    <m/>
    <m/>
    <m/>
    <m/>
    <m/>
    <m/>
    <m/>
    <m/>
    <m/>
    <m/>
    <m/>
    <m/>
    <n v="1"/>
    <m/>
    <m/>
    <m/>
    <m/>
    <s v="18.5x10.4"/>
    <s v="broken WxD of proximal"/>
  </r>
  <r>
    <n v="2017"/>
    <m/>
    <x v="145"/>
    <n v="18"/>
    <x v="27"/>
    <m/>
    <s v="DHS"/>
    <s v="10_VII_14"/>
    <s v="Mammal"/>
    <x v="4"/>
    <s v="medium-large"/>
    <m/>
    <s v="medium-large mammal"/>
    <m/>
    <s v="Vert ND"/>
    <m/>
    <s v="body"/>
    <m/>
    <n v="0.1"/>
    <m/>
    <n v="2"/>
    <x v="0"/>
    <m/>
    <m/>
    <m/>
    <m/>
    <m/>
    <m/>
    <m/>
    <m/>
    <m/>
    <m/>
    <m/>
    <m/>
    <m/>
    <m/>
    <m/>
    <m/>
    <m/>
    <m/>
    <m/>
    <m/>
    <m/>
    <m/>
  </r>
  <r>
    <n v="2017"/>
    <m/>
    <x v="145"/>
    <n v="18"/>
    <x v="27"/>
    <m/>
    <s v="DHS"/>
    <s v="10_VII_14"/>
    <s v="Mammal"/>
    <x v="4"/>
    <s v="medium-large"/>
    <m/>
    <s v="medium-large mammal"/>
    <m/>
    <s v="Spatula/Chisel"/>
    <m/>
    <m/>
    <m/>
    <n v="1"/>
    <m/>
    <n v="4"/>
    <x v="0"/>
    <m/>
    <s v="small rounded bevel on one end, squared proximally"/>
    <m/>
    <m/>
    <m/>
    <m/>
    <m/>
    <m/>
    <s v="NEED"/>
    <m/>
    <m/>
    <m/>
    <m/>
    <m/>
    <m/>
    <n v="2"/>
    <m/>
    <m/>
    <m/>
    <m/>
    <s v="34.7x6.1,7,3.24"/>
    <s v="LxW(prox - non-tool end), W(distal - toolend), D"/>
  </r>
  <r>
    <n v="2017"/>
    <m/>
    <x v="145"/>
    <n v="18"/>
    <x v="27"/>
    <m/>
    <s v="DHS"/>
    <s v="10_VII_14"/>
    <s v="Mammal"/>
    <x v="4"/>
    <m/>
    <m/>
    <s v="mammal"/>
    <m/>
    <s v="frag"/>
    <m/>
    <m/>
    <m/>
    <n v="0"/>
    <s v="8"/>
    <n v="5"/>
    <x v="1"/>
    <m/>
    <m/>
    <m/>
    <m/>
    <m/>
    <m/>
    <m/>
    <m/>
    <m/>
    <m/>
    <m/>
    <m/>
    <m/>
    <m/>
    <m/>
    <m/>
    <m/>
    <m/>
    <m/>
    <m/>
    <m/>
    <m/>
  </r>
  <r>
    <n v="2017"/>
    <m/>
    <x v="146"/>
    <n v="18"/>
    <x v="53"/>
    <n v="23"/>
    <s v="DHS"/>
    <s v="11_VI_14"/>
    <s v="Mammal"/>
    <x v="3"/>
    <s v="Sylvilagus"/>
    <s v="cunicularius"/>
    <s v="Mexican cottontail"/>
    <m/>
    <s v="Pelvis Acetabulum"/>
    <m/>
    <m/>
    <s v="R"/>
    <n v="0.9"/>
    <m/>
    <n v="2"/>
    <x v="0"/>
    <m/>
    <m/>
    <n v="9"/>
    <m/>
    <s v="FU"/>
    <m/>
    <m/>
    <m/>
    <s v="NEED"/>
    <m/>
    <m/>
    <n v="6"/>
    <m/>
    <m/>
    <m/>
    <m/>
    <m/>
    <m/>
    <m/>
    <m/>
    <s v="10, 32.4"/>
    <s v="Max Diameter of acetab, Max L ischium-closest lip of acetab"/>
  </r>
  <r>
    <n v="2017"/>
    <m/>
    <x v="146"/>
    <n v="18"/>
    <x v="53"/>
    <n v="23"/>
    <s v="DHS"/>
    <s v="11_VI_14"/>
    <s v="Mammal"/>
    <x v="1"/>
    <s v="Canis"/>
    <s v="familiaris "/>
    <s v="dog"/>
    <m/>
    <s v="Mand th"/>
    <m/>
    <s v="anterior fragment, alveolus of canine, roots of P2, P1 root resorbed"/>
    <s v="L"/>
    <n v="0.1"/>
    <m/>
    <n v="2"/>
    <x v="0"/>
    <m/>
    <s v="fragment of small dog mandible"/>
    <n v="9"/>
    <m/>
    <m/>
    <m/>
    <m/>
    <m/>
    <m/>
    <m/>
    <m/>
    <n v="7"/>
    <m/>
    <m/>
    <m/>
    <m/>
    <m/>
    <m/>
    <m/>
    <m/>
    <m/>
    <m/>
  </r>
  <r>
    <n v="2017"/>
    <m/>
    <x v="146"/>
    <n v="18"/>
    <x v="53"/>
    <n v="23"/>
    <s v="DHS"/>
    <s v="11_VI_14"/>
    <s v="Mammal"/>
    <x v="4"/>
    <s v="medium-large"/>
    <m/>
    <s v="medium-large mammal"/>
    <m/>
    <s v="Cranium"/>
    <m/>
    <s v="frag"/>
    <m/>
    <n v="0"/>
    <m/>
    <n v="2"/>
    <x v="0"/>
    <m/>
    <m/>
    <m/>
    <m/>
    <m/>
    <m/>
    <m/>
    <m/>
    <m/>
    <m/>
    <m/>
    <m/>
    <m/>
    <m/>
    <m/>
    <m/>
    <m/>
    <m/>
    <m/>
    <m/>
    <m/>
    <m/>
  </r>
  <r>
    <n v="2017"/>
    <m/>
    <x v="146"/>
    <n v="18"/>
    <x v="53"/>
    <n v="23"/>
    <s v="DHS"/>
    <s v="11_VI_14"/>
    <s v="Mammal"/>
    <x v="4"/>
    <s v="small-med"/>
    <m/>
    <s v="small-med mammal"/>
    <m/>
    <s v="Frag"/>
    <m/>
    <m/>
    <m/>
    <n v="0"/>
    <s v="8"/>
    <n v="5"/>
    <x v="6"/>
    <m/>
    <m/>
    <m/>
    <m/>
    <m/>
    <m/>
    <m/>
    <m/>
    <m/>
    <m/>
    <m/>
    <m/>
    <m/>
    <m/>
    <m/>
    <m/>
    <m/>
    <m/>
    <m/>
    <m/>
    <m/>
    <m/>
  </r>
  <r>
    <n v="2017"/>
    <m/>
    <x v="147"/>
    <n v="18"/>
    <x v="29"/>
    <m/>
    <s v="DHS"/>
    <s v="10_VI_14"/>
    <s v="Mammal"/>
    <x v="0"/>
    <m/>
    <m/>
    <s v="Artiodactyl"/>
    <m/>
    <s v="Cervical"/>
    <m/>
    <m/>
    <m/>
    <n v="0.7"/>
    <m/>
    <n v="2"/>
    <x v="0"/>
    <m/>
    <m/>
    <n v="1"/>
    <m/>
    <s v="UN"/>
    <s v="PR"/>
    <s v="UN"/>
    <m/>
    <m/>
    <m/>
    <m/>
    <n v="9"/>
    <m/>
    <m/>
    <m/>
    <m/>
    <m/>
    <m/>
    <m/>
    <m/>
    <n v="39.56"/>
    <s v="cranial-caudal arti.facet"/>
  </r>
  <r>
    <n v="2017"/>
    <m/>
    <x v="147"/>
    <n v="18"/>
    <x v="29"/>
    <m/>
    <s v="DHS"/>
    <s v="10_VI_14"/>
    <s v="Mammal"/>
    <x v="0"/>
    <m/>
    <m/>
    <s v="Artiodactyl"/>
    <m/>
    <s v="Scapula"/>
    <m/>
    <s v="caudal border"/>
    <s v="L"/>
    <n v="0"/>
    <m/>
    <n v="2"/>
    <x v="0"/>
    <m/>
    <m/>
    <m/>
    <m/>
    <m/>
    <m/>
    <m/>
    <m/>
    <m/>
    <m/>
    <m/>
    <m/>
    <m/>
    <m/>
    <m/>
    <m/>
    <m/>
    <m/>
    <m/>
    <m/>
    <n v="9.1999999999999993"/>
    <s v="thickness of border"/>
  </r>
  <r>
    <n v="2017"/>
    <m/>
    <x v="147"/>
    <n v="18"/>
    <x v="29"/>
    <m/>
    <s v="DHS"/>
    <s v="10_VI_14"/>
    <s v="Mammal"/>
    <x v="4"/>
    <s v="medium-large"/>
    <m/>
    <s v="medium-large mammal"/>
    <m/>
    <s v="Cranium"/>
    <m/>
    <s v="frag"/>
    <m/>
    <n v="0"/>
    <m/>
    <n v="2"/>
    <x v="0"/>
    <m/>
    <m/>
    <m/>
    <m/>
    <m/>
    <m/>
    <m/>
    <m/>
    <m/>
    <m/>
    <m/>
    <m/>
    <m/>
    <m/>
    <m/>
    <m/>
    <m/>
    <m/>
    <m/>
    <m/>
    <m/>
    <m/>
  </r>
  <r>
    <n v="2017"/>
    <m/>
    <x v="147"/>
    <n v="18"/>
    <x v="29"/>
    <m/>
    <s v="DHS"/>
    <s v="10_VI_14"/>
    <s v="Mammal"/>
    <x v="4"/>
    <s v="medium-large"/>
    <m/>
    <s v="medium-large mammal"/>
    <m/>
    <s v="Frag"/>
    <m/>
    <m/>
    <m/>
    <n v="0"/>
    <m/>
    <n v="2"/>
    <x v="2"/>
    <m/>
    <m/>
    <m/>
    <m/>
    <m/>
    <m/>
    <m/>
    <m/>
    <m/>
    <m/>
    <m/>
    <m/>
    <m/>
    <m/>
    <m/>
    <m/>
    <m/>
    <m/>
    <m/>
    <m/>
    <m/>
    <m/>
  </r>
  <r>
    <n v="2017"/>
    <m/>
    <x v="147"/>
    <n v="18"/>
    <x v="29"/>
    <m/>
    <s v="DHS"/>
    <s v="10_VI_14"/>
    <s v="Mammal"/>
    <x v="4"/>
    <s v="Lagomorph or Rodent"/>
    <m/>
    <s v="Lagomorph or Rodent"/>
    <m/>
    <s v="Tth ND"/>
    <m/>
    <s v="p2?"/>
    <m/>
    <n v="0.5"/>
    <m/>
    <s v="?"/>
    <x v="0"/>
    <m/>
    <s v="small tooth, looks like p2 in lagomorph, "/>
    <m/>
    <m/>
    <m/>
    <m/>
    <m/>
    <m/>
    <m/>
    <m/>
    <m/>
    <m/>
    <m/>
    <m/>
    <m/>
    <m/>
    <m/>
    <m/>
    <m/>
    <m/>
    <m/>
    <m/>
  </r>
  <r>
    <n v="2017"/>
    <m/>
    <x v="148"/>
    <n v="18"/>
    <x v="30"/>
    <m/>
    <s v="DMC"/>
    <s v="11_VI_14"/>
    <s v="Mammal"/>
    <x v="5"/>
    <s v="Cratogeomys"/>
    <s v="fumosus thylorhinus"/>
    <s v="Smokey pocket gopher"/>
    <m/>
    <s v="Femur"/>
    <m/>
    <m/>
    <s v="L"/>
    <n v="0.9"/>
    <s v="3"/>
    <n v="4"/>
    <x v="0"/>
    <m/>
    <s v="just missing distal epiphysis"/>
    <n v="1"/>
    <m/>
    <s v="FU"/>
    <s v="PR"/>
    <s v="UN"/>
    <m/>
    <m/>
    <m/>
    <m/>
    <m/>
    <m/>
    <m/>
    <m/>
    <m/>
    <m/>
    <m/>
    <m/>
    <m/>
    <n v="35.799999999999997"/>
    <s v="unfused length"/>
  </r>
  <r>
    <n v="2017"/>
    <m/>
    <x v="148"/>
    <n v="18"/>
    <x v="30"/>
    <m/>
    <s v="DMC"/>
    <s v="11_VI_14"/>
    <s v="Bird"/>
    <x v="7"/>
    <s v="Odontophoridae"/>
    <m/>
    <s v="Quail"/>
    <m/>
    <s v="Coracoid"/>
    <m/>
    <m/>
    <s v="R"/>
    <n v="0.9"/>
    <s v="6"/>
    <n v="1"/>
    <x v="0"/>
    <m/>
    <s v="just a little bit smaller than colinus"/>
    <n v="9"/>
    <m/>
    <s v="FU"/>
    <m/>
    <s v="FU"/>
    <m/>
    <s v="NEED"/>
    <m/>
    <m/>
    <n v="7"/>
    <m/>
    <m/>
    <m/>
    <m/>
    <m/>
    <m/>
    <m/>
    <m/>
    <s v="25.4, 4.6"/>
    <s v="length, prox w"/>
  </r>
  <r>
    <n v="2017"/>
    <m/>
    <x v="148"/>
    <n v="18"/>
    <x v="30"/>
    <m/>
    <s v="DMC"/>
    <s v="11_VI_14"/>
    <s v="Mammal"/>
    <x v="4"/>
    <s v="medium-large"/>
    <m/>
    <s v="medium-large mammal"/>
    <m/>
    <s v="Frag"/>
    <m/>
    <m/>
    <m/>
    <n v="0"/>
    <s v="8"/>
    <n v="5"/>
    <x v="6"/>
    <m/>
    <m/>
    <m/>
    <m/>
    <m/>
    <m/>
    <m/>
    <s v="one burn (7)"/>
    <m/>
    <m/>
    <m/>
    <s v="*"/>
    <m/>
    <m/>
    <m/>
    <m/>
    <m/>
    <m/>
    <m/>
    <m/>
    <m/>
    <m/>
  </r>
  <r>
    <n v="2017"/>
    <m/>
    <x v="148"/>
    <n v="18"/>
    <x v="30"/>
    <m/>
    <s v="DMC"/>
    <s v="11_VI_14"/>
    <s v="Mammal"/>
    <x v="13"/>
    <m/>
    <m/>
    <s v="Human"/>
    <m/>
    <m/>
    <m/>
    <m/>
    <m/>
    <m/>
    <m/>
    <m/>
    <x v="2"/>
    <m/>
    <m/>
    <m/>
    <m/>
    <m/>
    <m/>
    <m/>
    <m/>
    <m/>
    <m/>
    <m/>
    <m/>
    <m/>
    <m/>
    <m/>
    <m/>
    <m/>
    <m/>
    <m/>
    <m/>
    <m/>
    <m/>
  </r>
  <r>
    <n v="2017"/>
    <m/>
    <x v="149"/>
    <n v="18"/>
    <x v="34"/>
    <m/>
    <s v="DHS"/>
    <s v="10_VI_14"/>
    <s v="Mammal"/>
    <x v="4"/>
    <s v="medium-large"/>
    <m/>
    <s v="medium-large mammal"/>
    <m/>
    <s v="Rib"/>
    <m/>
    <s v="frag"/>
    <m/>
    <n v="0"/>
    <m/>
    <n v="2"/>
    <x v="2"/>
    <m/>
    <m/>
    <m/>
    <m/>
    <m/>
    <m/>
    <m/>
    <m/>
    <m/>
    <m/>
    <m/>
    <m/>
    <m/>
    <m/>
    <m/>
    <m/>
    <m/>
    <m/>
    <m/>
    <m/>
    <m/>
    <m/>
  </r>
  <r>
    <n v="2017"/>
    <m/>
    <x v="149"/>
    <n v="18"/>
    <x v="34"/>
    <m/>
    <s v="DHS"/>
    <s v="10_VI_14"/>
    <s v="Mammal"/>
    <x v="4"/>
    <s v="medium-large"/>
    <m/>
    <s v="medium-large mammal"/>
    <m/>
    <s v="Shaft"/>
    <m/>
    <s v="frag"/>
    <m/>
    <n v="0"/>
    <m/>
    <n v="2"/>
    <x v="0"/>
    <m/>
    <m/>
    <m/>
    <m/>
    <m/>
    <m/>
    <m/>
    <m/>
    <m/>
    <m/>
    <m/>
    <n v="9"/>
    <m/>
    <m/>
    <m/>
    <m/>
    <m/>
    <m/>
    <m/>
    <m/>
    <m/>
    <m/>
  </r>
  <r>
    <n v="2017"/>
    <m/>
    <x v="149"/>
    <n v="18"/>
    <x v="34"/>
    <m/>
    <s v="DHS"/>
    <s v="10_VI_14"/>
    <s v="Mammal"/>
    <x v="4"/>
    <s v="medium-large"/>
    <m/>
    <s v="medium-large mammal"/>
    <m/>
    <s v="Frag"/>
    <m/>
    <m/>
    <m/>
    <n v="0"/>
    <m/>
    <n v="8"/>
    <x v="2"/>
    <m/>
    <m/>
    <m/>
    <m/>
    <m/>
    <m/>
    <m/>
    <m/>
    <m/>
    <m/>
    <m/>
    <m/>
    <m/>
    <m/>
    <m/>
    <m/>
    <m/>
    <m/>
    <m/>
    <m/>
    <m/>
    <m/>
  </r>
  <r>
    <n v="2017"/>
    <m/>
    <x v="149"/>
    <n v="18"/>
    <x v="34"/>
    <m/>
    <s v="DHS"/>
    <s v="10_VI_14"/>
    <s v="Mammal"/>
    <x v="4"/>
    <s v="small-med"/>
    <m/>
    <s v="small-med mammal"/>
    <m/>
    <s v="Rib"/>
    <m/>
    <s v="frag"/>
    <m/>
    <n v="0"/>
    <m/>
    <n v="3"/>
    <x v="0"/>
    <m/>
    <m/>
    <m/>
    <m/>
    <m/>
    <m/>
    <m/>
    <m/>
    <m/>
    <m/>
    <m/>
    <n v="3"/>
    <m/>
    <m/>
    <m/>
    <m/>
    <m/>
    <m/>
    <m/>
    <m/>
    <m/>
    <m/>
  </r>
  <r>
    <n v="2017"/>
    <m/>
    <x v="145"/>
    <n v="18"/>
    <x v="53"/>
    <m/>
    <s v="DHS"/>
    <s v="10_VI_14"/>
    <s v="Mammal"/>
    <x v="0"/>
    <m/>
    <m/>
    <s v="Artiodactyl"/>
    <m/>
    <s v="Rib"/>
    <m/>
    <m/>
    <m/>
    <n v="0.8"/>
    <s v="3"/>
    <n v="3"/>
    <x v="0"/>
    <m/>
    <s v="one of the early ones, "/>
    <n v="1"/>
    <m/>
    <s v="UN"/>
    <s v="PR"/>
    <m/>
    <m/>
    <m/>
    <m/>
    <m/>
    <m/>
    <m/>
    <m/>
    <m/>
    <m/>
    <m/>
    <m/>
    <m/>
    <m/>
    <m/>
    <m/>
  </r>
  <r>
    <n v="2017"/>
    <m/>
    <x v="145"/>
    <n v="18"/>
    <x v="53"/>
    <m/>
    <s v="DHS"/>
    <s v="10_VI_14"/>
    <s v="Mammal"/>
    <x v="4"/>
    <s v="medium-large"/>
    <m/>
    <s v="medium-large mammal"/>
    <m/>
    <s v="Shaft"/>
    <m/>
    <s v="frag"/>
    <m/>
    <n v="0"/>
    <s v="sliver"/>
    <n v="2"/>
    <x v="0"/>
    <m/>
    <m/>
    <m/>
    <m/>
    <m/>
    <m/>
    <m/>
    <m/>
    <m/>
    <m/>
    <m/>
    <m/>
    <m/>
    <m/>
    <m/>
    <m/>
    <m/>
    <m/>
    <m/>
    <m/>
    <m/>
    <m/>
  </r>
  <r>
    <n v="2017"/>
    <m/>
    <x v="145"/>
    <n v="18"/>
    <x v="53"/>
    <m/>
    <s v="DHS"/>
    <s v="10_VI_14"/>
    <s v="Mammal"/>
    <x v="4"/>
    <s v="medium-large"/>
    <m/>
    <s v="medium-large mammal"/>
    <m/>
    <s v="Cranium"/>
    <m/>
    <s v="frag"/>
    <m/>
    <n v="0"/>
    <m/>
    <n v="1"/>
    <x v="0"/>
    <m/>
    <m/>
    <m/>
    <m/>
    <m/>
    <m/>
    <m/>
    <m/>
    <m/>
    <m/>
    <m/>
    <m/>
    <m/>
    <m/>
    <m/>
    <m/>
    <m/>
    <m/>
    <m/>
    <m/>
    <m/>
    <m/>
  </r>
  <r>
    <n v="2017"/>
    <m/>
    <x v="145"/>
    <n v="18"/>
    <x v="53"/>
    <m/>
    <s v="DHS"/>
    <s v="10_VI_14"/>
    <s v="Mammal"/>
    <x v="4"/>
    <m/>
    <m/>
    <s v="mammal"/>
    <m/>
    <s v="Shaft"/>
    <m/>
    <m/>
    <m/>
    <n v="0.5"/>
    <s v="5"/>
    <n v="1"/>
    <x v="0"/>
    <m/>
    <s v="Joel reakons Mt IV L of canis familiaris"/>
    <n v="10"/>
    <m/>
    <m/>
    <m/>
    <m/>
    <m/>
    <m/>
    <m/>
    <m/>
    <n v="8"/>
    <m/>
    <m/>
    <m/>
    <m/>
    <m/>
    <m/>
    <m/>
    <m/>
    <m/>
    <m/>
  </r>
  <r>
    <n v="2017"/>
    <m/>
    <x v="145"/>
    <n v="18"/>
    <x v="53"/>
    <m/>
    <s v="DHS"/>
    <s v="10_VI_14"/>
    <s v="Bird"/>
    <x v="4"/>
    <s v="large"/>
    <m/>
    <s v="large bird"/>
    <m/>
    <s v="Ph1"/>
    <m/>
    <s v="III and partial carpometacarpus"/>
    <m/>
    <n v="1"/>
    <m/>
    <n v="1"/>
    <x v="0"/>
    <m/>
    <s v="Ph1_III and partial carpometacarpus fused, looks somewhat like turkey, but larger. "/>
    <m/>
    <m/>
    <m/>
    <m/>
    <m/>
    <m/>
    <s v="NEED"/>
    <s v="Y"/>
    <m/>
    <n v="8"/>
    <m/>
    <m/>
    <m/>
    <m/>
    <m/>
    <m/>
    <m/>
    <m/>
    <s v="17.9x10.5, 5.8"/>
    <s v="L and Prox width of Ph1, distal width"/>
  </r>
  <r>
    <n v="2017"/>
    <m/>
    <x v="145"/>
    <n v="18"/>
    <x v="53"/>
    <m/>
    <s v="DHS"/>
    <s v="10_VI_14"/>
    <s v="Bird"/>
    <x v="4"/>
    <m/>
    <m/>
    <s v="bird"/>
    <m/>
    <s v="Cranium"/>
    <m/>
    <m/>
    <m/>
    <n v="0"/>
    <m/>
    <s v="?"/>
    <x v="0"/>
    <m/>
    <s v="fragment of bird braincase, larger than pigeon, could potentially be turkey. "/>
    <m/>
    <m/>
    <m/>
    <m/>
    <m/>
    <m/>
    <m/>
    <m/>
    <m/>
    <m/>
    <m/>
    <m/>
    <m/>
    <m/>
    <m/>
    <m/>
    <m/>
    <m/>
    <m/>
    <m/>
  </r>
  <r>
    <n v="2017"/>
    <m/>
    <x v="150"/>
    <n v="18"/>
    <x v="36"/>
    <m/>
    <s v="DHS"/>
    <s v="10_VI_14"/>
    <s v="Mammal"/>
    <x v="4"/>
    <m/>
    <m/>
    <s v="mammal"/>
    <m/>
    <s v="Frag"/>
    <m/>
    <m/>
    <m/>
    <n v="0"/>
    <s v="8"/>
    <n v="5"/>
    <x v="6"/>
    <m/>
    <m/>
    <m/>
    <m/>
    <m/>
    <m/>
    <m/>
    <m/>
    <m/>
    <m/>
    <m/>
    <m/>
    <m/>
    <m/>
    <m/>
    <m/>
    <m/>
    <m/>
    <m/>
    <m/>
    <m/>
    <m/>
  </r>
  <r>
    <n v="2017"/>
    <m/>
    <x v="150"/>
    <n v="18"/>
    <x v="36"/>
    <m/>
    <s v="DHS"/>
    <s v="10_VI_14"/>
    <s v="Bird"/>
    <x v="4"/>
    <m/>
    <m/>
    <s v="bird"/>
    <m/>
    <s v="Tarsometatarsus"/>
    <m/>
    <m/>
    <s v="L"/>
    <n v="0"/>
    <s v="5"/>
    <n v="4"/>
    <x v="0"/>
    <m/>
    <s v="size and shape similar to chicken, but not enough shape present to identify"/>
    <m/>
    <m/>
    <m/>
    <m/>
    <m/>
    <m/>
    <m/>
    <m/>
    <m/>
    <n v="3"/>
    <m/>
    <m/>
    <m/>
    <m/>
    <m/>
    <m/>
    <m/>
    <m/>
    <m/>
    <m/>
  </r>
  <r>
    <n v="2017"/>
    <m/>
    <x v="150"/>
    <n v="18"/>
    <x v="36"/>
    <m/>
    <s v="DHS"/>
    <s v="10_VI_14"/>
    <s v="Bird"/>
    <x v="4"/>
    <m/>
    <m/>
    <s v="bird"/>
    <m/>
    <s v="Shaft"/>
    <m/>
    <s v="frag"/>
    <m/>
    <n v="0"/>
    <s v="sliver"/>
    <n v="4"/>
    <x v="0"/>
    <m/>
    <m/>
    <m/>
    <m/>
    <m/>
    <m/>
    <m/>
    <m/>
    <m/>
    <m/>
    <m/>
    <n v="3"/>
    <m/>
    <m/>
    <m/>
    <m/>
    <m/>
    <m/>
    <m/>
    <m/>
    <m/>
    <m/>
  </r>
  <r>
    <n v="2017"/>
    <m/>
    <x v="150"/>
    <n v="18"/>
    <x v="36"/>
    <m/>
    <s v="DHS"/>
    <s v="10_VI_14"/>
    <s v="Mammal"/>
    <x v="13"/>
    <m/>
    <m/>
    <s v="Human"/>
    <m/>
    <m/>
    <m/>
    <m/>
    <m/>
    <m/>
    <m/>
    <m/>
    <x v="0"/>
    <m/>
    <m/>
    <m/>
    <m/>
    <m/>
    <m/>
    <m/>
    <m/>
    <m/>
    <m/>
    <m/>
    <m/>
    <m/>
    <m/>
    <m/>
    <m/>
    <m/>
    <m/>
    <m/>
    <m/>
    <m/>
    <m/>
  </r>
  <r>
    <n v="2017"/>
    <m/>
    <x v="151"/>
    <n v="18"/>
    <x v="53"/>
    <n v="23"/>
    <s v="DHS"/>
    <s v="11_VI_14"/>
    <s v="Mammal"/>
    <x v="4"/>
    <s v="medium-large"/>
    <m/>
    <s v="medium-large mammal"/>
    <m/>
    <s v="Shaft"/>
    <m/>
    <s v="frag"/>
    <m/>
    <n v="0"/>
    <s v="sliver"/>
    <n v="1"/>
    <x v="0"/>
    <m/>
    <s v="root etching all over"/>
    <m/>
    <m/>
    <m/>
    <m/>
    <m/>
    <m/>
    <m/>
    <m/>
    <m/>
    <n v="8"/>
    <m/>
    <m/>
    <m/>
    <m/>
    <m/>
    <m/>
    <m/>
    <m/>
    <m/>
    <m/>
  </r>
  <r>
    <n v="2017"/>
    <m/>
    <x v="152"/>
    <n v="18"/>
    <x v="38"/>
    <m/>
    <s v="DHS"/>
    <s v="10_VI_14"/>
    <s v="Mammal"/>
    <x v="4"/>
    <s v="medium-large"/>
    <m/>
    <s v="medium-large mammal"/>
    <m/>
    <s v="Shaft"/>
    <m/>
    <s v="frag"/>
    <m/>
    <n v="0"/>
    <s v="sliver"/>
    <n v="2"/>
    <x v="0"/>
    <m/>
    <m/>
    <m/>
    <m/>
    <m/>
    <m/>
    <m/>
    <m/>
    <m/>
    <m/>
    <m/>
    <m/>
    <m/>
    <m/>
    <m/>
    <m/>
    <m/>
    <m/>
    <m/>
    <m/>
    <m/>
    <m/>
  </r>
  <r>
    <n v="2017"/>
    <m/>
    <x v="153"/>
    <n v="18"/>
    <x v="45"/>
    <m/>
    <s v="AH"/>
    <s v="10_VII_14"/>
    <s v="Mammal"/>
    <x v="1"/>
    <s v="Canis"/>
    <s v="familiaris "/>
    <s v="dog"/>
    <m/>
    <s v="Tth up"/>
    <m/>
    <s v="M1"/>
    <m/>
    <n v="1"/>
    <m/>
    <m/>
    <x v="0"/>
    <m/>
    <s v="likely3-4 months"/>
    <s v="ND"/>
    <s v="lt"/>
    <m/>
    <m/>
    <m/>
    <m/>
    <m/>
    <m/>
    <m/>
    <m/>
    <m/>
    <m/>
    <m/>
    <m/>
    <m/>
    <m/>
    <m/>
    <m/>
    <s v="10.8, 14.9, 6.7"/>
    <s v="Ant-pos, Anch, altura"/>
  </r>
  <r>
    <n v="2017"/>
    <m/>
    <x v="153"/>
    <n v="18"/>
    <x v="45"/>
    <m/>
    <s v="AH"/>
    <s v="10_VII_14"/>
    <s v="Mammal"/>
    <x v="1"/>
    <s v="Canis"/>
    <s v="familiaris "/>
    <s v="dog"/>
    <m/>
    <s v="Tth up"/>
    <m/>
    <s v="dp2"/>
    <m/>
    <n v="1"/>
    <m/>
    <m/>
    <x v="0"/>
    <m/>
    <s v="likely3-4 months"/>
    <s v="infant"/>
    <s v="lt"/>
    <m/>
    <m/>
    <m/>
    <m/>
    <m/>
    <m/>
    <m/>
    <m/>
    <m/>
    <m/>
    <m/>
    <m/>
    <m/>
    <m/>
    <m/>
    <m/>
    <s v="6.2, 2.4, 3.7"/>
    <s v="Ant-pos, Anch, altura"/>
  </r>
  <r>
    <n v="2017"/>
    <m/>
    <x v="153"/>
    <n v="18"/>
    <x v="45"/>
    <m/>
    <s v="AH"/>
    <s v="10_VII_14"/>
    <s v="Mammal"/>
    <x v="4"/>
    <s v="medium-large"/>
    <m/>
    <s v="medium-large mammal"/>
    <m/>
    <s v="Shaft"/>
    <m/>
    <s v="frag"/>
    <m/>
    <n v="0"/>
    <s v="sliver"/>
    <n v="3"/>
    <x v="6"/>
    <m/>
    <m/>
    <m/>
    <m/>
    <m/>
    <m/>
    <m/>
    <s v="one partly burned"/>
    <m/>
    <m/>
    <m/>
    <m/>
    <s v="*"/>
    <m/>
    <m/>
    <m/>
    <m/>
    <m/>
    <m/>
    <m/>
    <m/>
    <m/>
  </r>
  <r>
    <n v="2017"/>
    <m/>
    <x v="153"/>
    <n v="18"/>
    <x v="45"/>
    <m/>
    <s v="AH"/>
    <s v="10_VII_14"/>
    <s v="Mammal"/>
    <x v="4"/>
    <s v="small-med"/>
    <m/>
    <s v="small-med mammal"/>
    <m/>
    <s v="Pelvis Acetabulum"/>
    <m/>
    <s v="ish"/>
    <m/>
    <n v="0.2"/>
    <s v="3"/>
    <n v="3"/>
    <x v="0"/>
    <m/>
    <s v="probably squirrel"/>
    <m/>
    <m/>
    <m/>
    <m/>
    <m/>
    <m/>
    <m/>
    <m/>
    <m/>
    <m/>
    <m/>
    <m/>
    <m/>
    <m/>
    <m/>
    <m/>
    <m/>
    <m/>
    <m/>
    <m/>
  </r>
  <r>
    <n v="2017"/>
    <m/>
    <x v="153"/>
    <n v="18"/>
    <x v="45"/>
    <m/>
    <s v="AH"/>
    <s v="10_VII_14"/>
    <s v="Mammal"/>
    <x v="0"/>
    <m/>
    <m/>
    <s v="Artiodactyl"/>
    <m/>
    <s v="Rib"/>
    <m/>
    <s v="head"/>
    <m/>
    <n v="0.2"/>
    <s v="3"/>
    <n v="3"/>
    <x v="0"/>
    <m/>
    <m/>
    <m/>
    <m/>
    <s v="FU"/>
    <m/>
    <m/>
    <m/>
    <m/>
    <m/>
    <m/>
    <m/>
    <m/>
    <m/>
    <m/>
    <m/>
    <m/>
    <m/>
    <m/>
    <m/>
    <m/>
    <m/>
  </r>
  <r>
    <n v="2017"/>
    <m/>
    <x v="153"/>
    <n v="18"/>
    <x v="45"/>
    <m/>
    <s v="AH"/>
    <s v="10_VII_14"/>
    <s v="Mammal"/>
    <x v="4"/>
    <s v="small-med"/>
    <m/>
    <s v="small-med mammal"/>
    <m/>
    <s v="Ph1"/>
    <m/>
    <m/>
    <m/>
    <n v="1"/>
    <m/>
    <m/>
    <x v="0"/>
    <m/>
    <s v="hare-sized"/>
    <m/>
    <m/>
    <s v="FU"/>
    <s v="PR"/>
    <s v="FU"/>
    <m/>
    <m/>
    <m/>
    <m/>
    <m/>
    <m/>
    <m/>
    <m/>
    <m/>
    <m/>
    <m/>
    <m/>
    <m/>
    <n v="16.3"/>
    <s v="length"/>
  </r>
  <r>
    <n v="2017"/>
    <m/>
    <x v="153"/>
    <n v="18"/>
    <x v="45"/>
    <m/>
    <s v="AH"/>
    <s v="10_VII_14"/>
    <s v="Mammal"/>
    <x v="4"/>
    <m/>
    <m/>
    <s v="mammal"/>
    <m/>
    <s v="frag"/>
    <m/>
    <m/>
    <m/>
    <n v="0"/>
    <s v="8"/>
    <n v="5"/>
    <x v="3"/>
    <m/>
    <m/>
    <m/>
    <m/>
    <m/>
    <m/>
    <m/>
    <m/>
    <m/>
    <m/>
    <m/>
    <m/>
    <m/>
    <m/>
    <m/>
    <m/>
    <m/>
    <m/>
    <m/>
    <m/>
    <m/>
    <m/>
  </r>
  <r>
    <n v="2017"/>
    <m/>
    <x v="153"/>
    <n v="18"/>
    <x v="45"/>
    <m/>
    <s v="AH"/>
    <s v="10_VII_14"/>
    <s v="Bird"/>
    <x v="4"/>
    <s v="large"/>
    <m/>
    <s v="large bird"/>
    <m/>
    <s v="tibiotarsus"/>
    <m/>
    <m/>
    <s v="?"/>
    <n v="0"/>
    <s v="sliver"/>
    <n v="2"/>
    <x v="0"/>
    <m/>
    <s v="two cut marks at one end, likely for tool production"/>
    <m/>
    <m/>
    <m/>
    <m/>
    <m/>
    <m/>
    <m/>
    <m/>
    <m/>
    <m/>
    <m/>
    <m/>
    <m/>
    <n v="1"/>
    <m/>
    <m/>
    <m/>
    <m/>
    <m/>
    <m/>
  </r>
  <r>
    <n v="2017"/>
    <m/>
    <x v="153"/>
    <n v="18"/>
    <x v="45"/>
    <m/>
    <s v="AH"/>
    <s v="10_VII_14"/>
    <s v="Bird"/>
    <x v="4"/>
    <m/>
    <m/>
    <s v="bird"/>
    <m/>
    <s v="Shaft"/>
    <m/>
    <m/>
    <m/>
    <n v="0"/>
    <s v="sliver"/>
    <n v="5"/>
    <x v="2"/>
    <m/>
    <s v="one has cut marks at one end, as in tool production, the other is burnt (7)"/>
    <m/>
    <m/>
    <m/>
    <m/>
    <m/>
    <m/>
    <m/>
    <m/>
    <m/>
    <m/>
    <s v="*"/>
    <m/>
    <m/>
    <s v="*"/>
    <m/>
    <m/>
    <m/>
    <m/>
    <m/>
    <m/>
  </r>
  <r>
    <n v="2017"/>
    <m/>
    <x v="154"/>
    <n v="18"/>
    <x v="14"/>
    <m/>
    <s v="DHS"/>
    <s v="30_VI_14"/>
    <s v="Mammal"/>
    <x v="0"/>
    <s v="Odocoileus"/>
    <s v="virginianus"/>
    <s v="White-tailed deer"/>
    <m/>
    <s v="Ph2"/>
    <m/>
    <m/>
    <m/>
    <n v="1"/>
    <m/>
    <m/>
    <x v="0"/>
    <m/>
    <m/>
    <m/>
    <m/>
    <s v="FU"/>
    <s v="PR"/>
    <s v="FU"/>
    <m/>
    <m/>
    <m/>
    <m/>
    <m/>
    <m/>
    <m/>
    <m/>
    <m/>
    <m/>
    <m/>
    <m/>
    <m/>
    <s v="31.4, 12.9x17.6, 9.96x14.9"/>
    <s v="L, prox WxH, distal WxH"/>
  </r>
  <r>
    <n v="2017"/>
    <m/>
    <x v="154"/>
    <n v="18"/>
    <x v="14"/>
    <m/>
    <s v="DHS"/>
    <s v="30_VI_14"/>
    <s v="Mammal"/>
    <x v="0"/>
    <s v="Odocoileus"/>
    <s v="virginianus"/>
    <s v="White-tailed deer"/>
    <m/>
    <s v="Antler"/>
    <m/>
    <s v="shaft"/>
    <m/>
    <n v="0"/>
    <s v="3"/>
    <n v="3"/>
    <x v="0"/>
    <m/>
    <s v="fragment of antler, near tip, potentially shaped into bevel near tip, core missing. "/>
    <m/>
    <m/>
    <m/>
    <m/>
    <m/>
    <m/>
    <m/>
    <m/>
    <m/>
    <m/>
    <m/>
    <m/>
    <m/>
    <s v="?"/>
    <m/>
    <m/>
    <m/>
    <m/>
    <s v="62.4x22.5"/>
    <s v="broken length x approx diameter"/>
  </r>
  <r>
    <n v="2017"/>
    <m/>
    <x v="154"/>
    <n v="18"/>
    <x v="14"/>
    <m/>
    <s v="DHS"/>
    <s v="30_VI_14"/>
    <s v="Mammal"/>
    <x v="0"/>
    <s v="Odocoileus"/>
    <s v="virginianus"/>
    <s v="White-tailed deer"/>
    <m/>
    <s v="Humerus"/>
    <m/>
    <s v="shaft, deltoid tuberority"/>
    <s v="L"/>
    <n v="0"/>
    <s v="sliver"/>
    <n v="3"/>
    <x v="0"/>
    <m/>
    <s v="fragment of deltoid tuberosity"/>
    <m/>
    <m/>
    <m/>
    <m/>
    <m/>
    <m/>
    <m/>
    <m/>
    <m/>
    <m/>
    <m/>
    <m/>
    <m/>
    <m/>
    <m/>
    <m/>
    <m/>
    <m/>
    <m/>
    <m/>
  </r>
  <r>
    <n v="2017"/>
    <m/>
    <x v="154"/>
    <n v="18"/>
    <x v="14"/>
    <m/>
    <s v="DHS"/>
    <s v="30_VI_14"/>
    <s v="Mammal"/>
    <x v="16"/>
    <s v="Lepus"/>
    <s v="sp."/>
    <s v="Hare"/>
    <m/>
    <s v="Rib"/>
    <m/>
    <m/>
    <m/>
    <n v="0.4"/>
    <s v="3"/>
    <n v="1"/>
    <x v="0"/>
    <m/>
    <m/>
    <m/>
    <m/>
    <m/>
    <m/>
    <m/>
    <m/>
    <m/>
    <m/>
    <m/>
    <m/>
    <m/>
    <m/>
    <m/>
    <m/>
    <m/>
    <m/>
    <m/>
    <m/>
    <n v="13"/>
    <s v="L across head."/>
  </r>
  <r>
    <n v="2017"/>
    <m/>
    <x v="154"/>
    <n v="18"/>
    <x v="14"/>
    <m/>
    <s v="DHS"/>
    <s v="30_VI_14"/>
    <s v="Mammal"/>
    <x v="4"/>
    <s v="medium-large"/>
    <m/>
    <s v="medium-large mammal"/>
    <m/>
    <s v="Shaft"/>
    <m/>
    <s v="frag"/>
    <m/>
    <n v="0"/>
    <s v="sliver"/>
    <n v="2"/>
    <x v="0"/>
    <m/>
    <m/>
    <m/>
    <m/>
    <m/>
    <m/>
    <m/>
    <m/>
    <m/>
    <m/>
    <m/>
    <n v="7"/>
    <m/>
    <m/>
    <m/>
    <m/>
    <m/>
    <m/>
    <m/>
    <m/>
    <m/>
    <m/>
  </r>
  <r>
    <n v="2017"/>
    <m/>
    <x v="154"/>
    <n v="18"/>
    <x v="14"/>
    <m/>
    <s v="DHS"/>
    <s v="30_VI_14"/>
    <s v="Mammal"/>
    <x v="4"/>
    <s v="medium-large"/>
    <m/>
    <s v="medium-large mammal"/>
    <m/>
    <s v="Needle"/>
    <m/>
    <s v="frag"/>
    <m/>
    <n v="0.4"/>
    <s v="5"/>
    <n v="3"/>
    <x v="0"/>
    <m/>
    <s v="shaft frag, includes partial eye"/>
    <m/>
    <m/>
    <m/>
    <m/>
    <m/>
    <m/>
    <m/>
    <m/>
    <m/>
    <m/>
    <m/>
    <m/>
    <m/>
    <m/>
    <m/>
    <m/>
    <m/>
    <m/>
    <m/>
    <m/>
  </r>
  <r>
    <n v="2017"/>
    <m/>
    <x v="154"/>
    <n v="18"/>
    <x v="14"/>
    <m/>
    <s v="DHS"/>
    <s v="30_VI_14"/>
    <s v="Bird"/>
    <x v="4"/>
    <m/>
    <m/>
    <s v="bird"/>
    <m/>
    <s v="Shaft"/>
    <m/>
    <s v="frag"/>
    <m/>
    <n v="0"/>
    <s v="sliver"/>
    <s v="?"/>
    <x v="0"/>
    <m/>
    <m/>
    <m/>
    <m/>
    <m/>
    <m/>
    <m/>
    <m/>
    <m/>
    <m/>
    <m/>
    <m/>
    <m/>
    <m/>
    <m/>
    <m/>
    <m/>
    <m/>
    <m/>
    <m/>
    <m/>
    <m/>
  </r>
  <r>
    <n v="2017"/>
    <m/>
    <x v="154"/>
    <n v="18"/>
    <x v="14"/>
    <m/>
    <s v="DHS"/>
    <s v="30_VI_14"/>
    <s v="Bird"/>
    <x v="6"/>
    <s v="Anatidae"/>
    <m/>
    <s v="Waterfowl"/>
    <m/>
    <s v="tibiotarsus"/>
    <m/>
    <s v="distal"/>
    <m/>
    <n v="0.3"/>
    <s v="4"/>
    <s v="?"/>
    <x v="0"/>
    <m/>
    <s v="distal mostly complete but not measurable. "/>
    <m/>
    <m/>
    <m/>
    <m/>
    <m/>
    <m/>
    <m/>
    <m/>
    <m/>
    <m/>
    <m/>
    <m/>
    <m/>
    <m/>
    <m/>
    <m/>
    <m/>
    <m/>
    <m/>
    <m/>
  </r>
  <r>
    <n v="2017"/>
    <m/>
    <x v="154"/>
    <n v="18"/>
    <x v="14"/>
    <m/>
    <s v="DHS"/>
    <s v="30_VI_14"/>
    <s v="Mammal"/>
    <x v="13"/>
    <m/>
    <m/>
    <s v="Human"/>
    <m/>
    <m/>
    <m/>
    <m/>
    <m/>
    <m/>
    <m/>
    <m/>
    <x v="20"/>
    <m/>
    <m/>
    <m/>
    <m/>
    <m/>
    <m/>
    <m/>
    <m/>
    <m/>
    <m/>
    <m/>
    <m/>
    <m/>
    <m/>
    <m/>
    <m/>
    <m/>
    <m/>
    <m/>
    <m/>
    <m/>
    <m/>
  </r>
  <r>
    <n v="2017"/>
    <m/>
    <x v="155"/>
    <n v="18"/>
    <x v="13"/>
    <m/>
    <s v="DHS"/>
    <s v="28_VI_14"/>
    <s v="Bird"/>
    <x v="6"/>
    <s v="Anatidae"/>
    <m/>
    <s v="Waterfowl"/>
    <m/>
    <s v="tarsometatarsus"/>
    <m/>
    <m/>
    <s v="R"/>
    <n v="0.8"/>
    <s v="4"/>
    <s v="?"/>
    <x v="0"/>
    <m/>
    <s v="different individual, if not species to the unknown tarsometatarsus L"/>
    <n v="9"/>
    <m/>
    <s v="FU"/>
    <s v="PR"/>
    <m/>
    <m/>
    <m/>
    <m/>
    <m/>
    <m/>
    <m/>
    <m/>
    <m/>
    <m/>
    <m/>
    <m/>
    <m/>
    <m/>
    <n v="6.4"/>
    <s v="distal width, nearly intact"/>
  </r>
  <r>
    <n v="2017"/>
    <m/>
    <x v="155"/>
    <n v="18"/>
    <x v="13"/>
    <m/>
    <s v="DHS"/>
    <s v="28_VI_14"/>
    <s v="Bird"/>
    <x v="17"/>
    <s v="Podicipedidae"/>
    <m/>
    <s v="Grebe"/>
    <m/>
    <s v="tarsometatarsus"/>
    <m/>
    <m/>
    <s v="R"/>
    <n v="0.8"/>
    <s v="4"/>
    <s v="?"/>
    <x v="0"/>
    <m/>
    <s v="different individual, if not species to the unknown tarsometatarsus L"/>
    <n v="9"/>
    <m/>
    <s v="FU"/>
    <s v="PR"/>
    <m/>
    <m/>
    <s v="NEED"/>
    <m/>
    <m/>
    <m/>
    <m/>
    <m/>
    <m/>
    <m/>
    <m/>
    <m/>
    <m/>
    <m/>
    <n v="5.4"/>
    <s v="distal width"/>
  </r>
  <r>
    <n v="2017"/>
    <m/>
    <x v="155"/>
    <n v="18"/>
    <x v="13"/>
    <m/>
    <s v="DHS"/>
    <s v="28_VI_14"/>
    <s v="Bird"/>
    <x v="4"/>
    <m/>
    <m/>
    <s v="bird"/>
    <m/>
    <s v="tarsometatarsus"/>
    <m/>
    <m/>
    <s v="L"/>
    <n v="0.9"/>
    <s v="3"/>
    <s v="?"/>
    <x v="0"/>
    <m/>
    <s v="possibly anatidae, similar in size to others in this bag"/>
    <s v="prob 9"/>
    <m/>
    <m/>
    <m/>
    <m/>
    <m/>
    <m/>
    <m/>
    <m/>
    <m/>
    <m/>
    <m/>
    <m/>
    <m/>
    <m/>
    <m/>
    <m/>
    <m/>
    <m/>
    <m/>
  </r>
  <r>
    <n v="2017"/>
    <m/>
    <x v="155"/>
    <n v="18"/>
    <x v="13"/>
    <m/>
    <s v="DHS"/>
    <s v="28_VI_14"/>
    <s v="Bird"/>
    <x v="4"/>
    <m/>
    <m/>
    <s v="bird"/>
    <m/>
    <s v="humerus"/>
    <m/>
    <m/>
    <s v="L"/>
    <n v="0.6"/>
    <s v="5"/>
    <m/>
    <x v="0"/>
    <m/>
    <m/>
    <m/>
    <m/>
    <m/>
    <s v="PR"/>
    <m/>
    <m/>
    <m/>
    <m/>
    <m/>
    <n v="7"/>
    <m/>
    <m/>
    <m/>
    <m/>
    <m/>
    <m/>
    <m/>
    <m/>
    <m/>
    <m/>
  </r>
  <r>
    <n v="2017"/>
    <m/>
    <x v="155"/>
    <n v="18"/>
    <x v="13"/>
    <m/>
    <s v="DHS"/>
    <s v="28_VI_14"/>
    <s v="Bird"/>
    <x v="4"/>
    <m/>
    <m/>
    <s v="bird"/>
    <m/>
    <s v="femur"/>
    <m/>
    <m/>
    <s v="L"/>
    <n v="0.7"/>
    <s v="5"/>
    <m/>
    <x v="0"/>
    <m/>
    <s v="missing both ends"/>
    <m/>
    <m/>
    <m/>
    <m/>
    <m/>
    <m/>
    <m/>
    <m/>
    <m/>
    <m/>
    <m/>
    <m/>
    <m/>
    <m/>
    <m/>
    <m/>
    <m/>
    <m/>
    <m/>
    <m/>
  </r>
  <r>
    <n v="2017"/>
    <m/>
    <x v="155"/>
    <n v="18"/>
    <x v="13"/>
    <m/>
    <s v="DHS"/>
    <s v="28_VI_14"/>
    <s v="Bird"/>
    <x v="4"/>
    <m/>
    <m/>
    <s v="bird"/>
    <m/>
    <s v="rib"/>
    <m/>
    <m/>
    <s v="?"/>
    <n v="0.4"/>
    <s v="3"/>
    <m/>
    <x v="0"/>
    <m/>
    <m/>
    <m/>
    <m/>
    <m/>
    <m/>
    <m/>
    <m/>
    <m/>
    <m/>
    <m/>
    <m/>
    <m/>
    <m/>
    <m/>
    <m/>
    <m/>
    <m/>
    <m/>
    <m/>
    <m/>
    <m/>
  </r>
  <r>
    <n v="2017"/>
    <m/>
    <x v="155"/>
    <n v="18"/>
    <x v="13"/>
    <m/>
    <s v="DHS"/>
    <s v="28_VI_14"/>
    <s v="Unknown"/>
    <x v="2"/>
    <m/>
    <m/>
    <s v="Unknown"/>
    <m/>
    <s v="frag"/>
    <m/>
    <m/>
    <m/>
    <n v="0"/>
    <m/>
    <s v="?"/>
    <x v="0"/>
    <m/>
    <s v="mammal or bird"/>
    <m/>
    <m/>
    <m/>
    <m/>
    <m/>
    <m/>
    <m/>
    <m/>
    <m/>
    <m/>
    <m/>
    <m/>
    <m/>
    <m/>
    <m/>
    <m/>
    <m/>
    <m/>
    <m/>
    <m/>
  </r>
  <r>
    <n v="2017"/>
    <m/>
    <x v="155"/>
    <n v="18"/>
    <x v="13"/>
    <m/>
    <s v="DHS"/>
    <s v="28_VI_14"/>
    <s v="Mammal"/>
    <x v="4"/>
    <s v="medium-large"/>
    <m/>
    <s v="medium-large mammal"/>
    <m/>
    <s v="shaft"/>
    <m/>
    <m/>
    <m/>
    <n v="0"/>
    <s v="sliver"/>
    <s v="?"/>
    <x v="6"/>
    <m/>
    <m/>
    <m/>
    <m/>
    <m/>
    <m/>
    <m/>
    <m/>
    <m/>
    <m/>
    <m/>
    <n v="6"/>
    <m/>
    <m/>
    <m/>
    <m/>
    <m/>
    <m/>
    <m/>
    <m/>
    <m/>
    <m/>
  </r>
  <r>
    <n v="2017"/>
    <m/>
    <x v="155"/>
    <n v="18"/>
    <x v="13"/>
    <m/>
    <s v="DHS"/>
    <s v="28_VI_14"/>
    <s v="Mammal"/>
    <x v="4"/>
    <s v="Medium"/>
    <m/>
    <s v="medium mammal"/>
    <m/>
    <s v="rib"/>
    <m/>
    <s v="shaft"/>
    <m/>
    <n v="0"/>
    <s v="5"/>
    <n v="2"/>
    <x v="0"/>
    <m/>
    <m/>
    <m/>
    <m/>
    <m/>
    <m/>
    <m/>
    <m/>
    <m/>
    <m/>
    <m/>
    <m/>
    <m/>
    <m/>
    <m/>
    <m/>
    <m/>
    <m/>
    <m/>
    <m/>
    <m/>
    <m/>
  </r>
  <r>
    <n v="2017"/>
    <m/>
    <x v="155"/>
    <n v="18"/>
    <x v="13"/>
    <m/>
    <s v="DHS"/>
    <s v="28_VI_14"/>
    <s v="Mammal"/>
    <x v="13"/>
    <m/>
    <m/>
    <s v="Human"/>
    <m/>
    <m/>
    <m/>
    <m/>
    <m/>
    <m/>
    <m/>
    <m/>
    <x v="0"/>
    <m/>
    <s v="listed as trabajado, I think its just a young vert"/>
    <m/>
    <m/>
    <m/>
    <m/>
    <m/>
    <m/>
    <m/>
    <m/>
    <m/>
    <m/>
    <m/>
    <m/>
    <m/>
    <m/>
    <m/>
    <m/>
    <m/>
    <m/>
    <m/>
    <m/>
  </r>
  <r>
    <n v="2017"/>
    <m/>
    <x v="156"/>
    <n v="18"/>
    <x v="12"/>
    <m/>
    <s v="AH"/>
    <s v="30_VI_14"/>
    <s v="Mammal"/>
    <x v="5"/>
    <s v="Cratogeomys"/>
    <s v="fumosus thylorhinus"/>
    <s v="Smokey pocket gopher"/>
    <m/>
    <s v="Mand/Tth"/>
    <m/>
    <s v="M1 or 2"/>
    <s v="L"/>
    <n v="0.7"/>
    <s v="3"/>
    <n v="4"/>
    <x v="0"/>
    <m/>
    <m/>
    <m/>
    <m/>
    <m/>
    <m/>
    <m/>
    <m/>
    <m/>
    <m/>
    <m/>
    <m/>
    <m/>
    <m/>
    <m/>
    <m/>
    <m/>
    <m/>
    <m/>
    <m/>
    <m/>
    <m/>
  </r>
  <r>
    <n v="2017"/>
    <m/>
    <x v="156"/>
    <n v="18"/>
    <x v="12"/>
    <m/>
    <s v="AH"/>
    <s v="30_VI_14"/>
    <s v="Mammal"/>
    <x v="0"/>
    <s v="Artiodactyla"/>
    <s v="cf. Mazama"/>
    <s v="cf. Mazama"/>
    <m/>
    <s v="Ph2"/>
    <m/>
    <m/>
    <s v="LM/RL"/>
    <n v="0.9"/>
    <s v="6"/>
    <n v="1"/>
    <x v="0"/>
    <m/>
    <m/>
    <m/>
    <m/>
    <s v="FU"/>
    <s v="PR"/>
    <s v="FU"/>
    <m/>
    <s v="NEED"/>
    <m/>
    <m/>
    <m/>
    <m/>
    <s v="?maybe"/>
    <m/>
    <m/>
    <m/>
    <m/>
    <m/>
    <m/>
    <s v="27.1, 13.1x9.7"/>
    <s v="(incompleteish) length and prox WxH"/>
  </r>
  <r>
    <n v="2017"/>
    <m/>
    <x v="156"/>
    <n v="18"/>
    <x v="12"/>
    <m/>
    <s v="AH"/>
    <s v="30_VI_14"/>
    <s v="Mammal"/>
    <x v="4"/>
    <s v="large"/>
    <m/>
    <s v="large mammal"/>
    <m/>
    <s v="shaft"/>
    <m/>
    <m/>
    <m/>
    <n v="0"/>
    <s v="sliver"/>
    <n v="5"/>
    <x v="6"/>
    <m/>
    <m/>
    <m/>
    <m/>
    <m/>
    <m/>
    <m/>
    <m/>
    <m/>
    <m/>
    <m/>
    <m/>
    <m/>
    <m/>
    <m/>
    <m/>
    <m/>
    <m/>
    <m/>
    <m/>
    <m/>
    <m/>
  </r>
  <r>
    <n v="2017"/>
    <m/>
    <x v="156"/>
    <n v="18"/>
    <x v="12"/>
    <m/>
    <s v="AH"/>
    <s v="30_VI_14"/>
    <s v="Mammal"/>
    <x v="13"/>
    <m/>
    <m/>
    <s v="Human"/>
    <m/>
    <m/>
    <m/>
    <m/>
    <m/>
    <m/>
    <m/>
    <m/>
    <x v="0"/>
    <m/>
    <m/>
    <m/>
    <m/>
    <m/>
    <m/>
    <m/>
    <m/>
    <m/>
    <m/>
    <m/>
    <m/>
    <m/>
    <m/>
    <m/>
    <m/>
    <m/>
    <m/>
    <m/>
    <m/>
    <m/>
    <m/>
  </r>
  <r>
    <n v="2017"/>
    <m/>
    <x v="156"/>
    <n v="18"/>
    <x v="12"/>
    <m/>
    <s v="AH"/>
    <s v="30_VI_14"/>
    <s v="Bird"/>
    <x v="4"/>
    <m/>
    <m/>
    <s v="Bird"/>
    <m/>
    <s v="Humerus"/>
    <m/>
    <m/>
    <s v="R"/>
    <n v="0.5"/>
    <s v="5"/>
    <s v="?"/>
    <x v="0"/>
    <m/>
    <s v="long thin shaft. "/>
    <m/>
    <m/>
    <m/>
    <m/>
    <m/>
    <m/>
    <m/>
    <m/>
    <m/>
    <m/>
    <s v="?"/>
    <m/>
    <m/>
    <m/>
    <m/>
    <m/>
    <m/>
    <m/>
    <m/>
    <m/>
  </r>
  <r>
    <n v="2017"/>
    <m/>
    <x v="157"/>
    <n v="18"/>
    <x v="39"/>
    <m/>
    <s v="DHS"/>
    <s v="28_VI_14"/>
    <s v="Amphibian"/>
    <x v="18"/>
    <s v="Ranidae"/>
    <s v="sp."/>
    <s v="Frog"/>
    <m/>
    <s v="Urostyle"/>
    <m/>
    <m/>
    <m/>
    <n v="0.7"/>
    <s v="3"/>
    <s v="?"/>
    <x v="0"/>
    <m/>
    <s v="eeeeeeee!!"/>
    <m/>
    <m/>
    <m/>
    <m/>
    <m/>
    <m/>
    <s v="NEED"/>
    <m/>
    <m/>
    <m/>
    <m/>
    <m/>
    <m/>
    <m/>
    <m/>
    <m/>
    <m/>
    <m/>
    <s v="3.9x4.7"/>
    <s v="Ant. Width x H"/>
  </r>
  <r>
    <n v="2017"/>
    <m/>
    <x v="157"/>
    <n v="18"/>
    <x v="39"/>
    <m/>
    <s v="DHS"/>
    <s v="28_VI_14"/>
    <s v="Mammal"/>
    <x v="4"/>
    <s v="medium-large"/>
    <m/>
    <s v="medium-large mammal"/>
    <m/>
    <s v="frag"/>
    <m/>
    <m/>
    <m/>
    <n v="0"/>
    <s v="8"/>
    <n v="5"/>
    <x v="6"/>
    <m/>
    <m/>
    <m/>
    <m/>
    <m/>
    <m/>
    <m/>
    <m/>
    <m/>
    <m/>
    <m/>
    <m/>
    <m/>
    <m/>
    <m/>
    <m/>
    <m/>
    <m/>
    <m/>
    <m/>
    <m/>
    <m/>
  </r>
  <r>
    <n v="2017"/>
    <m/>
    <x v="157"/>
    <n v="18"/>
    <x v="39"/>
    <m/>
    <s v="DHS"/>
    <s v="28_VI_14"/>
    <s v="Mammal"/>
    <x v="4"/>
    <s v="medium-large"/>
    <m/>
    <s v="medium-large mammal"/>
    <m/>
    <s v="needle"/>
    <m/>
    <m/>
    <m/>
    <n v="1"/>
    <m/>
    <m/>
    <x v="0"/>
    <m/>
    <s v="NICE"/>
    <m/>
    <m/>
    <m/>
    <m/>
    <m/>
    <m/>
    <s v="NEED"/>
    <m/>
    <m/>
    <m/>
    <m/>
    <m/>
    <m/>
    <m/>
    <m/>
    <m/>
    <m/>
    <m/>
    <s v="66.8x2.68"/>
    <s v="Lx max W"/>
  </r>
  <r>
    <n v="2017"/>
    <m/>
    <x v="157"/>
    <n v="18"/>
    <x v="39"/>
    <m/>
    <s v="DHS"/>
    <s v="28_VI_14"/>
    <s v="Bird"/>
    <x v="4"/>
    <m/>
    <m/>
    <s v="bird"/>
    <m/>
    <s v="Innominate"/>
    <m/>
    <s v="Ilium"/>
    <s v="R"/>
    <n v="0.1"/>
    <s v="5"/>
    <s v="?"/>
    <x v="0"/>
    <m/>
    <m/>
    <m/>
    <m/>
    <m/>
    <m/>
    <m/>
    <m/>
    <m/>
    <m/>
    <m/>
    <m/>
    <m/>
    <m/>
    <m/>
    <m/>
    <m/>
    <m/>
    <m/>
    <m/>
    <m/>
    <m/>
  </r>
  <r>
    <n v="2017"/>
    <m/>
    <x v="157"/>
    <n v="18"/>
    <x v="39"/>
    <m/>
    <s v="DHS"/>
    <s v="28_VI_14"/>
    <s v="Unknown"/>
    <x v="19"/>
    <m/>
    <m/>
    <s v="Unknown"/>
    <m/>
    <s v="frag"/>
    <m/>
    <m/>
    <m/>
    <n v="0"/>
    <m/>
    <s v="?"/>
    <x v="2"/>
    <m/>
    <m/>
    <m/>
    <m/>
    <m/>
    <m/>
    <m/>
    <m/>
    <m/>
    <m/>
    <m/>
    <m/>
    <m/>
    <m/>
    <m/>
    <m/>
    <m/>
    <m/>
    <m/>
    <m/>
    <m/>
    <m/>
  </r>
  <r>
    <n v="2017"/>
    <m/>
    <x v="158"/>
    <n v="18"/>
    <x v="14"/>
    <m/>
    <s v="DHS"/>
    <s v="30_VI_14"/>
    <s v="Mammal"/>
    <x v="1"/>
    <s v="Canis"/>
    <s v="familiaris "/>
    <s v="dog"/>
    <m/>
    <s v="Tth up "/>
    <m/>
    <s v="C1"/>
    <s v="L"/>
    <n v="0.7"/>
    <s v="4"/>
    <s v="?"/>
    <x v="0"/>
    <m/>
    <m/>
    <m/>
    <s v="ND"/>
    <m/>
    <m/>
    <m/>
    <m/>
    <m/>
    <m/>
    <m/>
    <m/>
    <m/>
    <m/>
    <m/>
    <m/>
    <m/>
    <m/>
    <m/>
    <m/>
    <s v="7.6x4.8"/>
    <s v="ant-pos x anch"/>
  </r>
  <r>
    <n v="2017"/>
    <m/>
    <x v="158"/>
    <n v="18"/>
    <x v="14"/>
    <m/>
    <s v="DHS"/>
    <s v="30_VI_14"/>
    <s v="Mammal"/>
    <x v="4"/>
    <s v="medium-large"/>
    <m/>
    <s v="medium-large mammal"/>
    <m/>
    <s v="needle"/>
    <m/>
    <s v="shaft"/>
    <m/>
    <n v="0.5"/>
    <s v="5"/>
    <n v="1"/>
    <x v="0"/>
    <m/>
    <m/>
    <m/>
    <m/>
    <m/>
    <m/>
    <m/>
    <m/>
    <m/>
    <m/>
    <m/>
    <m/>
    <m/>
    <m/>
    <m/>
    <m/>
    <m/>
    <m/>
    <m/>
    <m/>
    <m/>
    <m/>
  </r>
  <r>
    <n v="2017"/>
    <m/>
    <x v="158"/>
    <n v="18"/>
    <x v="14"/>
    <m/>
    <s v="DHS"/>
    <s v="30_VI_14"/>
    <s v="Mammal"/>
    <x v="4"/>
    <s v="medium-large"/>
    <m/>
    <s v="medium-large mammal"/>
    <m/>
    <s v="shaft"/>
    <m/>
    <s v="frag"/>
    <m/>
    <n v="0"/>
    <s v="8"/>
    <n v="5"/>
    <x v="9"/>
    <m/>
    <s v="one possibly used to be part of a tool, one partly burnt 8"/>
    <m/>
    <m/>
    <m/>
    <m/>
    <m/>
    <m/>
    <m/>
    <m/>
    <m/>
    <s v="*"/>
    <m/>
    <m/>
    <m/>
    <s v="*"/>
    <m/>
    <m/>
    <m/>
    <m/>
    <m/>
    <m/>
  </r>
  <r>
    <n v="2017"/>
    <m/>
    <x v="158"/>
    <n v="18"/>
    <x v="14"/>
    <m/>
    <s v="DHS"/>
    <s v="30_VI_14"/>
    <s v="Mammal"/>
    <x v="4"/>
    <s v="small-med"/>
    <m/>
    <s v="small-med mammal"/>
    <m/>
    <s v="Ph1"/>
    <m/>
    <m/>
    <m/>
    <n v="1"/>
    <m/>
    <m/>
    <x v="0"/>
    <m/>
    <s v="likely lepus"/>
    <m/>
    <m/>
    <s v="FU"/>
    <s v="PR"/>
    <s v="FU"/>
    <m/>
    <m/>
    <m/>
    <m/>
    <m/>
    <m/>
    <m/>
    <m/>
    <m/>
    <m/>
    <m/>
    <m/>
    <m/>
    <s v="22.6x5.4x4.7"/>
    <s v="LxWxH(Prox)"/>
  </r>
  <r>
    <n v="2017"/>
    <m/>
    <x v="158"/>
    <n v="18"/>
    <x v="14"/>
    <m/>
    <s v="DHS"/>
    <s v="30_VI_14"/>
    <s v="Bird"/>
    <x v="4"/>
    <m/>
    <m/>
    <s v="bird"/>
    <m/>
    <s v="Rib"/>
    <m/>
    <m/>
    <m/>
    <n v="0.6"/>
    <s v="3"/>
    <s v="?"/>
    <x v="0"/>
    <m/>
    <m/>
    <m/>
    <m/>
    <m/>
    <m/>
    <m/>
    <m/>
    <m/>
    <m/>
    <m/>
    <m/>
    <m/>
    <m/>
    <m/>
    <m/>
    <m/>
    <m/>
    <m/>
    <m/>
    <m/>
    <m/>
  </r>
  <r>
    <n v="2017"/>
    <m/>
    <x v="158"/>
    <n v="18"/>
    <x v="14"/>
    <m/>
    <s v="DHS"/>
    <s v="30_VI_14"/>
    <s v="Unknown"/>
    <x v="2"/>
    <m/>
    <m/>
    <s v="Unknown"/>
    <m/>
    <s v="frag"/>
    <m/>
    <m/>
    <m/>
    <n v="0"/>
    <m/>
    <m/>
    <x v="2"/>
    <m/>
    <m/>
    <m/>
    <m/>
    <m/>
    <m/>
    <m/>
    <m/>
    <m/>
    <m/>
    <m/>
    <m/>
    <m/>
    <m/>
    <m/>
    <m/>
    <m/>
    <m/>
    <m/>
    <m/>
    <m/>
    <m/>
  </r>
  <r>
    <n v="2017"/>
    <m/>
    <x v="159"/>
    <n v="18"/>
    <x v="56"/>
    <m/>
    <s v="DHS"/>
    <s v="28_VI_14"/>
    <s v="Mammal"/>
    <x v="1"/>
    <s v="Canis"/>
    <s v="familiaris "/>
    <s v="dog"/>
    <m/>
    <s v="Mt"/>
    <m/>
    <s v="V"/>
    <s v="L"/>
    <n v="0.9"/>
    <s v="5"/>
    <n v="1"/>
    <x v="0"/>
    <m/>
    <m/>
    <m/>
    <m/>
    <s v="FU"/>
    <s v="PR"/>
    <s v="ND"/>
    <m/>
    <m/>
    <m/>
    <m/>
    <m/>
    <m/>
    <m/>
    <m/>
    <m/>
    <m/>
    <m/>
    <m/>
    <m/>
    <m/>
    <m/>
  </r>
  <r>
    <n v="2017"/>
    <m/>
    <x v="159"/>
    <n v="18"/>
    <x v="56"/>
    <m/>
    <s v="DHS"/>
    <s v="28_VI_14"/>
    <s v="Mammal"/>
    <x v="4"/>
    <s v="medium-large"/>
    <m/>
    <s v="medium-large mammal"/>
    <m/>
    <s v="frag"/>
    <m/>
    <m/>
    <m/>
    <n v="0"/>
    <m/>
    <n v="2"/>
    <x v="0"/>
    <m/>
    <m/>
    <m/>
    <m/>
    <m/>
    <m/>
    <m/>
    <m/>
    <m/>
    <m/>
    <m/>
    <m/>
    <m/>
    <m/>
    <m/>
    <m/>
    <m/>
    <m/>
    <m/>
    <m/>
    <m/>
    <m/>
  </r>
  <r>
    <n v="2017"/>
    <m/>
    <x v="159"/>
    <n v="18"/>
    <x v="56"/>
    <m/>
    <s v="DHS"/>
    <s v="28_VI_14"/>
    <s v="Mammal"/>
    <x v="4"/>
    <s v="medium-large"/>
    <m/>
    <s v="medium-large mammal"/>
    <m/>
    <s v="Vert ND"/>
    <m/>
    <s v="epiphysis"/>
    <m/>
    <n v="0"/>
    <m/>
    <n v="1"/>
    <x v="0"/>
    <m/>
    <m/>
    <m/>
    <m/>
    <m/>
    <m/>
    <m/>
    <m/>
    <m/>
    <m/>
    <m/>
    <m/>
    <m/>
    <m/>
    <m/>
    <m/>
    <m/>
    <m/>
    <m/>
    <m/>
    <m/>
    <m/>
  </r>
  <r>
    <n v="2017"/>
    <m/>
    <x v="159"/>
    <n v="18"/>
    <x v="56"/>
    <m/>
    <s v="DHS"/>
    <s v="28_VI_14"/>
    <s v="Bird"/>
    <x v="4"/>
    <m/>
    <m/>
    <s v="bird"/>
    <m/>
    <s v="shaft"/>
    <m/>
    <m/>
    <m/>
    <n v="0"/>
    <m/>
    <m/>
    <x v="0"/>
    <m/>
    <m/>
    <m/>
    <m/>
    <m/>
    <m/>
    <m/>
    <m/>
    <m/>
    <m/>
    <m/>
    <m/>
    <s v="?"/>
    <m/>
    <m/>
    <m/>
    <m/>
    <m/>
    <m/>
    <m/>
    <m/>
    <m/>
  </r>
  <r>
    <n v="2017"/>
    <m/>
    <x v="160"/>
    <n v="18"/>
    <x v="14"/>
    <m/>
    <s v="DMC"/>
    <s v="1_VII_14"/>
    <s v="Mammal"/>
    <x v="4"/>
    <s v="medium-large"/>
    <m/>
    <s v="medium-large mammal"/>
    <m/>
    <s v="Needle"/>
    <m/>
    <m/>
    <m/>
    <n v="1"/>
    <m/>
    <m/>
    <x v="0"/>
    <m/>
    <m/>
    <m/>
    <m/>
    <m/>
    <m/>
    <m/>
    <m/>
    <s v="NEED"/>
    <m/>
    <m/>
    <m/>
    <s v="?"/>
    <m/>
    <m/>
    <m/>
    <m/>
    <m/>
    <m/>
    <m/>
    <s v="45x2.3"/>
    <s v="Lx max W"/>
  </r>
  <r>
    <n v="2017"/>
    <m/>
    <x v="160"/>
    <n v="18"/>
    <x v="14"/>
    <m/>
    <s v="DMC"/>
    <s v="1_VII_14"/>
    <s v="Reptile"/>
    <x v="20"/>
    <s v="Kinosternon"/>
    <s v="cf. hirtipes"/>
    <s v="Kinosternon"/>
    <m/>
    <s v="Scute"/>
    <m/>
    <s v="costal"/>
    <m/>
    <n v="0.8"/>
    <m/>
    <n v="3"/>
    <x v="0"/>
    <m/>
    <m/>
    <m/>
    <m/>
    <m/>
    <m/>
    <m/>
    <m/>
    <m/>
    <m/>
    <m/>
    <m/>
    <m/>
    <m/>
    <m/>
    <m/>
    <m/>
    <m/>
    <m/>
    <m/>
    <n v="14.55"/>
    <s v="W"/>
  </r>
  <r>
    <n v="2017"/>
    <m/>
    <x v="161"/>
    <n v="18"/>
    <x v="53"/>
    <m/>
    <s v="DHS"/>
    <s v="16_VI_14"/>
    <s v="Fish"/>
    <x v="21"/>
    <m/>
    <m/>
    <s v="Cf. Marine Fish"/>
    <m/>
    <s v="Spine"/>
    <m/>
    <m/>
    <m/>
    <n v="0.6"/>
    <m/>
    <n v="3"/>
    <x v="0"/>
    <m/>
    <m/>
    <m/>
    <m/>
    <m/>
    <m/>
    <m/>
    <m/>
    <m/>
    <m/>
    <m/>
    <n v="6"/>
    <m/>
    <m/>
    <m/>
    <m/>
    <m/>
    <m/>
    <m/>
    <m/>
    <m/>
    <m/>
  </r>
  <r>
    <n v="2017"/>
    <m/>
    <x v="161"/>
    <n v="18"/>
    <x v="53"/>
    <m/>
    <s v="DHS"/>
    <s v="16_VI_14"/>
    <s v="Bird"/>
    <x v="4"/>
    <s v="large"/>
    <m/>
    <s v="large bird"/>
    <m/>
    <s v="shaft"/>
    <m/>
    <s v="frag"/>
    <m/>
    <n v="0"/>
    <s v="sliver"/>
    <n v="2"/>
    <x v="0"/>
    <m/>
    <m/>
    <m/>
    <m/>
    <m/>
    <m/>
    <m/>
    <m/>
    <m/>
    <m/>
    <m/>
    <n v="6"/>
    <m/>
    <m/>
    <m/>
    <m/>
    <m/>
    <m/>
    <m/>
    <m/>
    <m/>
    <m/>
  </r>
  <r>
    <n v="2017"/>
    <m/>
    <x v="162"/>
    <n v="18"/>
    <x v="57"/>
    <m/>
    <s v="DHS"/>
    <s v="17_VI_14"/>
    <s v="Mammal"/>
    <x v="0"/>
    <s v="Artiodactyla"/>
    <m/>
    <s v="Artiodactyl"/>
    <m/>
    <s v="Thoracic"/>
    <m/>
    <s v="body"/>
    <m/>
    <n v="0.7"/>
    <s v="body"/>
    <n v="3"/>
    <x v="0"/>
    <m/>
    <m/>
    <n v="9"/>
    <m/>
    <s v="FU"/>
    <s v="PR"/>
    <s v="FU"/>
    <s v="probably small odoco"/>
    <m/>
    <m/>
    <m/>
    <m/>
    <m/>
    <m/>
    <m/>
    <m/>
    <m/>
    <m/>
    <m/>
    <m/>
    <s v="25.2, 42.5"/>
    <s v="Est body length, width between transverse processes"/>
  </r>
  <r>
    <n v="2017"/>
    <m/>
    <x v="162"/>
    <n v="18"/>
    <x v="57"/>
    <m/>
    <s v="DHS"/>
    <s v="17_VI_14"/>
    <s v="Mammal"/>
    <x v="1"/>
    <s v="Canis"/>
    <s v="familiaris "/>
    <s v="dog"/>
    <m/>
    <s v="Mand"/>
    <m/>
    <s v="fragment of body incl half P3 and 75% P4 alveoli"/>
    <s v="L"/>
    <n v="0"/>
    <m/>
    <n v="1"/>
    <x v="0"/>
    <m/>
    <s v="worked piece of mandible, sawn at midpoint of p3 alveolus, sides and inferior border also sawn"/>
    <n v="9"/>
    <m/>
    <m/>
    <m/>
    <m/>
    <m/>
    <s v="NEED"/>
    <m/>
    <m/>
    <m/>
    <m/>
    <m/>
    <m/>
    <m/>
    <m/>
    <m/>
    <m/>
    <m/>
    <m/>
    <m/>
  </r>
  <r>
    <n v="2017"/>
    <m/>
    <x v="162"/>
    <n v="18"/>
    <x v="57"/>
    <m/>
    <s v="DHS"/>
    <s v="17_VI_14"/>
    <s v="Amphibian"/>
    <x v="18"/>
    <s v="Ranidae"/>
    <s v="sp."/>
    <s v="Frog"/>
    <m/>
    <s v="Ilium"/>
    <m/>
    <m/>
    <s v="R"/>
    <n v="0.8"/>
    <s v="3"/>
    <s v="?"/>
    <x v="0"/>
    <m/>
    <s v="much smaller than other frog sp. Present (so far in assemblage, 603)"/>
    <m/>
    <m/>
    <m/>
    <m/>
    <m/>
    <m/>
    <s v="NEED"/>
    <m/>
    <m/>
    <m/>
    <m/>
    <m/>
    <m/>
    <m/>
    <m/>
    <m/>
    <m/>
    <m/>
    <s v="4.8, 15.9"/>
    <s v="prox (acet.) W, length"/>
  </r>
  <r>
    <n v="2017"/>
    <m/>
    <x v="162"/>
    <n v="18"/>
    <x v="57"/>
    <m/>
    <s v="DHS"/>
    <s v="17_VI_14"/>
    <s v="Mammal"/>
    <x v="13"/>
    <m/>
    <m/>
    <s v="Human"/>
    <m/>
    <s v=" "/>
    <m/>
    <m/>
    <m/>
    <m/>
    <m/>
    <m/>
    <x v="25"/>
    <m/>
    <s v="Large portion of infant"/>
    <m/>
    <m/>
    <m/>
    <m/>
    <m/>
    <m/>
    <m/>
    <m/>
    <m/>
    <m/>
    <m/>
    <m/>
    <m/>
    <m/>
    <m/>
    <m/>
    <m/>
    <m/>
    <m/>
    <m/>
  </r>
  <r>
    <n v="2017"/>
    <m/>
    <x v="163"/>
    <n v="18"/>
    <x v="36"/>
    <m/>
    <s v="DHS"/>
    <s v="16_VI_14"/>
    <s v="Mammal"/>
    <x v="13"/>
    <m/>
    <m/>
    <s v="Human"/>
    <m/>
    <s v=" "/>
    <m/>
    <m/>
    <m/>
    <m/>
    <m/>
    <m/>
    <x v="9"/>
    <m/>
    <m/>
    <m/>
    <m/>
    <m/>
    <m/>
    <m/>
    <m/>
    <m/>
    <m/>
    <m/>
    <m/>
    <m/>
    <m/>
    <m/>
    <m/>
    <m/>
    <m/>
    <m/>
    <m/>
    <m/>
    <m/>
  </r>
  <r>
    <n v="2017"/>
    <m/>
    <x v="163"/>
    <n v="18"/>
    <x v="36"/>
    <m/>
    <s v="DHS"/>
    <s v="16_VI_14"/>
    <s v="Mammal"/>
    <x v="4"/>
    <s v="medium-large"/>
    <m/>
    <s v="medium-large mammal"/>
    <m/>
    <s v="shaft"/>
    <m/>
    <m/>
    <m/>
    <n v="0"/>
    <s v="sliver"/>
    <n v="2"/>
    <x v="0"/>
    <m/>
    <m/>
    <m/>
    <m/>
    <m/>
    <m/>
    <m/>
    <m/>
    <m/>
    <m/>
    <m/>
    <n v="7"/>
    <m/>
    <m/>
    <m/>
    <m/>
    <m/>
    <m/>
    <m/>
    <m/>
    <m/>
    <m/>
  </r>
  <r>
    <n v="2017"/>
    <m/>
    <x v="163"/>
    <n v="18"/>
    <x v="36"/>
    <m/>
    <s v="DHS"/>
    <s v="16_VI_14"/>
    <s v="Mammal"/>
    <x v="4"/>
    <m/>
    <m/>
    <s v="Mammal"/>
    <m/>
    <s v="frag"/>
    <m/>
    <m/>
    <m/>
    <n v="0"/>
    <m/>
    <n v="4"/>
    <x v="0"/>
    <m/>
    <m/>
    <m/>
    <m/>
    <m/>
    <m/>
    <m/>
    <m/>
    <m/>
    <m/>
    <m/>
    <n v="7"/>
    <m/>
    <m/>
    <m/>
    <m/>
    <m/>
    <m/>
    <m/>
    <m/>
    <m/>
    <m/>
  </r>
  <r>
    <n v="2017"/>
    <m/>
    <x v="164"/>
    <n v="18"/>
    <x v="30"/>
    <m/>
    <s v="DHS"/>
    <s v="16_VI_14"/>
    <s v="Mammal"/>
    <x v="1"/>
    <s v="Canis"/>
    <s v="familiaris "/>
    <s v="dog"/>
    <m/>
    <s v="Mand/Tth"/>
    <m/>
    <m/>
    <s v="R"/>
    <n v="1"/>
    <m/>
    <n v="4"/>
    <x v="0"/>
    <m/>
    <s v="complete except for crown of I3"/>
    <n v="9"/>
    <s v="lt"/>
    <m/>
    <m/>
    <m/>
    <m/>
    <s v="NEED"/>
    <m/>
    <m/>
    <m/>
    <m/>
    <m/>
    <m/>
    <m/>
    <m/>
    <s v="1?"/>
    <m/>
    <m/>
    <s v="108, 106, 43.5, 27.9, 19.2; 15.1, 8.5, 9.6, 7.8"/>
    <s v="(pg 55 of dog book): 12, 13, 14, 15, 16; C altura, P3, P4, M2 L anteroposterior"/>
  </r>
  <r>
    <n v="2017"/>
    <m/>
    <x v="164"/>
    <n v="18"/>
    <x v="30"/>
    <m/>
    <s v="DHS"/>
    <s v="16_VI_14"/>
    <s v="Mammal"/>
    <x v="4"/>
    <s v="medium-large"/>
    <m/>
    <s v="medium-large mammal"/>
    <m/>
    <s v="Needle"/>
    <m/>
    <m/>
    <m/>
    <n v="0.5"/>
    <s v="4"/>
    <s v="?"/>
    <x v="0"/>
    <m/>
    <s v="Eye and shaft"/>
    <m/>
    <m/>
    <m/>
    <m/>
    <m/>
    <m/>
    <m/>
    <m/>
    <m/>
    <m/>
    <m/>
    <m/>
    <m/>
    <m/>
    <m/>
    <m/>
    <m/>
    <m/>
    <s v="32.9x2.3"/>
    <s v="broken length x max width"/>
  </r>
  <r>
    <n v="2017"/>
    <m/>
    <x v="164"/>
    <n v="18"/>
    <x v="30"/>
    <m/>
    <s v="DHS"/>
    <s v="16_VI_14"/>
    <s v="Mammal"/>
    <x v="4"/>
    <s v="small"/>
    <m/>
    <s v="small mammal"/>
    <m/>
    <s v="Cervical"/>
    <m/>
    <m/>
    <m/>
    <n v="0.9"/>
    <m/>
    <n v="4"/>
    <x v="0"/>
    <m/>
    <m/>
    <m/>
    <m/>
    <s v="FU"/>
    <s v="PR"/>
    <s v="FU"/>
    <m/>
    <m/>
    <m/>
    <m/>
    <n v="7"/>
    <m/>
    <m/>
    <m/>
    <m/>
    <m/>
    <m/>
    <m/>
    <m/>
    <s v="13.4x13"/>
    <s v="body length, width between cranial facets"/>
  </r>
  <r>
    <n v="2017"/>
    <m/>
    <x v="164"/>
    <n v="18"/>
    <x v="30"/>
    <m/>
    <s v="DHS"/>
    <s v="16_VI_14"/>
    <s v="Mammal"/>
    <x v="13"/>
    <m/>
    <m/>
    <s v="Human"/>
    <m/>
    <m/>
    <m/>
    <m/>
    <m/>
    <m/>
    <m/>
    <m/>
    <x v="0"/>
    <m/>
    <m/>
    <m/>
    <m/>
    <m/>
    <m/>
    <m/>
    <m/>
    <m/>
    <m/>
    <m/>
    <m/>
    <m/>
    <m/>
    <m/>
    <m/>
    <m/>
    <m/>
    <m/>
    <m/>
    <m/>
    <m/>
  </r>
  <r>
    <n v="2017"/>
    <m/>
    <x v="165"/>
    <n v="18"/>
    <x v="39"/>
    <m/>
    <s v="DHS"/>
    <s v="23_VI_14"/>
    <s v="Mammal"/>
    <x v="0"/>
    <m/>
    <m/>
    <s v="Artiodactyl"/>
    <m/>
    <s v="Cranium"/>
    <m/>
    <s v="frag"/>
    <m/>
    <s v="0"/>
    <m/>
    <n v="2"/>
    <x v="0"/>
    <m/>
    <m/>
    <m/>
    <m/>
    <m/>
    <m/>
    <m/>
    <m/>
    <m/>
    <m/>
    <m/>
    <n v="8"/>
    <m/>
    <m/>
    <m/>
    <m/>
    <m/>
    <m/>
    <m/>
    <m/>
    <m/>
    <m/>
  </r>
  <r>
    <n v="2017"/>
    <m/>
    <x v="165"/>
    <n v="18"/>
    <x v="39"/>
    <m/>
    <s v="DHS"/>
    <s v="23_VI_14"/>
    <s v="Mammal"/>
    <x v="16"/>
    <s v="Lepus or Sylvilagus cunicularius"/>
    <m/>
    <s v="Lagomorph (L)"/>
    <m/>
    <s v="Ilium"/>
    <m/>
    <s v="frag"/>
    <s v="L"/>
    <n v="0.1"/>
    <s v="2"/>
    <n v="2"/>
    <x v="0"/>
    <m/>
    <m/>
    <m/>
    <m/>
    <m/>
    <m/>
    <m/>
    <m/>
    <m/>
    <m/>
    <m/>
    <m/>
    <m/>
    <m/>
    <m/>
    <m/>
    <m/>
    <m/>
    <m/>
    <m/>
    <m/>
    <m/>
  </r>
  <r>
    <n v="2017"/>
    <m/>
    <x v="165"/>
    <n v="18"/>
    <x v="39"/>
    <m/>
    <s v="DHS"/>
    <s v="23_VI_14"/>
    <s v="Mammal"/>
    <x v="4"/>
    <s v="large"/>
    <m/>
    <s v="large mammal"/>
    <m/>
    <s v="shaft"/>
    <m/>
    <s v="frag"/>
    <m/>
    <n v="0"/>
    <s v="sliver"/>
    <n v="3"/>
    <x v="0"/>
    <m/>
    <m/>
    <m/>
    <m/>
    <m/>
    <m/>
    <m/>
    <m/>
    <m/>
    <m/>
    <m/>
    <n v="7"/>
    <m/>
    <m/>
    <m/>
    <m/>
    <m/>
    <m/>
    <m/>
    <m/>
    <m/>
    <m/>
  </r>
  <r>
    <n v="2017"/>
    <m/>
    <x v="165"/>
    <n v="18"/>
    <x v="39"/>
    <m/>
    <s v="DHS"/>
    <s v="23_VI_14"/>
    <s v="Bird"/>
    <x v="2"/>
    <m/>
    <m/>
    <s v="bird"/>
    <m/>
    <s v="shaft"/>
    <m/>
    <m/>
    <m/>
    <n v="0"/>
    <s v="sliver"/>
    <s v="?"/>
    <x v="0"/>
    <m/>
    <m/>
    <m/>
    <m/>
    <m/>
    <m/>
    <m/>
    <m/>
    <m/>
    <m/>
    <m/>
    <m/>
    <m/>
    <m/>
    <m/>
    <m/>
    <m/>
    <m/>
    <m/>
    <m/>
    <m/>
    <m/>
  </r>
  <r>
    <n v="2017"/>
    <m/>
    <x v="165"/>
    <n v="18"/>
    <x v="39"/>
    <m/>
    <s v="DHS"/>
    <s v="23_VI_14"/>
    <s v="Mammal"/>
    <x v="13"/>
    <m/>
    <m/>
    <s v="Human"/>
    <m/>
    <m/>
    <m/>
    <m/>
    <m/>
    <m/>
    <m/>
    <m/>
    <x v="2"/>
    <m/>
    <m/>
    <m/>
    <m/>
    <m/>
    <m/>
    <m/>
    <m/>
    <m/>
    <m/>
    <m/>
    <m/>
    <m/>
    <m/>
    <m/>
    <m/>
    <m/>
    <m/>
    <m/>
    <m/>
    <m/>
    <m/>
  </r>
  <r>
    <n v="2017"/>
    <m/>
    <x v="166"/>
    <n v="18"/>
    <x v="29"/>
    <m/>
    <s v="DHS"/>
    <s v="14_VI_14"/>
    <s v="Mammal"/>
    <x v="0"/>
    <m/>
    <m/>
    <s v="Artiodactyl"/>
    <m/>
    <s v="Rib"/>
    <m/>
    <s v="shaft"/>
    <m/>
    <n v="0.3"/>
    <s v="5"/>
    <n v="1"/>
    <x v="0"/>
    <m/>
    <s v="cut at least at coastal cut, I think also proximal too"/>
    <m/>
    <m/>
    <m/>
    <m/>
    <m/>
    <m/>
    <s v="NEED"/>
    <m/>
    <m/>
    <n v="9"/>
    <m/>
    <m/>
    <m/>
    <s v="?"/>
    <s v="?"/>
    <m/>
    <m/>
    <m/>
    <s v="73.1x9.7"/>
    <s v="lxmaxw"/>
  </r>
  <r>
    <n v="2017"/>
    <m/>
    <x v="166"/>
    <n v="18"/>
    <x v="29"/>
    <m/>
    <s v="DHS"/>
    <s v="14_VI_14"/>
    <s v="Mammal"/>
    <x v="5"/>
    <s v="cf. Thomomys"/>
    <s v="umbrinus"/>
    <s v="cf thomomys"/>
    <m/>
    <s v="Scapula"/>
    <m/>
    <s v="Head +Neck"/>
    <s v="L"/>
    <n v="0.3"/>
    <s v="3"/>
    <s v="?"/>
    <x v="0"/>
    <m/>
    <m/>
    <m/>
    <m/>
    <m/>
    <m/>
    <m/>
    <m/>
    <s v="NEED"/>
    <m/>
    <m/>
    <n v="7"/>
    <m/>
    <m/>
    <m/>
    <m/>
    <m/>
    <m/>
    <m/>
    <m/>
    <s v="7.5x7.1"/>
    <s v="max glenoid w, glenoid+coracoid heigh"/>
  </r>
  <r>
    <n v="2017"/>
    <m/>
    <x v="166"/>
    <n v="18"/>
    <x v="29"/>
    <m/>
    <s v="DHS"/>
    <s v="14_VI_14"/>
    <s v="Mammal"/>
    <x v="4"/>
    <s v="medium-large"/>
    <m/>
    <s v="medium-large mammal"/>
    <m/>
    <s v="?Scapula"/>
    <m/>
    <s v="border"/>
    <m/>
    <n v="0"/>
    <m/>
    <n v="2"/>
    <x v="0"/>
    <m/>
    <s v="didn’t quite match dog"/>
    <n v="10"/>
    <m/>
    <m/>
    <m/>
    <m/>
    <m/>
    <m/>
    <m/>
    <m/>
    <m/>
    <m/>
    <m/>
    <m/>
    <m/>
    <m/>
    <m/>
    <m/>
    <m/>
    <m/>
    <m/>
  </r>
  <r>
    <n v="2017"/>
    <m/>
    <x v="166"/>
    <n v="18"/>
    <x v="29"/>
    <m/>
    <s v="DHS"/>
    <s v="14_VI_14"/>
    <s v="Mammal"/>
    <x v="4"/>
    <s v="medium-large"/>
    <m/>
    <s v="medium-large mammal"/>
    <m/>
    <s v="rib"/>
    <m/>
    <s v="shaft"/>
    <m/>
    <n v="0"/>
    <s v="5"/>
    <n v="5"/>
    <x v="6"/>
    <m/>
    <s v="one cut both ends and slightly charred along one cut"/>
    <m/>
    <m/>
    <m/>
    <m/>
    <m/>
    <m/>
    <m/>
    <m/>
    <m/>
    <s v="*"/>
    <m/>
    <m/>
    <m/>
    <m/>
    <s v="*"/>
    <m/>
    <m/>
    <m/>
    <m/>
    <m/>
  </r>
  <r>
    <n v="2017"/>
    <m/>
    <x v="166"/>
    <n v="18"/>
    <x v="29"/>
    <m/>
    <s v="DHS"/>
    <s v="14_VI_14"/>
    <s v="Mammal"/>
    <x v="4"/>
    <s v="medium-large"/>
    <m/>
    <s v="medium-large mammal"/>
    <m/>
    <s v="Rib"/>
    <m/>
    <s v="shaft"/>
    <m/>
    <n v="0"/>
    <s v="5"/>
    <n v="2"/>
    <x v="0"/>
    <m/>
    <m/>
    <m/>
    <m/>
    <m/>
    <m/>
    <m/>
    <m/>
    <m/>
    <m/>
    <m/>
    <s v="3- partly calcined, partly carbonized"/>
    <m/>
    <m/>
    <m/>
    <m/>
    <m/>
    <m/>
    <m/>
    <m/>
    <m/>
    <m/>
  </r>
  <r>
    <n v="2017"/>
    <m/>
    <x v="166"/>
    <n v="18"/>
    <x v="29"/>
    <m/>
    <s v="DHS"/>
    <s v="14_VI_14"/>
    <s v="Mammal"/>
    <x v="4"/>
    <s v="medium-large"/>
    <m/>
    <s v="medium-large mammal"/>
    <m/>
    <s v="shaft"/>
    <m/>
    <s v="frag"/>
    <m/>
    <n v="0"/>
    <s v="sliver"/>
    <n v="3"/>
    <x v="2"/>
    <m/>
    <s v="one fragment stage 2 ish weathering"/>
    <m/>
    <m/>
    <m/>
    <m/>
    <m/>
    <m/>
    <m/>
    <m/>
    <m/>
    <m/>
    <m/>
    <m/>
    <m/>
    <m/>
    <m/>
    <s v="*"/>
    <m/>
    <m/>
    <m/>
    <m/>
  </r>
  <r>
    <n v="2017"/>
    <m/>
    <x v="166"/>
    <n v="18"/>
    <x v="29"/>
    <m/>
    <s v="DHS"/>
    <s v="14_VI_14"/>
    <s v="Mammal"/>
    <x v="4"/>
    <s v="medium"/>
    <m/>
    <s v="medium mammal"/>
    <m/>
    <s v="rib"/>
    <m/>
    <s v="shaft"/>
    <m/>
    <n v="0"/>
    <s v="5"/>
    <n v="3"/>
    <x v="2"/>
    <m/>
    <s v="both calcined, but one partially carbonized at one edge"/>
    <m/>
    <m/>
    <m/>
    <m/>
    <m/>
    <m/>
    <m/>
    <m/>
    <m/>
    <n v="1"/>
    <m/>
    <m/>
    <m/>
    <m/>
    <m/>
    <m/>
    <m/>
    <m/>
    <m/>
    <m/>
  </r>
  <r>
    <n v="2017"/>
    <m/>
    <x v="166"/>
    <n v="18"/>
    <x v="29"/>
    <m/>
    <s v="DHS"/>
    <s v="14_VI_14"/>
    <s v="Bird"/>
    <x v="22"/>
    <s v="Meleagris"/>
    <s v="gallopavo"/>
    <s v="Guajolote"/>
    <m/>
    <s v="pygostyle"/>
    <m/>
    <m/>
    <m/>
    <n v="1"/>
    <m/>
    <m/>
    <x v="0"/>
    <m/>
    <s v="poss. Fused with next caudal too?"/>
    <n v="9"/>
    <m/>
    <m/>
    <m/>
    <m/>
    <m/>
    <m/>
    <m/>
    <m/>
    <m/>
    <m/>
    <m/>
    <m/>
    <m/>
    <m/>
    <m/>
    <m/>
    <m/>
    <m/>
    <m/>
  </r>
  <r>
    <n v="2017"/>
    <m/>
    <x v="166"/>
    <n v="18"/>
    <x v="29"/>
    <m/>
    <s v="DHS"/>
    <s v="14_VI_14"/>
    <s v="Bird"/>
    <x v="4"/>
    <m/>
    <m/>
    <s v="Bird"/>
    <m/>
    <s v="shaft"/>
    <m/>
    <s v="frag"/>
    <m/>
    <n v="0"/>
    <s v="sliver"/>
    <m/>
    <x v="0"/>
    <m/>
    <m/>
    <m/>
    <m/>
    <m/>
    <m/>
    <m/>
    <m/>
    <m/>
    <m/>
    <m/>
    <n v="7"/>
    <m/>
    <m/>
    <m/>
    <m/>
    <m/>
    <m/>
    <m/>
    <m/>
    <m/>
    <m/>
  </r>
  <r>
    <n v="2017"/>
    <m/>
    <x v="166"/>
    <n v="18"/>
    <x v="29"/>
    <m/>
    <s v="DHS"/>
    <s v="14_VI_14"/>
    <s v="Bird"/>
    <x v="2"/>
    <m/>
    <m/>
    <s v="Bird"/>
    <m/>
    <s v="shaft"/>
    <m/>
    <s v="frag"/>
    <m/>
    <n v="0"/>
    <s v="sliver"/>
    <n v="3"/>
    <x v="2"/>
    <m/>
    <m/>
    <m/>
    <m/>
    <m/>
    <m/>
    <m/>
    <m/>
    <m/>
    <m/>
    <m/>
    <n v="4"/>
    <m/>
    <m/>
    <m/>
    <m/>
    <m/>
    <m/>
    <m/>
    <m/>
    <m/>
    <m/>
  </r>
  <r>
    <n v="2017"/>
    <m/>
    <x v="166"/>
    <n v="18"/>
    <x v="29"/>
    <m/>
    <s v="DHS"/>
    <s v="14_VI_14"/>
    <s v="Unknown"/>
    <x v="2"/>
    <m/>
    <m/>
    <s v="Unknown"/>
    <m/>
    <s v="shaft"/>
    <m/>
    <s v="frag"/>
    <m/>
    <n v="0"/>
    <s v="5"/>
    <s v="?"/>
    <x v="0"/>
    <m/>
    <m/>
    <m/>
    <m/>
    <m/>
    <m/>
    <m/>
    <m/>
    <m/>
    <m/>
    <m/>
    <n v="4"/>
    <m/>
    <m/>
    <m/>
    <m/>
    <m/>
    <m/>
    <m/>
    <m/>
    <m/>
    <m/>
  </r>
  <r>
    <n v="2017"/>
    <m/>
    <x v="166"/>
    <n v="18"/>
    <x v="29"/>
    <m/>
    <s v="DHS"/>
    <s v="14_VI_14"/>
    <s v="Mammal"/>
    <x v="13"/>
    <m/>
    <m/>
    <s v="Human"/>
    <m/>
    <m/>
    <m/>
    <m/>
    <m/>
    <m/>
    <m/>
    <m/>
    <x v="1"/>
    <m/>
    <m/>
    <m/>
    <m/>
    <m/>
    <m/>
    <m/>
    <m/>
    <m/>
    <m/>
    <m/>
    <m/>
    <m/>
    <m/>
    <m/>
    <m/>
    <m/>
    <m/>
    <m/>
    <m/>
    <m/>
    <m/>
  </r>
  <r>
    <n v="2017"/>
    <m/>
    <x v="167"/>
    <n v="18"/>
    <x v="34"/>
    <m/>
    <s v="DHS"/>
    <s v="16_VI_14"/>
    <s v="Bird"/>
    <x v="22"/>
    <s v="Odontophoridae"/>
    <m/>
    <s v="Quail"/>
    <m/>
    <s v="Sternum"/>
    <m/>
    <s v="anterior and keel"/>
    <m/>
    <n v="0.6"/>
    <s v="3"/>
    <s v="?"/>
    <x v="0"/>
    <m/>
    <s v="young, but larger than colinus virginianus"/>
    <n v="1"/>
    <m/>
    <s v="UN"/>
    <m/>
    <m/>
    <m/>
    <m/>
    <m/>
    <m/>
    <m/>
    <m/>
    <m/>
    <m/>
    <m/>
    <m/>
    <m/>
    <m/>
    <m/>
    <s v="18.8x28.7"/>
    <s v="height of keel (to base, not max but intact), keel to unfused anterior"/>
  </r>
  <r>
    <n v="2017"/>
    <m/>
    <x v="167"/>
    <n v="18"/>
    <x v="34"/>
    <m/>
    <s v="DHS"/>
    <s v="16_VI_14"/>
    <s v="Bird"/>
    <x v="22"/>
    <s v="Meleagris"/>
    <s v="gallopavo"/>
    <s v="Guajolote"/>
    <m/>
    <s v="tibiotarsus"/>
    <m/>
    <s v="shaft"/>
    <s v="L"/>
    <n v="0.2"/>
    <s v="5"/>
    <n v="2"/>
    <x v="0"/>
    <m/>
    <s v="includes nutrient foramen"/>
    <m/>
    <m/>
    <m/>
    <m/>
    <m/>
    <m/>
    <m/>
    <m/>
    <m/>
    <m/>
    <m/>
    <m/>
    <m/>
    <m/>
    <m/>
    <m/>
    <m/>
    <m/>
    <m/>
    <m/>
  </r>
  <r>
    <n v="2017"/>
    <m/>
    <x v="167"/>
    <n v="18"/>
    <x v="34"/>
    <m/>
    <s v="DHS"/>
    <s v="16_VI_14"/>
    <s v="Bird"/>
    <x v="4"/>
    <m/>
    <m/>
    <s v="Bird"/>
    <m/>
    <s v="Vert ND"/>
    <m/>
    <s v="frag"/>
    <m/>
    <n v="0.3"/>
    <m/>
    <n v="2"/>
    <x v="2"/>
    <m/>
    <m/>
    <m/>
    <m/>
    <m/>
    <m/>
    <m/>
    <m/>
    <m/>
    <m/>
    <m/>
    <m/>
    <m/>
    <m/>
    <m/>
    <m/>
    <m/>
    <m/>
    <m/>
    <m/>
    <m/>
    <m/>
  </r>
  <r>
    <n v="2017"/>
    <m/>
    <x v="167"/>
    <n v="18"/>
    <x v="34"/>
    <m/>
    <s v="DHS"/>
    <s v="16_VI_14"/>
    <s v="Bird"/>
    <x v="4"/>
    <s v="cf. Meleagris gallopavo"/>
    <m/>
    <s v="cf. Guajolote"/>
    <m/>
    <s v="Ph1"/>
    <m/>
    <s v="III"/>
    <s v="R"/>
    <n v="1"/>
    <m/>
    <m/>
    <x v="0"/>
    <m/>
    <m/>
    <m/>
    <m/>
    <s v="FU"/>
    <s v="PR"/>
    <s v="FU"/>
    <m/>
    <m/>
    <m/>
    <m/>
    <n v="4"/>
    <m/>
    <m/>
    <m/>
    <m/>
    <m/>
    <m/>
    <m/>
    <m/>
    <s v="23.1, 7.37x7.9, 6.4x5.22"/>
    <s v="L, prox WxH, distal WxH"/>
  </r>
  <r>
    <n v="2017"/>
    <m/>
    <x v="167"/>
    <n v="18"/>
    <x v="34"/>
    <m/>
    <s v="DHS"/>
    <s v="16_VI_14"/>
    <s v="Bird"/>
    <x v="4"/>
    <m/>
    <m/>
    <s v="bird"/>
    <m/>
    <s v="shaft"/>
    <m/>
    <s v="pos. tibiotarsus"/>
    <m/>
    <n v="0"/>
    <s v="sliver"/>
    <n v="2"/>
    <x v="0"/>
    <m/>
    <m/>
    <m/>
    <m/>
    <m/>
    <m/>
    <m/>
    <m/>
    <m/>
    <m/>
    <m/>
    <n v="3"/>
    <m/>
    <m/>
    <m/>
    <m/>
    <m/>
    <m/>
    <m/>
    <m/>
    <m/>
    <m/>
  </r>
  <r>
    <n v="2017"/>
    <m/>
    <x v="167"/>
    <n v="18"/>
    <x v="34"/>
    <m/>
    <s v="DHS"/>
    <s v="16_VI_14"/>
    <s v="Fish"/>
    <x v="4"/>
    <m/>
    <m/>
    <s v="fish"/>
    <m/>
    <s v="spine"/>
    <m/>
    <s v="dorsal"/>
    <m/>
    <n v="0.8"/>
    <m/>
    <m/>
    <x v="0"/>
    <m/>
    <m/>
    <m/>
    <m/>
    <m/>
    <m/>
    <m/>
    <m/>
    <m/>
    <m/>
    <m/>
    <m/>
    <m/>
    <m/>
    <m/>
    <m/>
    <m/>
    <m/>
    <m/>
    <m/>
    <n v="34.700000000000003"/>
    <s v="L (fragmented I think)"/>
  </r>
  <r>
    <n v="2017"/>
    <m/>
    <x v="168"/>
    <n v="18"/>
    <x v="36"/>
    <m/>
    <s v="DHS"/>
    <s v="16_VI_14"/>
    <s v="Mammal"/>
    <x v="0"/>
    <s v="Odocoileus"/>
    <s v="virginianus"/>
    <s v="White-tailed deer"/>
    <m/>
    <s v="femur"/>
    <m/>
    <s v="shaft"/>
    <s v="L"/>
    <n v="0.2"/>
    <s v="5"/>
    <n v="2"/>
    <x v="0"/>
    <m/>
    <s v="contains nutrient foramen"/>
    <m/>
    <m/>
    <m/>
    <m/>
    <m/>
    <m/>
    <m/>
    <m/>
    <m/>
    <m/>
    <m/>
    <m/>
    <m/>
    <m/>
    <m/>
    <m/>
    <m/>
    <m/>
    <m/>
    <m/>
  </r>
  <r>
    <n v="2017"/>
    <m/>
    <x v="168"/>
    <n v="18"/>
    <x v="36"/>
    <m/>
    <s v="DHS"/>
    <s v="16_VI_14"/>
    <s v="Mammal"/>
    <x v="0"/>
    <m/>
    <m/>
    <s v="Artiodactyl"/>
    <m/>
    <s v="rib"/>
    <m/>
    <s v="half head and shaft"/>
    <m/>
    <n v="0.5"/>
    <s v="3"/>
    <n v="2"/>
    <x v="0"/>
    <m/>
    <m/>
    <m/>
    <m/>
    <m/>
    <m/>
    <m/>
    <m/>
    <m/>
    <m/>
    <m/>
    <m/>
    <m/>
    <m/>
    <m/>
    <m/>
    <m/>
    <m/>
    <m/>
    <m/>
    <m/>
    <m/>
  </r>
  <r>
    <n v="2017"/>
    <m/>
    <x v="168"/>
    <n v="18"/>
    <x v="36"/>
    <m/>
    <s v="DHS"/>
    <s v="16_VI_14"/>
    <s v="Mammal"/>
    <x v="4"/>
    <s v="medium-large"/>
    <m/>
    <s v="medium-large mammal"/>
    <m/>
    <s v="needle"/>
    <m/>
    <s v="distal point"/>
    <m/>
    <n v="0.4"/>
    <s v="4"/>
    <n v="1"/>
    <x v="0"/>
    <m/>
    <m/>
    <m/>
    <m/>
    <m/>
    <m/>
    <m/>
    <m/>
    <m/>
    <m/>
    <m/>
    <m/>
    <m/>
    <m/>
    <m/>
    <m/>
    <m/>
    <m/>
    <m/>
    <m/>
    <m/>
    <m/>
  </r>
  <r>
    <n v="2017"/>
    <m/>
    <x v="168"/>
    <n v="18"/>
    <x v="36"/>
    <m/>
    <s v="DHS"/>
    <s v="16_VI_14"/>
    <s v="Mammal"/>
    <x v="4"/>
    <s v="medium-large"/>
    <m/>
    <s v="medium-large mammal"/>
    <m/>
    <s v="frag"/>
    <m/>
    <m/>
    <m/>
    <n v="0"/>
    <s v="8"/>
    <n v="3"/>
    <x v="12"/>
    <m/>
    <s v="most 1-3 weathering"/>
    <m/>
    <m/>
    <m/>
    <m/>
    <m/>
    <m/>
    <m/>
    <m/>
    <m/>
    <m/>
    <m/>
    <m/>
    <m/>
    <m/>
    <m/>
    <s v="*"/>
    <m/>
    <m/>
    <m/>
    <m/>
  </r>
  <r>
    <n v="2017"/>
    <m/>
    <x v="169"/>
    <n v="18"/>
    <x v="42"/>
    <m/>
    <s v="DHS"/>
    <s v="16_VI_14"/>
    <s v="Mammal"/>
    <x v="4"/>
    <s v="medium-large"/>
    <m/>
    <s v="medium-large mammal"/>
    <m/>
    <s v="shaft"/>
    <m/>
    <s v="frag"/>
    <m/>
    <n v="0"/>
    <m/>
    <n v="1"/>
    <x v="0"/>
    <m/>
    <m/>
    <m/>
    <m/>
    <m/>
    <m/>
    <m/>
    <m/>
    <m/>
    <m/>
    <m/>
    <m/>
    <m/>
    <m/>
    <m/>
    <m/>
    <m/>
    <n v="1"/>
    <m/>
    <m/>
    <m/>
    <m/>
  </r>
  <r>
    <n v="2017"/>
    <m/>
    <x v="169"/>
    <n v="18"/>
    <x v="42"/>
    <m/>
    <s v="DHS"/>
    <s v="16_VI_14"/>
    <s v="Bird"/>
    <x v="22"/>
    <s v="Odontophoridae"/>
    <m/>
    <s v="Quail"/>
    <m/>
    <s v="tibiotarsus"/>
    <m/>
    <m/>
    <m/>
    <n v="1"/>
    <m/>
    <m/>
    <x v="0"/>
    <m/>
    <s v="smaller than colinus"/>
    <n v="9"/>
    <m/>
    <s v="FU"/>
    <s v="PR"/>
    <s v="FU"/>
    <m/>
    <m/>
    <m/>
    <m/>
    <m/>
    <m/>
    <m/>
    <m/>
    <m/>
    <m/>
    <m/>
    <m/>
    <m/>
    <s v="51.7x5x8.3"/>
    <s v="L, distal W, prox max w"/>
  </r>
  <r>
    <n v="2017"/>
    <m/>
    <x v="170"/>
    <n v="18"/>
    <x v="15"/>
    <m/>
    <s v="DHS"/>
    <s v="17_VI_14"/>
    <s v="Mammal"/>
    <x v="13"/>
    <m/>
    <m/>
    <m/>
    <m/>
    <m/>
    <m/>
    <m/>
    <m/>
    <m/>
    <m/>
    <m/>
    <x v="9"/>
    <m/>
    <s v="Probably all human, some frags refit"/>
    <m/>
    <m/>
    <m/>
    <m/>
    <m/>
    <m/>
    <m/>
    <m/>
    <m/>
    <m/>
    <m/>
    <m/>
    <m/>
    <m/>
    <m/>
    <m/>
    <m/>
    <m/>
    <m/>
    <m/>
  </r>
  <r>
    <n v="2017"/>
    <m/>
    <x v="162"/>
    <n v="18"/>
    <x v="57"/>
    <m/>
    <s v="DHS"/>
    <s v="17_VI_14"/>
    <s v="Mammal"/>
    <x v="16"/>
    <s v="Sylvilagus"/>
    <s v="audobonii"/>
    <s v="BUNNY"/>
    <m/>
    <s v="Pelvis Acetabulum"/>
    <m/>
    <m/>
    <s v="R"/>
    <n v="1"/>
    <m/>
    <m/>
    <x v="0"/>
    <m/>
    <s v="Cooked and burnt, ischium only slightly burnt. "/>
    <n v="9"/>
    <m/>
    <s v="FU"/>
    <s v="PR"/>
    <s v="FU"/>
    <m/>
    <m/>
    <m/>
    <m/>
    <n v="8"/>
    <m/>
    <m/>
    <m/>
    <m/>
    <m/>
    <m/>
    <m/>
    <m/>
    <n v="52.6"/>
    <s v="L (ill-isch)"/>
  </r>
  <r>
    <n v="2017"/>
    <m/>
    <x v="162"/>
    <n v="18"/>
    <x v="57"/>
    <m/>
    <s v="DHS"/>
    <s v="17_VI_14"/>
    <s v="Bird"/>
    <x v="4"/>
    <m/>
    <m/>
    <s v="Bird"/>
    <m/>
    <s v="shaft"/>
    <m/>
    <s v="frag"/>
    <m/>
    <n v="0"/>
    <s v="sliver"/>
    <m/>
    <x v="0"/>
    <m/>
    <m/>
    <m/>
    <m/>
    <m/>
    <m/>
    <m/>
    <m/>
    <m/>
    <m/>
    <m/>
    <m/>
    <m/>
    <m/>
    <m/>
    <m/>
    <m/>
    <m/>
    <m/>
    <m/>
    <m/>
    <m/>
  </r>
  <r>
    <n v="2017"/>
    <m/>
    <x v="162"/>
    <n v="18"/>
    <x v="57"/>
    <m/>
    <s v="DHS"/>
    <s v="17_VI_14"/>
    <s v="Bird"/>
    <x v="4"/>
    <m/>
    <m/>
    <s v="Bird"/>
    <m/>
    <s v="Vert ND"/>
    <m/>
    <s v="spinous process"/>
    <m/>
    <n v="0"/>
    <m/>
    <m/>
    <x v="0"/>
    <m/>
    <m/>
    <m/>
    <m/>
    <m/>
    <m/>
    <m/>
    <m/>
    <m/>
    <m/>
    <m/>
    <m/>
    <m/>
    <m/>
    <m/>
    <m/>
    <m/>
    <m/>
    <m/>
    <m/>
    <m/>
    <m/>
  </r>
  <r>
    <n v="2017"/>
    <m/>
    <x v="162"/>
    <n v="18"/>
    <x v="57"/>
    <m/>
    <s v="DHS"/>
    <s v="17_VI_14"/>
    <s v="Mammal"/>
    <x v="2"/>
    <m/>
    <m/>
    <s v="mammal"/>
    <m/>
    <s v="frag"/>
    <m/>
    <m/>
    <m/>
    <n v="0"/>
    <m/>
    <m/>
    <x v="0"/>
    <m/>
    <m/>
    <m/>
    <m/>
    <m/>
    <m/>
    <m/>
    <m/>
    <m/>
    <m/>
    <m/>
    <m/>
    <m/>
    <m/>
    <m/>
    <m/>
    <m/>
    <m/>
    <m/>
    <m/>
    <m/>
    <m/>
  </r>
  <r>
    <n v="2017"/>
    <m/>
    <x v="171"/>
    <n v="18"/>
    <x v="53"/>
    <m/>
    <s v="DMC"/>
    <s v="9_VI_14"/>
    <s v="Bird"/>
    <x v="22"/>
    <s v="Meleagris"/>
    <s v="gallopavo"/>
    <s v="Guajolote"/>
    <m/>
    <s v="tarsometatarsus"/>
    <m/>
    <s v="distal and shaft"/>
    <s v="R"/>
    <n v="0.6"/>
    <s v="4"/>
    <n v="3"/>
    <x v="0"/>
    <m/>
    <s v="distal foramen elongated - juvenile"/>
    <n v="1"/>
    <m/>
    <s v="ND"/>
    <s v="PR"/>
    <s v="FU"/>
    <m/>
    <s v="NEED"/>
    <m/>
    <m/>
    <n v="9"/>
    <m/>
    <m/>
    <m/>
    <m/>
    <m/>
    <n v="1"/>
    <m/>
    <m/>
    <s v="17.7x12.77"/>
    <s v="Max dist. W, Max dist thickness"/>
  </r>
  <r>
    <n v="2017"/>
    <m/>
    <x v="171"/>
    <n v="18"/>
    <x v="53"/>
    <m/>
    <s v="DMC"/>
    <s v="9_VI_14"/>
    <s v="Mammal"/>
    <x v="4"/>
    <s v="medium-large"/>
    <m/>
    <s v="medium-large mammal"/>
    <m/>
    <s v="shaft"/>
    <m/>
    <s v="frag"/>
    <m/>
    <n v="0"/>
    <m/>
    <n v="2"/>
    <x v="0"/>
    <m/>
    <m/>
    <m/>
    <m/>
    <m/>
    <m/>
    <m/>
    <m/>
    <m/>
    <m/>
    <m/>
    <m/>
    <m/>
    <m/>
    <m/>
    <m/>
    <m/>
    <m/>
    <m/>
    <m/>
    <m/>
    <m/>
  </r>
  <r>
    <n v="2017"/>
    <m/>
    <x v="171"/>
    <n v="18"/>
    <x v="53"/>
    <m/>
    <s v="DMC"/>
    <s v="9_VI_14"/>
    <s v="Mammal"/>
    <x v="4"/>
    <s v="medium"/>
    <s v="i"/>
    <s v="medium mammal"/>
    <m/>
    <s v="rib"/>
    <m/>
    <s v="shaft"/>
    <m/>
    <n v="0.4"/>
    <m/>
    <n v="4"/>
    <x v="0"/>
    <m/>
    <m/>
    <m/>
    <m/>
    <m/>
    <m/>
    <m/>
    <m/>
    <m/>
    <m/>
    <m/>
    <n v="7"/>
    <m/>
    <m/>
    <m/>
    <m/>
    <m/>
    <m/>
    <m/>
    <m/>
    <m/>
    <m/>
  </r>
  <r>
    <n v="2017"/>
    <m/>
    <x v="172"/>
    <n v="18"/>
    <x v="31"/>
    <m/>
    <s v="DMC"/>
    <s v="9_VI_14"/>
    <s v="Mammal"/>
    <x v="0"/>
    <m/>
    <m/>
    <s v="Artiodactlya"/>
    <m/>
    <s v="long bone"/>
    <m/>
    <s v="shaft"/>
    <m/>
    <n v="0.2"/>
    <s v="5"/>
    <n v="3"/>
    <x v="0"/>
    <m/>
    <s v="highly fragmented, likely distal femur shaft"/>
    <m/>
    <m/>
    <m/>
    <m/>
    <m/>
    <m/>
    <m/>
    <m/>
    <m/>
    <m/>
    <m/>
    <m/>
    <m/>
    <m/>
    <m/>
    <m/>
    <m/>
    <m/>
    <m/>
    <m/>
  </r>
  <r>
    <n v="2017"/>
    <m/>
    <x v="172"/>
    <n v="18"/>
    <x v="31"/>
    <m/>
    <s v="DMC"/>
    <s v="9_VI_14"/>
    <s v="Mammal"/>
    <x v="4"/>
    <s v="large"/>
    <m/>
    <s v="large mammal"/>
    <m/>
    <s v="?"/>
    <m/>
    <s v="frags"/>
    <m/>
    <n v="0"/>
    <m/>
    <n v="3"/>
    <x v="6"/>
    <m/>
    <m/>
    <m/>
    <m/>
    <m/>
    <m/>
    <m/>
    <m/>
    <m/>
    <m/>
    <m/>
    <m/>
    <m/>
    <m/>
    <m/>
    <m/>
    <m/>
    <n v="3"/>
    <m/>
    <m/>
    <m/>
    <m/>
  </r>
  <r>
    <n v="2017"/>
    <m/>
    <x v="172"/>
    <n v="18"/>
    <x v="31"/>
    <m/>
    <s v="DMC"/>
    <s v="9_VI_14"/>
    <s v="Mammal"/>
    <x v="4"/>
    <s v="medium-large"/>
    <m/>
    <s v="medium-large mammal"/>
    <m/>
    <s v="rib"/>
    <m/>
    <s v="shaft"/>
    <m/>
    <n v="0"/>
    <s v="5"/>
    <n v="4"/>
    <x v="0"/>
    <m/>
    <s v="5 cut marks on shaft, rounded cross-section, maybe dog or human, would be interesting to zooms"/>
    <m/>
    <m/>
    <m/>
    <m/>
    <m/>
    <m/>
    <m/>
    <m/>
    <m/>
    <m/>
    <m/>
    <m/>
    <m/>
    <m/>
    <n v="1"/>
    <n v="3"/>
    <m/>
    <m/>
    <m/>
    <m/>
  </r>
  <r>
    <n v="2017"/>
    <m/>
    <x v="172"/>
    <n v="18"/>
    <x v="31"/>
    <m/>
    <s v="DMC"/>
    <s v="9_VI_14"/>
    <s v="Bird"/>
    <x v="4"/>
    <m/>
    <m/>
    <s v="bird"/>
    <m/>
    <s v="shaft"/>
    <m/>
    <s v="frag"/>
    <m/>
    <n v="0"/>
    <s v="sliver"/>
    <n v="2"/>
    <x v="0"/>
    <m/>
    <m/>
    <m/>
    <m/>
    <m/>
    <m/>
    <m/>
    <m/>
    <m/>
    <m/>
    <m/>
    <m/>
    <m/>
    <m/>
    <m/>
    <m/>
    <m/>
    <m/>
    <m/>
    <m/>
    <m/>
    <m/>
  </r>
  <r>
    <n v="2017"/>
    <m/>
    <x v="172"/>
    <n v="18"/>
    <x v="31"/>
    <m/>
    <s v="DMC"/>
    <s v="9_VI_14"/>
    <s v="Unknown"/>
    <x v="4"/>
    <m/>
    <m/>
    <s v="unknown"/>
    <m/>
    <s v="unknown"/>
    <m/>
    <m/>
    <m/>
    <n v="0"/>
    <m/>
    <n v="4"/>
    <x v="0"/>
    <m/>
    <s v="proximal tibiotarsus of bird or distal tibia of lagomorph"/>
    <m/>
    <m/>
    <m/>
    <m/>
    <m/>
    <m/>
    <m/>
    <m/>
    <m/>
    <s v="3- partly calcined, partly carbonized"/>
    <m/>
    <m/>
    <m/>
    <m/>
    <m/>
    <m/>
    <m/>
    <m/>
    <s v="7.8x4.5"/>
    <s v="wxd"/>
  </r>
  <r>
    <n v="2017"/>
    <m/>
    <x v="172"/>
    <n v="18"/>
    <x v="31"/>
    <m/>
    <s v="DMC"/>
    <s v="9_VI_14"/>
    <s v="Bird"/>
    <x v="4"/>
    <m/>
    <m/>
    <s v="bird"/>
    <m/>
    <s v="ulna"/>
    <m/>
    <m/>
    <s v="L"/>
    <n v="0"/>
    <s v="2"/>
    <n v="4"/>
    <x v="0"/>
    <m/>
    <m/>
    <m/>
    <m/>
    <m/>
    <m/>
    <m/>
    <m/>
    <m/>
    <m/>
    <m/>
    <s v="3- partly calcined, partly carbonized"/>
    <m/>
    <m/>
    <m/>
    <m/>
    <m/>
    <m/>
    <m/>
    <m/>
    <n v="5.34"/>
    <s v="w of what is complete"/>
  </r>
  <r>
    <n v="2017"/>
    <m/>
    <x v="173"/>
    <n v="18"/>
    <x v="56"/>
    <m/>
    <s v="DHS"/>
    <s v="10_VI_14"/>
    <s v="Mammal"/>
    <x v="16"/>
    <s v="Sylvilagus"/>
    <s v="cunicularius"/>
    <s v="cunicularius"/>
    <m/>
    <s v="Humerus"/>
    <m/>
    <s v="Prox"/>
    <s v="L"/>
    <n v="0.3"/>
    <s v="3"/>
    <n v="4"/>
    <x v="0"/>
    <m/>
    <m/>
    <m/>
    <m/>
    <s v="FU"/>
    <s v="PR"/>
    <s v="ND"/>
    <m/>
    <m/>
    <m/>
    <m/>
    <m/>
    <m/>
    <m/>
    <m/>
    <m/>
    <m/>
    <m/>
    <m/>
    <m/>
    <s v="12.8x11.6"/>
    <s v="WxD prox"/>
  </r>
  <r>
    <n v="2017"/>
    <m/>
    <x v="173"/>
    <n v="18"/>
    <x v="56"/>
    <m/>
    <s v="DHS"/>
    <s v="10_VI_14"/>
    <s v="Mammal"/>
    <x v="16"/>
    <s v="Sylvilagus"/>
    <s v="cunicularius"/>
    <s v="cunicularius"/>
    <m/>
    <s v="Scapula"/>
    <m/>
    <s v="Head/neck"/>
    <s v="R"/>
    <n v="0.3"/>
    <s v="3"/>
    <n v="2"/>
    <x v="0"/>
    <m/>
    <m/>
    <m/>
    <m/>
    <m/>
    <m/>
    <m/>
    <m/>
    <m/>
    <m/>
    <m/>
    <m/>
    <m/>
    <m/>
    <m/>
    <m/>
    <m/>
    <n v="1"/>
    <m/>
    <m/>
    <s v="9.33x10.8"/>
    <s v="W glendoid, D glenoid-coracoi"/>
  </r>
  <r>
    <n v="2017"/>
    <m/>
    <x v="173"/>
    <n v="18"/>
    <x v="56"/>
    <m/>
    <s v="DHS"/>
    <s v="10_VI_14"/>
    <s v="Mammal"/>
    <x v="4"/>
    <s v="small"/>
    <m/>
    <s v="small mammal"/>
    <m/>
    <s v="rib"/>
    <m/>
    <m/>
    <m/>
    <n v="0.9"/>
    <s v="3"/>
    <s v="?"/>
    <x v="0"/>
    <m/>
    <m/>
    <m/>
    <m/>
    <s v="FU"/>
    <m/>
    <m/>
    <m/>
    <m/>
    <m/>
    <m/>
    <m/>
    <m/>
    <m/>
    <m/>
    <m/>
    <m/>
    <m/>
    <m/>
    <m/>
    <m/>
    <m/>
  </r>
  <r>
    <n v="2017"/>
    <m/>
    <x v="173"/>
    <n v="18"/>
    <x v="56"/>
    <m/>
    <s v="DHS"/>
    <s v="10_VI_14"/>
    <s v="Mammal"/>
    <x v="4"/>
    <m/>
    <m/>
    <s v="mammal"/>
    <m/>
    <s v="frag"/>
    <m/>
    <m/>
    <m/>
    <n v="0"/>
    <m/>
    <n v="3"/>
    <x v="2"/>
    <m/>
    <m/>
    <m/>
    <m/>
    <m/>
    <m/>
    <m/>
    <m/>
    <m/>
    <m/>
    <m/>
    <m/>
    <m/>
    <m/>
    <m/>
    <m/>
    <m/>
    <m/>
    <m/>
    <m/>
    <m/>
    <m/>
  </r>
  <r>
    <n v="2017"/>
    <m/>
    <x v="173"/>
    <n v="18"/>
    <x v="56"/>
    <m/>
    <s v="DHS"/>
    <s v="10_VI_14"/>
    <s v="Reptile"/>
    <x v="20"/>
    <s v="Trachemys"/>
    <s v="sp."/>
    <s v="Slider turtle"/>
    <m/>
    <s v="Carapace"/>
    <m/>
    <s v="marginal scute"/>
    <m/>
    <n v="0.5"/>
    <m/>
    <n v="2"/>
    <x v="0"/>
    <m/>
    <s v="aparently, trachemys would have been imported from more costal regions. "/>
    <m/>
    <m/>
    <m/>
    <m/>
    <m/>
    <m/>
    <m/>
    <m/>
    <m/>
    <m/>
    <m/>
    <m/>
    <m/>
    <m/>
    <m/>
    <m/>
    <m/>
    <m/>
    <m/>
    <m/>
  </r>
  <r>
    <n v="2017"/>
    <m/>
    <x v="173"/>
    <n v="18"/>
    <x v="56"/>
    <m/>
    <s v="DHS"/>
    <s v="10_VI_14"/>
    <s v="Bird"/>
    <x v="7"/>
    <s v="Colinus"/>
    <s v="virginianus"/>
    <m/>
    <m/>
    <s v="Pelvis Acetabulum"/>
    <m/>
    <s v="frag of ilium, mostly just the acetabulum"/>
    <s v="R"/>
    <n v="0.3"/>
    <m/>
    <s v="?"/>
    <x v="0"/>
    <m/>
    <m/>
    <m/>
    <m/>
    <m/>
    <m/>
    <m/>
    <m/>
    <m/>
    <m/>
    <m/>
    <m/>
    <m/>
    <m/>
    <m/>
    <m/>
    <m/>
    <m/>
    <m/>
    <m/>
    <m/>
    <m/>
  </r>
  <r>
    <n v="2017"/>
    <m/>
    <x v="173"/>
    <n v="18"/>
    <x v="56"/>
    <m/>
    <s v="DHS"/>
    <s v="10_VI_14"/>
    <s v="Mammal"/>
    <x v="0"/>
    <s v="cf. Odocoileus"/>
    <m/>
    <s v="cf. White-tail"/>
    <m/>
    <s v="femur"/>
    <m/>
    <s v="shaft and part of lesser trohanter"/>
    <s v="R"/>
    <n v="0"/>
    <s v="sliver"/>
    <n v="1"/>
    <x v="0"/>
    <m/>
    <s v="shaft and part of lesser trohanter, matches odocom exactly but no sheep/goat examples to compare to"/>
    <m/>
    <m/>
    <m/>
    <m/>
    <m/>
    <m/>
    <m/>
    <m/>
    <m/>
    <m/>
    <m/>
    <m/>
    <m/>
    <m/>
    <m/>
    <m/>
    <m/>
    <m/>
    <m/>
    <m/>
  </r>
  <r>
    <n v="2017"/>
    <m/>
    <x v="173"/>
    <n v="18"/>
    <x v="56"/>
    <m/>
    <s v="DHS"/>
    <s v="10_VI_14"/>
    <s v="Mammal"/>
    <x v="0"/>
    <s v="cf. Odocoileus"/>
    <m/>
    <s v="cf. White-tail"/>
    <m/>
    <s v="mandible"/>
    <m/>
    <s v="coronoid process"/>
    <s v="R"/>
    <n v="0"/>
    <m/>
    <n v="2"/>
    <x v="0"/>
    <m/>
    <s v="matches odoco well"/>
    <m/>
    <m/>
    <m/>
    <m/>
    <m/>
    <m/>
    <m/>
    <m/>
    <m/>
    <m/>
    <m/>
    <m/>
    <m/>
    <m/>
    <m/>
    <m/>
    <m/>
    <m/>
    <m/>
    <m/>
  </r>
  <r>
    <n v="2017"/>
    <m/>
    <x v="173"/>
    <n v="18"/>
    <x v="56"/>
    <m/>
    <s v="DHS"/>
    <s v="10_VI_14"/>
    <s v="Bird"/>
    <x v="4"/>
    <m/>
    <m/>
    <s v="bird"/>
    <m/>
    <s v="shaft"/>
    <m/>
    <m/>
    <m/>
    <n v="0"/>
    <s v="sliver"/>
    <s v="?"/>
    <x v="0"/>
    <m/>
    <m/>
    <m/>
    <m/>
    <m/>
    <m/>
    <m/>
    <m/>
    <m/>
    <m/>
    <m/>
    <m/>
    <m/>
    <m/>
    <m/>
    <m/>
    <m/>
    <m/>
    <m/>
    <m/>
    <m/>
    <m/>
  </r>
  <r>
    <n v="2017"/>
    <m/>
    <x v="174"/>
    <n v="18"/>
    <x v="38"/>
    <m/>
    <s v="DMC"/>
    <s v="9_VI_14"/>
    <s v="Mammal"/>
    <x v="0"/>
    <m/>
    <m/>
    <s v="Artiodactyla"/>
    <m/>
    <s v="Thoracic"/>
    <m/>
    <s v="spine"/>
    <m/>
    <n v="0.2"/>
    <m/>
    <n v="3"/>
    <x v="0"/>
    <m/>
    <m/>
    <m/>
    <m/>
    <m/>
    <m/>
    <m/>
    <m/>
    <m/>
    <m/>
    <m/>
    <m/>
    <m/>
    <m/>
    <m/>
    <m/>
    <m/>
    <m/>
    <m/>
    <m/>
    <m/>
    <m/>
  </r>
  <r>
    <n v="2017"/>
    <m/>
    <x v="174"/>
    <n v="18"/>
    <x v="38"/>
    <m/>
    <s v="DMC"/>
    <s v="9_VI_14"/>
    <s v="Mammal"/>
    <x v="0"/>
    <s v="Sus"/>
    <s v="scrofa"/>
    <s v="Pig"/>
    <m/>
    <s v="Ulna"/>
    <m/>
    <s v="radial articuar facet and shaft"/>
    <m/>
    <n v="0.2"/>
    <s v="5"/>
    <n v="3"/>
    <x v="0"/>
    <m/>
    <m/>
    <m/>
    <m/>
    <m/>
    <m/>
    <m/>
    <s v="two chop marks on posterior"/>
    <m/>
    <m/>
    <m/>
    <m/>
    <m/>
    <m/>
    <m/>
    <m/>
    <n v="1"/>
    <n v="1"/>
    <m/>
    <m/>
    <m/>
    <s v="WxD"/>
  </r>
  <r>
    <n v="2017"/>
    <m/>
    <x v="175"/>
    <n v="18"/>
    <x v="42"/>
    <m/>
    <s v="DMC"/>
    <s v="9_VI_14"/>
    <s v="Mammal"/>
    <x v="0"/>
    <s v="Bos"/>
    <s v="taurus"/>
    <s v="Cattle"/>
    <m/>
    <s v="Ph 2"/>
    <m/>
    <m/>
    <s v="LL/RM"/>
    <n v="0.7"/>
    <s v="6"/>
    <n v="1"/>
    <x v="0"/>
    <m/>
    <s v="small size"/>
    <m/>
    <m/>
    <m/>
    <m/>
    <m/>
    <m/>
    <m/>
    <m/>
    <m/>
    <m/>
    <m/>
    <m/>
    <m/>
    <m/>
    <m/>
    <n v="2"/>
    <m/>
    <m/>
    <n v="40.6"/>
    <s v="L"/>
  </r>
  <r>
    <n v="2017"/>
    <m/>
    <x v="175"/>
    <n v="18"/>
    <x v="42"/>
    <m/>
    <s v="DMC"/>
    <s v="9_VI_14"/>
    <s v="Mammal"/>
    <x v="0"/>
    <s v="Ovis/Capra"/>
    <m/>
    <s v="Sheep/goat"/>
    <m/>
    <s v="Tarsal"/>
    <m/>
    <s v="central"/>
    <m/>
    <n v="1"/>
    <m/>
    <m/>
    <x v="0"/>
    <m/>
    <m/>
    <m/>
    <m/>
    <m/>
    <m/>
    <m/>
    <m/>
    <m/>
    <m/>
    <m/>
    <m/>
    <m/>
    <m/>
    <m/>
    <m/>
    <m/>
    <m/>
    <m/>
    <m/>
    <s v="21.3x18.4x12.6"/>
    <s v="LxWxH max"/>
  </r>
  <r>
    <n v="2017"/>
    <m/>
    <x v="176"/>
    <n v="18"/>
    <x v="31"/>
    <m/>
    <s v="DHS"/>
    <s v="10_VI_14"/>
    <s v="Mammal"/>
    <x v="0"/>
    <s v="Ovis/Capra"/>
    <m/>
    <s v="Sheep/goat"/>
    <m/>
    <s v="Femur"/>
    <m/>
    <s v="greater trochanter"/>
    <s v="L"/>
    <n v="0.1"/>
    <s v="1"/>
    <m/>
    <x v="0"/>
    <m/>
    <s v="complete trochanter, small cutmarks"/>
    <n v="1"/>
    <m/>
    <s v="UN"/>
    <s v="ND"/>
    <s v="ND"/>
    <m/>
    <m/>
    <m/>
    <m/>
    <m/>
    <m/>
    <m/>
    <m/>
    <m/>
    <n v="1"/>
    <m/>
    <m/>
    <m/>
    <s v="17.1x21.07"/>
    <s v="WxH"/>
  </r>
  <r>
    <n v="2017"/>
    <m/>
    <x v="176"/>
    <n v="18"/>
    <x v="31"/>
    <m/>
    <s v="DHS"/>
    <s v="10_VI_14"/>
    <s v="Mammal"/>
    <x v="0"/>
    <m/>
    <m/>
    <s v="Artiodactyla"/>
    <m/>
    <s v="Rib"/>
    <m/>
    <s v="shaft and some head"/>
    <s v="L"/>
    <n v="0.1"/>
    <s v="3"/>
    <n v="4"/>
    <x v="0"/>
    <m/>
    <m/>
    <m/>
    <m/>
    <m/>
    <m/>
    <m/>
    <m/>
    <m/>
    <m/>
    <m/>
    <m/>
    <m/>
    <m/>
    <m/>
    <m/>
    <m/>
    <m/>
    <m/>
    <m/>
    <m/>
    <m/>
  </r>
  <r>
    <n v="2017"/>
    <m/>
    <x v="176"/>
    <n v="18"/>
    <x v="31"/>
    <m/>
    <s v="DHS"/>
    <s v="10_VI_14"/>
    <s v="Mammal"/>
    <x v="4"/>
    <s v="medium"/>
    <m/>
    <s v="medium mammal"/>
    <m/>
    <s v="rib"/>
    <m/>
    <s v="shaft"/>
    <m/>
    <n v="0.2"/>
    <s v="5"/>
    <n v="4"/>
    <x v="0"/>
    <m/>
    <m/>
    <m/>
    <m/>
    <m/>
    <m/>
    <m/>
    <m/>
    <m/>
    <m/>
    <m/>
    <m/>
    <m/>
    <m/>
    <m/>
    <m/>
    <m/>
    <m/>
    <m/>
    <m/>
    <m/>
    <m/>
  </r>
  <r>
    <n v="2017"/>
    <m/>
    <x v="176"/>
    <n v="18"/>
    <x v="31"/>
    <m/>
    <s v="DHS"/>
    <s v="10_VI_14"/>
    <s v="Mammal"/>
    <x v="4"/>
    <s v="medium-large"/>
    <m/>
    <s v="medium-large mammal"/>
    <m/>
    <s v="shaft"/>
    <m/>
    <s v="frag"/>
    <m/>
    <n v="0"/>
    <s v="8"/>
    <n v="5"/>
    <x v="16"/>
    <m/>
    <m/>
    <m/>
    <m/>
    <m/>
    <m/>
    <m/>
    <s v="1 slightly burnt"/>
    <m/>
    <m/>
    <m/>
    <s v="*"/>
    <m/>
    <m/>
    <m/>
    <m/>
    <m/>
    <m/>
    <m/>
    <m/>
    <m/>
    <m/>
  </r>
  <r>
    <n v="2017"/>
    <m/>
    <x v="176"/>
    <n v="18"/>
    <x v="31"/>
    <m/>
    <s v="DHS"/>
    <s v="10_VI_14"/>
    <s v="Mammal"/>
    <x v="4"/>
    <s v="medium-large"/>
    <m/>
    <s v="medium-large mammal"/>
    <m/>
    <s v="Pelvis ND"/>
    <m/>
    <s v="frag of ilium or ischium"/>
    <m/>
    <n v="0"/>
    <s v="5"/>
    <n v="3"/>
    <x v="0"/>
    <m/>
    <m/>
    <m/>
    <m/>
    <m/>
    <m/>
    <m/>
    <m/>
    <m/>
    <m/>
    <m/>
    <s v="3- partly calcined, partly carbonized"/>
    <m/>
    <m/>
    <m/>
    <m/>
    <s v="maybe"/>
    <m/>
    <m/>
    <m/>
    <m/>
    <m/>
  </r>
  <r>
    <n v="2017"/>
    <m/>
    <x v="177"/>
    <n v="18"/>
    <x v="42"/>
    <m/>
    <s v="DHS"/>
    <s v="7_VI_14"/>
    <s v="Mammal"/>
    <x v="4"/>
    <s v="medium-large"/>
    <m/>
    <s v="medium-large mammal"/>
    <m/>
    <s v="shaft"/>
    <m/>
    <s v="frag"/>
    <m/>
    <n v="0"/>
    <s v="sliver"/>
    <n v="3"/>
    <x v="0"/>
    <m/>
    <m/>
    <m/>
    <m/>
    <m/>
    <m/>
    <m/>
    <m/>
    <m/>
    <m/>
    <m/>
    <m/>
    <m/>
    <m/>
    <m/>
    <m/>
    <m/>
    <m/>
    <m/>
    <m/>
    <m/>
    <m/>
  </r>
  <r>
    <n v="2017"/>
    <m/>
    <x v="178"/>
    <s v="SOTD"/>
    <x v="33"/>
    <m/>
    <s v="GMB"/>
    <s v="9_VI_14"/>
    <s v="Mammal"/>
    <x v="4"/>
    <s v="medium-large"/>
    <m/>
    <s v="medium-large mammal"/>
    <m/>
    <s v="frag"/>
    <m/>
    <m/>
    <m/>
    <n v="0"/>
    <m/>
    <n v="2"/>
    <x v="2"/>
    <m/>
    <m/>
    <m/>
    <m/>
    <m/>
    <m/>
    <m/>
    <m/>
    <m/>
    <m/>
    <m/>
    <m/>
    <m/>
    <m/>
    <m/>
    <m/>
    <m/>
    <m/>
    <m/>
    <m/>
    <m/>
    <m/>
  </r>
  <r>
    <n v="2017"/>
    <m/>
    <x v="179"/>
    <n v="18"/>
    <x v="38"/>
    <m/>
    <s v="DHS"/>
    <s v="10_VI_14"/>
    <s v="Mammal"/>
    <x v="4"/>
    <m/>
    <m/>
    <s v="mammal"/>
    <m/>
    <s v="frag"/>
    <m/>
    <m/>
    <m/>
    <n v="0"/>
    <m/>
    <n v="3"/>
    <x v="21"/>
    <m/>
    <s v="heavily fragmented bone bits"/>
    <m/>
    <m/>
    <m/>
    <m/>
    <m/>
    <m/>
    <m/>
    <m/>
    <m/>
    <m/>
    <m/>
    <m/>
    <m/>
    <m/>
    <m/>
    <m/>
    <m/>
    <m/>
    <m/>
    <m/>
  </r>
  <r>
    <n v="2017"/>
    <m/>
    <x v="180"/>
    <n v="18"/>
    <x v="49"/>
    <m/>
    <s v="DHS"/>
    <s v="11_VII_14"/>
    <s v="Mammal"/>
    <x v="4"/>
    <s v="Large"/>
    <m/>
    <s v="large mammal"/>
    <m/>
    <s v="needle"/>
    <m/>
    <m/>
    <m/>
    <n v="0.9"/>
    <s v="4"/>
    <n v="1"/>
    <x v="0"/>
    <m/>
    <s v="large needle, or possibly awl since it looks near complete but no eye is present, could have been longer and broken off, small part of tip also maybe broken, some wear on proximal as if it were inserted into  something??"/>
    <m/>
    <m/>
    <m/>
    <m/>
    <m/>
    <m/>
    <s v="NEED"/>
    <m/>
    <m/>
    <m/>
    <m/>
    <m/>
    <m/>
    <n v="2"/>
    <m/>
    <m/>
    <m/>
    <m/>
    <s v="99.7x3.2"/>
    <s v="frag L and max W"/>
  </r>
  <r>
    <n v="2017"/>
    <m/>
    <x v="181"/>
    <n v="17"/>
    <x v="21"/>
    <m/>
    <s v="MRD"/>
    <s v="2_VIII_13"/>
    <s v="Mammal"/>
    <x v="4"/>
    <m/>
    <m/>
    <s v="mammal"/>
    <m/>
    <s v="frag"/>
    <m/>
    <m/>
    <m/>
    <n v="0"/>
    <m/>
    <n v="5"/>
    <x v="2"/>
    <m/>
    <s v="one burn 7 one burn 8"/>
    <m/>
    <m/>
    <m/>
    <m/>
    <m/>
    <m/>
    <s v=" "/>
    <m/>
    <m/>
    <s v="*"/>
    <m/>
    <m/>
    <m/>
    <m/>
    <m/>
    <m/>
    <m/>
    <m/>
    <m/>
    <m/>
  </r>
  <r>
    <n v="2017"/>
    <m/>
    <x v="182"/>
    <n v="17"/>
    <x v="21"/>
    <m/>
    <s v="MRD"/>
    <s v="2_VIII_13"/>
    <s v="Mammal"/>
    <x v="4"/>
    <s v="Large"/>
    <m/>
    <s v="large mammal"/>
    <m/>
    <s v="Ph ND"/>
    <m/>
    <s v="1 or 2"/>
    <m/>
    <n v="0.2"/>
    <s v="2"/>
    <n v="3"/>
    <x v="0"/>
    <m/>
    <m/>
    <m/>
    <m/>
    <m/>
    <m/>
    <m/>
    <m/>
    <m/>
    <m/>
    <m/>
    <m/>
    <m/>
    <m/>
    <m/>
    <m/>
    <m/>
    <m/>
    <m/>
    <m/>
    <m/>
    <m/>
  </r>
  <r>
    <n v="2017"/>
    <m/>
    <x v="182"/>
    <n v="17"/>
    <x v="21"/>
    <m/>
    <s v="MRD"/>
    <s v="2_VIII_13"/>
    <s v="Mammal"/>
    <x v="4"/>
    <s v="Large"/>
    <m/>
    <s v="large mammal"/>
    <m/>
    <s v="shaft"/>
    <m/>
    <s v="shaft with portion of epiphysis"/>
    <m/>
    <n v="0.2"/>
    <m/>
    <n v="3"/>
    <x v="0"/>
    <m/>
    <s v="unfused end, not sure which bone"/>
    <n v="1"/>
    <s v="UN"/>
    <m/>
    <m/>
    <m/>
    <m/>
    <m/>
    <m/>
    <m/>
    <m/>
    <m/>
    <m/>
    <m/>
    <m/>
    <m/>
    <n v="3"/>
    <m/>
    <m/>
    <m/>
    <m/>
  </r>
  <r>
    <n v="2017"/>
    <m/>
    <x v="182"/>
    <n v="17"/>
    <x v="21"/>
    <m/>
    <s v="MRD"/>
    <s v="2_VIII_13"/>
    <s v="Mammal"/>
    <x v="4"/>
    <s v="medium-large"/>
    <m/>
    <s v="medium-large mammal"/>
    <m/>
    <s v="shaft"/>
    <m/>
    <s v="frag"/>
    <m/>
    <n v="0"/>
    <m/>
    <n v="5"/>
    <x v="2"/>
    <m/>
    <s v="one possibly chewed"/>
    <m/>
    <m/>
    <m/>
    <m/>
    <m/>
    <s v="one 3"/>
    <m/>
    <m/>
    <m/>
    <m/>
    <m/>
    <s v="*"/>
    <m/>
    <m/>
    <m/>
    <s v="*"/>
    <m/>
    <m/>
    <m/>
    <m/>
  </r>
  <r>
    <n v="2017"/>
    <m/>
    <x v="183"/>
    <n v="17"/>
    <x v="14"/>
    <m/>
    <s v="AGMR"/>
    <s v="5_VIII_13"/>
    <s v="Mammal"/>
    <x v="4"/>
    <s v="medium-large"/>
    <m/>
    <s v="medium-large mammal"/>
    <m/>
    <s v="shaft"/>
    <m/>
    <s v="frag"/>
    <m/>
    <n v="0"/>
    <m/>
    <n v="2"/>
    <x v="0"/>
    <m/>
    <m/>
    <m/>
    <m/>
    <m/>
    <m/>
    <m/>
    <m/>
    <m/>
    <m/>
    <m/>
    <m/>
    <m/>
    <m/>
    <m/>
    <m/>
    <m/>
    <m/>
    <m/>
    <m/>
    <m/>
    <m/>
  </r>
  <r>
    <n v="2017"/>
    <m/>
    <x v="184"/>
    <n v="17"/>
    <x v="14"/>
    <m/>
    <s v="AGMR"/>
    <s v="5_VIII_13"/>
    <s v="Mammal"/>
    <x v="4"/>
    <s v="small"/>
    <m/>
    <s v="small mammal"/>
    <m/>
    <s v="cranium"/>
    <m/>
    <s v="nasal"/>
    <s v="R"/>
    <n v="0"/>
    <m/>
    <s v="?"/>
    <x v="0"/>
    <m/>
    <s v="most of R nasal, cf sylvilagus"/>
    <m/>
    <m/>
    <m/>
    <m/>
    <m/>
    <m/>
    <m/>
    <m/>
    <m/>
    <m/>
    <m/>
    <m/>
    <m/>
    <m/>
    <m/>
    <m/>
    <m/>
    <m/>
    <m/>
    <m/>
  </r>
  <r>
    <n v="2017"/>
    <m/>
    <x v="184"/>
    <n v="17"/>
    <x v="14"/>
    <m/>
    <s v="AGMR"/>
    <s v="5_VIII_13"/>
    <s v="Mammal"/>
    <x v="4"/>
    <s v="medium-large"/>
    <m/>
    <s v="medium-large mammal"/>
    <m/>
    <s v="shaft"/>
    <m/>
    <s v="frag"/>
    <m/>
    <n v="0"/>
    <m/>
    <n v="4"/>
    <x v="2"/>
    <m/>
    <m/>
    <m/>
    <m/>
    <m/>
    <m/>
    <m/>
    <m/>
    <m/>
    <m/>
    <m/>
    <m/>
    <m/>
    <m/>
    <m/>
    <m/>
    <m/>
    <m/>
    <m/>
    <m/>
    <m/>
    <m/>
  </r>
  <r>
    <n v="2017"/>
    <m/>
    <x v="184"/>
    <n v="17"/>
    <x v="14"/>
    <m/>
    <s v="AGMR"/>
    <s v="5_VIII_13"/>
    <s v="Mammal"/>
    <x v="4"/>
    <s v="medium-large"/>
    <m/>
    <s v="medium-large mammal"/>
    <m/>
    <s v="Vert ND"/>
    <m/>
    <s v="epiphysis"/>
    <m/>
    <n v="0"/>
    <m/>
    <n v="2"/>
    <x v="0"/>
    <m/>
    <m/>
    <m/>
    <m/>
    <m/>
    <m/>
    <m/>
    <m/>
    <m/>
    <m/>
    <m/>
    <m/>
    <m/>
    <m/>
    <m/>
    <m/>
    <m/>
    <m/>
    <m/>
    <m/>
    <m/>
    <m/>
  </r>
  <r>
    <n v="2017"/>
    <m/>
    <x v="185"/>
    <n v="17"/>
    <x v="17"/>
    <m/>
    <s v="AGMR"/>
    <s v="6_VIII_13"/>
    <s v="Mammal"/>
    <x v="0"/>
    <m/>
    <m/>
    <s v="Artiodactlya"/>
    <m/>
    <s v="Lumbar"/>
    <m/>
    <m/>
    <m/>
    <n v="0.8"/>
    <m/>
    <n v="4"/>
    <x v="0"/>
    <m/>
    <s v="missing transverse and spinous process"/>
    <n v="1"/>
    <m/>
    <s v="UN"/>
    <s v="PR"/>
    <s v="UN"/>
    <m/>
    <m/>
    <m/>
    <m/>
    <m/>
    <m/>
    <m/>
    <m/>
    <m/>
    <m/>
    <m/>
    <m/>
    <m/>
    <s v="31x28.4"/>
    <s v="unfused body length, w between cranial art. Process"/>
  </r>
  <r>
    <n v="2017"/>
    <m/>
    <x v="185"/>
    <n v="17"/>
    <x v="17"/>
    <m/>
    <s v="AGMR"/>
    <s v="6_VIII_13"/>
    <s v="Mammal"/>
    <x v="0"/>
    <s v="Odocoileus"/>
    <s v="virginianus"/>
    <s v="White-tailed deer"/>
    <m/>
    <s v="Antler"/>
    <m/>
    <s v="tine"/>
    <m/>
    <s v="?"/>
    <s v="4"/>
    <n v="4"/>
    <x v="0"/>
    <m/>
    <s v="very tip, or could be more complete form of young"/>
    <m/>
    <m/>
    <m/>
    <m/>
    <m/>
    <m/>
    <s v="NEED"/>
    <m/>
    <m/>
    <m/>
    <m/>
    <m/>
    <m/>
    <m/>
    <m/>
    <m/>
    <m/>
    <m/>
    <s v="79.5x14.1"/>
    <s v="Total L and widest point"/>
  </r>
  <r>
    <n v="2017"/>
    <m/>
    <x v="185"/>
    <n v="17"/>
    <x v="17"/>
    <m/>
    <s v="AGMR"/>
    <s v="6_VIII_13"/>
    <s v="Mammal"/>
    <x v="16"/>
    <s v="Sylvilagus"/>
    <s v="floridanus"/>
    <s v="Eastern cottontail"/>
    <m/>
    <s v="Mand/Tth"/>
    <m/>
    <s v="anterior including partial I1 and most of P3, whole P4, M1"/>
    <m/>
    <n v="0.3"/>
    <s v="3"/>
    <s v="?"/>
    <x v="0"/>
    <m/>
    <m/>
    <m/>
    <m/>
    <m/>
    <m/>
    <m/>
    <m/>
    <m/>
    <m/>
    <m/>
    <n v="7"/>
    <m/>
    <m/>
    <m/>
    <m/>
    <m/>
    <m/>
    <m/>
    <m/>
    <n v="15.5"/>
    <s v="diastema. "/>
  </r>
  <r>
    <n v="2017"/>
    <m/>
    <x v="185"/>
    <n v="17"/>
    <x v="17"/>
    <m/>
    <s v="AGMR"/>
    <s v="6_VIII_13"/>
    <s v="Mammal"/>
    <x v="4"/>
    <s v="small"/>
    <m/>
    <s v="small mammal"/>
    <m/>
    <s v="Cervical"/>
    <m/>
    <m/>
    <m/>
    <n v="0.4"/>
    <m/>
    <n v="2"/>
    <x v="0"/>
    <m/>
    <m/>
    <n v="1"/>
    <m/>
    <s v="ND"/>
    <s v="PR"/>
    <s v="UN"/>
    <m/>
    <m/>
    <m/>
    <m/>
    <n v="7"/>
    <m/>
    <m/>
    <m/>
    <m/>
    <m/>
    <m/>
    <m/>
    <m/>
    <m/>
    <m/>
  </r>
  <r>
    <n v="2017"/>
    <m/>
    <x v="185"/>
    <n v="17"/>
    <x v="17"/>
    <m/>
    <s v="AGMR"/>
    <s v="6_VIII_13"/>
    <s v="Mammal"/>
    <x v="4"/>
    <s v="small"/>
    <m/>
    <s v="small mammal"/>
    <m/>
    <s v="Thoracic"/>
    <m/>
    <m/>
    <m/>
    <n v="1"/>
    <m/>
    <m/>
    <x v="0"/>
    <m/>
    <m/>
    <n v="1"/>
    <m/>
    <s v="FU"/>
    <s v="PR"/>
    <s v="UN"/>
    <m/>
    <m/>
    <m/>
    <m/>
    <m/>
    <m/>
    <m/>
    <m/>
    <m/>
    <m/>
    <m/>
    <m/>
    <m/>
    <m/>
    <m/>
  </r>
  <r>
    <n v="2017"/>
    <m/>
    <x v="185"/>
    <n v="17"/>
    <x v="17"/>
    <m/>
    <s v="AGMR"/>
    <s v="6_VIII_13"/>
    <s v="Mammal"/>
    <x v="4"/>
    <s v="medium-large"/>
    <m/>
    <s v="medium-large mammal"/>
    <m/>
    <s v="Needle"/>
    <m/>
    <m/>
    <m/>
    <n v="0.6"/>
    <s v="4"/>
    <n v="4"/>
    <x v="0"/>
    <m/>
    <m/>
    <m/>
    <m/>
    <m/>
    <m/>
    <m/>
    <m/>
    <m/>
    <m/>
    <m/>
    <m/>
    <m/>
    <m/>
    <m/>
    <m/>
    <m/>
    <m/>
    <m/>
    <m/>
    <n v="2"/>
    <s v="max w"/>
  </r>
  <r>
    <n v="2017"/>
    <m/>
    <x v="185"/>
    <n v="17"/>
    <x v="17"/>
    <m/>
    <s v="AGMR"/>
    <s v="6_VIII_13"/>
    <s v="Mammal"/>
    <x v="4"/>
    <s v="medium-large"/>
    <m/>
    <s v="medium-large mammal"/>
    <m/>
    <s v="frag"/>
    <m/>
    <m/>
    <m/>
    <n v="0"/>
    <m/>
    <n v="4"/>
    <x v="0"/>
    <m/>
    <m/>
    <m/>
    <m/>
    <m/>
    <m/>
    <m/>
    <m/>
    <m/>
    <m/>
    <m/>
    <m/>
    <m/>
    <m/>
    <m/>
    <m/>
    <m/>
    <m/>
    <m/>
    <m/>
    <m/>
    <m/>
  </r>
  <r>
    <n v="2017"/>
    <m/>
    <x v="185"/>
    <n v="17"/>
    <x v="17"/>
    <m/>
    <s v="AGMR"/>
    <s v="6_VIII_13"/>
    <s v="Mammal"/>
    <x v="13"/>
    <m/>
    <m/>
    <s v="human"/>
    <m/>
    <m/>
    <m/>
    <m/>
    <m/>
    <n v="0"/>
    <m/>
    <m/>
    <x v="6"/>
    <m/>
    <m/>
    <m/>
    <m/>
    <m/>
    <m/>
    <m/>
    <m/>
    <m/>
    <m/>
    <m/>
    <m/>
    <m/>
    <m/>
    <m/>
    <m/>
    <m/>
    <m/>
    <m/>
    <m/>
    <m/>
    <m/>
  </r>
  <r>
    <n v="2017"/>
    <m/>
    <x v="185"/>
    <n v="17"/>
    <x v="17"/>
    <m/>
    <s v="AGMR"/>
    <s v="6_VIII_13"/>
    <s v="Bird"/>
    <x v="2"/>
    <m/>
    <m/>
    <s v="bird"/>
    <m/>
    <s v="frag"/>
    <m/>
    <m/>
    <m/>
    <n v="0"/>
    <s v="8"/>
    <n v="5"/>
    <x v="0"/>
    <m/>
    <m/>
    <m/>
    <m/>
    <m/>
    <m/>
    <m/>
    <s v="two burn 8, one 9"/>
    <m/>
    <m/>
    <m/>
    <s v="*"/>
    <m/>
    <m/>
    <m/>
    <m/>
    <m/>
    <m/>
    <m/>
    <m/>
    <m/>
    <m/>
  </r>
  <r>
    <n v="2017"/>
    <m/>
    <x v="185"/>
    <n v="17"/>
    <x v="17"/>
    <m/>
    <s v="AGMR"/>
    <s v="6_VIII_13"/>
    <s v="Bird"/>
    <x v="6"/>
    <s v="Anatidae"/>
    <m/>
    <s v="Waterfowl"/>
    <m/>
    <s v="Sternum"/>
    <m/>
    <s v="coracoid facets"/>
    <m/>
    <n v="0.1"/>
    <m/>
    <s v="?"/>
    <x v="0"/>
    <m/>
    <s v="small duck"/>
    <m/>
    <m/>
    <m/>
    <m/>
    <m/>
    <m/>
    <m/>
    <m/>
    <m/>
    <m/>
    <m/>
    <m/>
    <m/>
    <m/>
    <m/>
    <m/>
    <m/>
    <m/>
    <m/>
    <m/>
  </r>
  <r>
    <n v="2017"/>
    <m/>
    <x v="185"/>
    <n v="17"/>
    <x v="17"/>
    <m/>
    <s v="AGMR"/>
    <s v="6_VIII_13"/>
    <s v="Bird"/>
    <x v="6"/>
    <s v="Anatidae"/>
    <m/>
    <s v="Waterfowl"/>
    <m/>
    <s v="Radius"/>
    <m/>
    <m/>
    <s v="R"/>
    <n v="0.7"/>
    <s v="4"/>
    <s v="?"/>
    <x v="0"/>
    <m/>
    <s v="p"/>
    <m/>
    <m/>
    <m/>
    <m/>
    <m/>
    <m/>
    <m/>
    <m/>
    <m/>
    <m/>
    <m/>
    <m/>
    <m/>
    <m/>
    <m/>
    <m/>
    <m/>
    <m/>
    <m/>
    <m/>
  </r>
  <r>
    <n v="2017"/>
    <m/>
    <x v="185"/>
    <n v="17"/>
    <x v="17"/>
    <m/>
    <s v="AGMR"/>
    <s v="6_VIII_13"/>
    <s v="Bird"/>
    <x v="4"/>
    <m/>
    <m/>
    <s v="Bird"/>
    <m/>
    <s v="Cranium"/>
    <m/>
    <m/>
    <m/>
    <n v="0"/>
    <m/>
    <s v="?"/>
    <x v="2"/>
    <m/>
    <m/>
    <m/>
    <m/>
    <m/>
    <m/>
    <m/>
    <m/>
    <m/>
    <m/>
    <m/>
    <m/>
    <m/>
    <m/>
    <m/>
    <m/>
    <m/>
    <m/>
    <m/>
    <m/>
    <n v="3.9"/>
    <s v="distal W"/>
  </r>
  <r>
    <n v="2017"/>
    <m/>
    <x v="185"/>
    <n v="17"/>
    <x v="17"/>
    <m/>
    <s v="AGMR"/>
    <s v="6_VIII_13"/>
    <s v="Bird"/>
    <x v="7"/>
    <m/>
    <m/>
    <s v="Galliformes"/>
    <m/>
    <s v="Sternum"/>
    <m/>
    <s v="keel"/>
    <m/>
    <n v="0"/>
    <m/>
    <n v="4"/>
    <x v="0"/>
    <m/>
    <s v="looks like guajolote, but a little too small and a little bigger than chicken"/>
    <m/>
    <m/>
    <m/>
    <m/>
    <m/>
    <m/>
    <m/>
    <m/>
    <m/>
    <m/>
    <m/>
    <m/>
    <m/>
    <m/>
    <m/>
    <m/>
    <m/>
    <m/>
    <m/>
    <m/>
  </r>
  <r>
    <n v="2017"/>
    <m/>
    <x v="186"/>
    <n v="18"/>
    <x v="58"/>
    <m/>
    <s v="LH"/>
    <s v="26_V_14"/>
    <s v="Mammal"/>
    <x v="13"/>
    <m/>
    <m/>
    <s v="Human"/>
    <m/>
    <s v="shaft"/>
    <m/>
    <m/>
    <m/>
    <n v="0"/>
    <m/>
    <n v="2"/>
    <x v="0"/>
    <m/>
    <s v="looks like it was probably worked cut or worn in a slant at one end, not discernable tool"/>
    <m/>
    <m/>
    <m/>
    <m/>
    <m/>
    <m/>
    <m/>
    <m/>
    <m/>
    <m/>
    <m/>
    <m/>
    <m/>
    <m/>
    <m/>
    <n v="2"/>
    <m/>
    <m/>
    <m/>
    <m/>
  </r>
  <r>
    <n v="2017"/>
    <m/>
    <x v="187"/>
    <n v="18"/>
    <x v="6"/>
    <m/>
    <s v="LH"/>
    <s v="26_V_14"/>
    <s v="Mammal"/>
    <x v="0"/>
    <s v="Odocoileus"/>
    <s v="virginianus"/>
    <s v="White-tailed deer"/>
    <m/>
    <s v="Ph 2"/>
    <m/>
    <m/>
    <s v="LM/RL"/>
    <n v="1"/>
    <m/>
    <m/>
    <x v="0"/>
    <m/>
    <m/>
    <m/>
    <m/>
    <m/>
    <m/>
    <m/>
    <m/>
    <m/>
    <m/>
    <m/>
    <m/>
    <m/>
    <m/>
    <m/>
    <m/>
    <m/>
    <m/>
    <m/>
    <m/>
    <s v="29.1, 12.3x16.6, 9.9x14.7"/>
    <s v="L, prox WxH, Dist. WxH"/>
  </r>
  <r>
    <n v="2017"/>
    <m/>
    <x v="187"/>
    <n v="18"/>
    <x v="6"/>
    <m/>
    <s v="LH"/>
    <s v="26_V_14"/>
    <s v="Mammal"/>
    <x v="4"/>
    <s v="medium"/>
    <m/>
    <s v="medium mammal"/>
    <m/>
    <s v="cervical"/>
    <m/>
    <m/>
    <m/>
    <n v="0.2"/>
    <s v="3"/>
    <n v="4"/>
    <x v="2"/>
    <m/>
    <m/>
    <m/>
    <m/>
    <m/>
    <m/>
    <m/>
    <m/>
    <m/>
    <m/>
    <m/>
    <m/>
    <m/>
    <m/>
    <m/>
    <m/>
    <m/>
    <m/>
    <m/>
    <m/>
    <m/>
    <m/>
  </r>
  <r>
    <n v="2017"/>
    <m/>
    <x v="187"/>
    <n v="18"/>
    <x v="6"/>
    <m/>
    <s v="LH"/>
    <s v="26_V_14"/>
    <s v="Mammal"/>
    <x v="4"/>
    <s v="medium-large"/>
    <m/>
    <s v="medium-large mammal"/>
    <m/>
    <s v="shaft"/>
    <m/>
    <s v="frag"/>
    <m/>
    <n v="0"/>
    <s v="sliver"/>
    <n v="2"/>
    <x v="0"/>
    <m/>
    <m/>
    <m/>
    <m/>
    <m/>
    <m/>
    <m/>
    <m/>
    <m/>
    <m/>
    <m/>
    <m/>
    <m/>
    <m/>
    <m/>
    <m/>
    <m/>
    <m/>
    <m/>
    <m/>
    <m/>
    <m/>
  </r>
  <r>
    <n v="2017"/>
    <m/>
    <x v="187"/>
    <n v="18"/>
    <x v="6"/>
    <m/>
    <s v="LH"/>
    <s v="26_V_14"/>
    <s v="Mammal"/>
    <x v="13"/>
    <m/>
    <m/>
    <s v="human"/>
    <m/>
    <m/>
    <m/>
    <m/>
    <m/>
    <m/>
    <m/>
    <m/>
    <x v="0"/>
    <m/>
    <m/>
    <m/>
    <m/>
    <m/>
    <m/>
    <m/>
    <m/>
    <m/>
    <m/>
    <m/>
    <m/>
    <m/>
    <m/>
    <m/>
    <m/>
    <m/>
    <m/>
    <m/>
    <m/>
    <m/>
    <m/>
  </r>
  <r>
    <n v="2017"/>
    <m/>
    <x v="188"/>
    <n v="18"/>
    <x v="24"/>
    <m/>
    <s v="LH"/>
    <s v="27_V_14"/>
    <s v="Bird"/>
    <x v="4"/>
    <s v="cf meleagris"/>
    <m/>
    <s v="cf guajolote"/>
    <m/>
    <s v="tibiotarsus"/>
    <m/>
    <s v="shaft"/>
    <m/>
    <n v="0.7"/>
    <s v="5"/>
    <s v="?"/>
    <x v="0"/>
    <m/>
    <s v="looks a lot like a young guajolote, but smaller than the 2 month old specimen, not complete so hard to say for sure. "/>
    <n v="1"/>
    <m/>
    <m/>
    <m/>
    <m/>
    <m/>
    <m/>
    <m/>
    <m/>
    <m/>
    <m/>
    <m/>
    <m/>
    <m/>
    <m/>
    <m/>
    <m/>
    <m/>
    <s v="77.9x5.2"/>
    <s v="frag. L and min W"/>
  </r>
  <r>
    <n v="2017"/>
    <m/>
    <x v="188"/>
    <n v="18"/>
    <x v="24"/>
    <m/>
    <s v="LH"/>
    <s v="27_V_14"/>
    <s v="Mammal"/>
    <x v="4"/>
    <s v="medium-large"/>
    <m/>
    <s v="medium-large mammal"/>
    <m/>
    <s v="shaft"/>
    <m/>
    <s v="frag"/>
    <m/>
    <n v="0"/>
    <s v="sliver"/>
    <n v="4"/>
    <x v="0"/>
    <m/>
    <m/>
    <m/>
    <m/>
    <m/>
    <m/>
    <m/>
    <m/>
    <m/>
    <m/>
    <m/>
    <m/>
    <m/>
    <m/>
    <m/>
    <m/>
    <m/>
    <m/>
    <m/>
    <s v=" "/>
    <m/>
    <m/>
  </r>
  <r>
    <n v="2017"/>
    <m/>
    <x v="189"/>
    <n v="18"/>
    <x v="6"/>
    <m/>
    <s v="DMC"/>
    <s v="26_V_14"/>
    <s v="Mammal"/>
    <x v="0"/>
    <s v="Odocoileus"/>
    <s v="virginianus"/>
    <s v="White-tailed deer"/>
    <m/>
    <s v="Radius"/>
    <m/>
    <s v="proximal"/>
    <m/>
    <n v="0.2"/>
    <s v="1"/>
    <n v="2"/>
    <x v="0"/>
    <m/>
    <m/>
    <m/>
    <m/>
    <s v="FU"/>
    <m/>
    <s v="ND"/>
    <m/>
    <m/>
    <m/>
    <m/>
    <n v="7"/>
    <m/>
    <m/>
    <m/>
    <m/>
    <m/>
    <m/>
    <m/>
    <m/>
    <s v="26.8x16.4"/>
    <s v="WxD"/>
  </r>
  <r>
    <n v="2017"/>
    <m/>
    <x v="189"/>
    <n v="18"/>
    <x v="6"/>
    <m/>
    <s v="DMC"/>
    <s v="26_V_14"/>
    <s v="Mammal"/>
    <x v="4"/>
    <s v="medium"/>
    <m/>
    <s v="medium mammal"/>
    <m/>
    <s v="Cervical"/>
    <m/>
    <m/>
    <m/>
    <n v="0.5"/>
    <m/>
    <n v="3"/>
    <x v="0"/>
    <m/>
    <s v="probably dog"/>
    <m/>
    <m/>
    <m/>
    <m/>
    <m/>
    <m/>
    <m/>
    <m/>
    <m/>
    <m/>
    <m/>
    <m/>
    <m/>
    <m/>
    <m/>
    <m/>
    <m/>
    <m/>
    <m/>
    <m/>
  </r>
  <r>
    <n v="2017"/>
    <m/>
    <x v="190"/>
    <n v="18"/>
    <x v="59"/>
    <m/>
    <s v="LH"/>
    <s v="26_V_14"/>
    <s v="Mammal"/>
    <x v="0"/>
    <m/>
    <m/>
    <s v="Artiodactlya"/>
    <m/>
    <s v="Rib"/>
    <m/>
    <s v="shaft"/>
    <m/>
    <n v="0.5"/>
    <s v="5"/>
    <n v="2"/>
    <x v="0"/>
    <m/>
    <s v="small, one of the later ones"/>
    <m/>
    <m/>
    <m/>
    <m/>
    <m/>
    <m/>
    <m/>
    <m/>
    <m/>
    <n v="8"/>
    <m/>
    <m/>
    <m/>
    <m/>
    <m/>
    <m/>
    <m/>
    <m/>
    <m/>
    <m/>
  </r>
  <r>
    <n v="2017"/>
    <m/>
    <x v="190"/>
    <n v="18"/>
    <x v="59"/>
    <m/>
    <s v="LH"/>
    <s v="26_V_14"/>
    <s v="Mammal"/>
    <x v="4"/>
    <s v="medium-large"/>
    <m/>
    <s v="medium-large mammal"/>
    <m/>
    <s v="frag"/>
    <m/>
    <m/>
    <m/>
    <n v="0"/>
    <m/>
    <n v="4"/>
    <x v="0"/>
    <m/>
    <s v="possibly part of an artiodactyl pelvis? Highly degraded, likely unidentifiable"/>
    <m/>
    <m/>
    <m/>
    <m/>
    <m/>
    <m/>
    <m/>
    <m/>
    <m/>
    <m/>
    <m/>
    <m/>
    <m/>
    <m/>
    <m/>
    <n v="2"/>
    <m/>
    <m/>
    <m/>
    <m/>
  </r>
  <r>
    <n v="2017"/>
    <m/>
    <x v="190"/>
    <n v="18"/>
    <x v="59"/>
    <m/>
    <s v="LH"/>
    <s v="26_V_14"/>
    <s v="Mammal"/>
    <x v="2"/>
    <m/>
    <m/>
    <s v="Human"/>
    <m/>
    <m/>
    <m/>
    <m/>
    <m/>
    <m/>
    <m/>
    <m/>
    <x v="0"/>
    <m/>
    <m/>
    <m/>
    <m/>
    <m/>
    <m/>
    <m/>
    <m/>
    <m/>
    <m/>
    <m/>
    <m/>
    <m/>
    <m/>
    <m/>
    <m/>
    <m/>
    <m/>
    <m/>
    <m/>
    <m/>
    <m/>
  </r>
  <r>
    <n v="2017"/>
    <m/>
    <x v="191"/>
    <n v="18"/>
    <x v="52"/>
    <m/>
    <s v="DMC"/>
    <s v="26_V_14"/>
    <s v="Mammal"/>
    <x v="4"/>
    <s v="medium-large"/>
    <m/>
    <s v="medium-large mammal"/>
    <m/>
    <s v="frag"/>
    <m/>
    <m/>
    <m/>
    <n v="0"/>
    <m/>
    <n v="2"/>
    <x v="0"/>
    <m/>
    <s v="possibly part of artiodactly pelvis"/>
    <m/>
    <m/>
    <m/>
    <m/>
    <m/>
    <m/>
    <m/>
    <m/>
    <m/>
    <m/>
    <m/>
    <m/>
    <m/>
    <m/>
    <m/>
    <m/>
    <m/>
    <m/>
    <m/>
    <m/>
  </r>
  <r>
    <n v="2017"/>
    <m/>
    <x v="192"/>
    <n v="18"/>
    <x v="52"/>
    <m/>
    <s v="DMC"/>
    <s v="26_V_14"/>
    <s v="Mammal"/>
    <x v="13"/>
    <m/>
    <m/>
    <s v="Human"/>
    <m/>
    <m/>
    <m/>
    <m/>
    <m/>
    <m/>
    <m/>
    <m/>
    <x v="0"/>
    <m/>
    <s v="single root molar"/>
    <m/>
    <m/>
    <m/>
    <m/>
    <m/>
    <m/>
    <m/>
    <m/>
    <m/>
    <m/>
    <m/>
    <m/>
    <m/>
    <m/>
    <m/>
    <m/>
    <m/>
    <m/>
    <m/>
    <m/>
  </r>
  <r>
    <n v="2017"/>
    <m/>
    <x v="193"/>
    <n v="18"/>
    <x v="42"/>
    <m/>
    <s v="DHS"/>
    <s v="16_VI_14"/>
    <s v="Bird"/>
    <x v="4"/>
    <m/>
    <m/>
    <s v="Bird"/>
    <m/>
    <s v="Radius"/>
    <m/>
    <s v="shaft"/>
    <s v="ND"/>
    <n v="0.5"/>
    <s v="5"/>
    <n v="3"/>
    <x v="0"/>
    <m/>
    <s v="likely charadriforme or something, appears very narrow and long"/>
    <m/>
    <m/>
    <m/>
    <m/>
    <m/>
    <m/>
    <m/>
    <m/>
    <m/>
    <n v="9"/>
    <m/>
    <m/>
    <m/>
    <m/>
    <m/>
    <m/>
    <m/>
    <m/>
    <n v="54.5"/>
    <s v="Frag length"/>
  </r>
  <r>
    <n v="2017"/>
    <m/>
    <x v="193"/>
    <n v="18"/>
    <x v="42"/>
    <m/>
    <s v="DHS"/>
    <s v="16_VI_14"/>
    <s v="Unknown"/>
    <x v="2"/>
    <m/>
    <m/>
    <s v="Unknown"/>
    <m/>
    <m/>
    <m/>
    <m/>
    <m/>
    <s v="?"/>
    <m/>
    <n v="4"/>
    <x v="0"/>
    <m/>
    <m/>
    <m/>
    <m/>
    <m/>
    <m/>
    <m/>
    <m/>
    <s v="Phone photo 2/VIII/2017"/>
    <m/>
    <m/>
    <m/>
    <m/>
    <m/>
    <m/>
    <m/>
    <m/>
    <m/>
    <m/>
    <m/>
    <m/>
    <m/>
  </r>
  <r>
    <n v="2017"/>
    <m/>
    <x v="193"/>
    <n v="18"/>
    <x v="42"/>
    <m/>
    <s v="DHS"/>
    <s v="16_VI_14"/>
    <s v="Reptile"/>
    <x v="20"/>
    <s v="Testudines"/>
    <m/>
    <s v="Testudines"/>
    <m/>
    <s v="carapace or plastron"/>
    <m/>
    <m/>
    <m/>
    <s v="?"/>
    <m/>
    <n v="3"/>
    <x v="6"/>
    <m/>
    <s v="likely young, very thin"/>
    <m/>
    <m/>
    <m/>
    <m/>
    <m/>
    <m/>
    <m/>
    <m/>
    <m/>
    <m/>
    <m/>
    <m/>
    <m/>
    <m/>
    <m/>
    <m/>
    <m/>
    <m/>
    <m/>
    <m/>
  </r>
  <r>
    <n v="2017"/>
    <m/>
    <x v="193"/>
    <n v="18"/>
    <x v="42"/>
    <m/>
    <s v="DHS"/>
    <s v="16_VI_14"/>
    <s v="Reptile"/>
    <x v="20"/>
    <s v="Testudines"/>
    <m/>
    <s v="Testudines"/>
    <m/>
    <s v="carapace"/>
    <m/>
    <s v="costal scute"/>
    <m/>
    <n v="0.8"/>
    <m/>
    <n v="3"/>
    <x v="0"/>
    <m/>
    <m/>
    <m/>
    <m/>
    <m/>
    <m/>
    <m/>
    <m/>
    <m/>
    <m/>
    <m/>
    <m/>
    <m/>
    <m/>
    <m/>
    <m/>
    <m/>
    <m/>
    <m/>
    <m/>
    <m/>
    <m/>
  </r>
  <r>
    <n v="2017"/>
    <m/>
    <x v="193"/>
    <n v="18"/>
    <x v="42"/>
    <m/>
    <s v="DHS"/>
    <s v="16_VI_14"/>
    <s v="Bird"/>
    <x v="2"/>
    <m/>
    <m/>
    <s v="Bird"/>
    <m/>
    <s v="humerus"/>
    <m/>
    <m/>
    <s v="L"/>
    <n v="0.5"/>
    <s v="5"/>
    <s v="?"/>
    <x v="0"/>
    <m/>
    <m/>
    <m/>
    <m/>
    <m/>
    <m/>
    <m/>
    <m/>
    <m/>
    <m/>
    <m/>
    <m/>
    <m/>
    <m/>
    <m/>
    <m/>
    <m/>
    <m/>
    <m/>
    <m/>
    <m/>
    <m/>
  </r>
  <r>
    <n v="2017"/>
    <m/>
    <x v="194"/>
    <n v="18"/>
    <x v="30"/>
    <m/>
    <s v="DHS"/>
    <s v="14_VI_14"/>
    <s v="Unknown"/>
    <x v="2"/>
    <m/>
    <m/>
    <s v="Mammal or Bird"/>
    <m/>
    <s v="Frag"/>
    <m/>
    <m/>
    <m/>
    <n v="0"/>
    <m/>
    <n v="3"/>
    <x v="0"/>
    <m/>
    <m/>
    <m/>
    <m/>
    <m/>
    <m/>
    <m/>
    <m/>
    <m/>
    <m/>
    <m/>
    <m/>
    <m/>
    <m/>
    <m/>
    <m/>
    <m/>
    <m/>
    <m/>
    <m/>
    <m/>
    <m/>
  </r>
  <r>
    <n v="2017"/>
    <m/>
    <x v="195"/>
    <n v="18"/>
    <x v="58"/>
    <m/>
    <s v="LH"/>
    <s v="20_V_14"/>
    <s v="Mammal"/>
    <x v="0"/>
    <s v="Odocoileus"/>
    <s v="virginianus"/>
    <s v="White-tailed deer"/>
    <m/>
    <s v="Radius"/>
    <m/>
    <s v="distal"/>
    <s v="L"/>
    <n v="2"/>
    <s v="4"/>
    <n v="3"/>
    <x v="0"/>
    <m/>
    <s v="highly fragmented, large and robust"/>
    <m/>
    <m/>
    <s v="ND"/>
    <s v="ND"/>
    <s v="FU"/>
    <m/>
    <m/>
    <m/>
    <m/>
    <m/>
    <m/>
    <m/>
    <m/>
    <m/>
    <m/>
    <m/>
    <m/>
    <m/>
    <s v="34.36 x 26.1, 18.9"/>
    <s v="Distal WxH (max), H articular surface"/>
  </r>
  <r>
    <n v="2017"/>
    <m/>
    <x v="195"/>
    <n v="18"/>
    <x v="58"/>
    <m/>
    <s v="LH"/>
    <s v="20_V_14"/>
    <s v="Bird"/>
    <x v="6"/>
    <s v="Anatidae"/>
    <m/>
    <s v="Waterfowl"/>
    <m/>
    <s v="Tarsometatarsus"/>
    <m/>
    <m/>
    <s v="R"/>
    <n v="0.8"/>
    <s v="4"/>
    <n v="1"/>
    <x v="0"/>
    <m/>
    <m/>
    <m/>
    <m/>
    <m/>
    <m/>
    <m/>
    <m/>
    <m/>
    <m/>
    <m/>
    <m/>
    <m/>
    <m/>
    <m/>
    <m/>
    <m/>
    <m/>
    <m/>
    <m/>
    <s v="37.44x8.12"/>
    <s v="Broken length, complete distal width"/>
  </r>
  <r>
    <n v="2017"/>
    <m/>
    <x v="195"/>
    <n v="18"/>
    <x v="58"/>
    <m/>
    <s v="LH"/>
    <s v="20_V_14"/>
    <s v="Mammal"/>
    <x v="4"/>
    <s v="medium-large"/>
    <m/>
    <s v="medium-large mammal"/>
    <m/>
    <s v="frag"/>
    <m/>
    <m/>
    <m/>
    <n v="0"/>
    <m/>
    <n v="3"/>
    <x v="9"/>
    <m/>
    <m/>
    <m/>
    <m/>
    <m/>
    <m/>
    <m/>
    <m/>
    <m/>
    <m/>
    <m/>
    <m/>
    <m/>
    <m/>
    <m/>
    <m/>
    <m/>
    <m/>
    <m/>
    <m/>
    <m/>
    <m/>
  </r>
  <r>
    <n v="2017"/>
    <m/>
    <x v="195"/>
    <n v="18"/>
    <x v="58"/>
    <m/>
    <s v="LH"/>
    <s v="20_V_14"/>
    <s v="Mammal"/>
    <x v="13"/>
    <m/>
    <m/>
    <s v="Human"/>
    <m/>
    <m/>
    <m/>
    <m/>
    <m/>
    <m/>
    <m/>
    <m/>
    <x v="3"/>
    <m/>
    <m/>
    <m/>
    <m/>
    <m/>
    <m/>
    <m/>
    <m/>
    <m/>
    <m/>
    <m/>
    <m/>
    <m/>
    <m/>
    <m/>
    <m/>
    <m/>
    <s v="Y"/>
    <m/>
    <m/>
    <m/>
    <m/>
  </r>
  <r>
    <n v="2017"/>
    <m/>
    <x v="196"/>
    <n v="18"/>
    <x v="60"/>
    <m/>
    <s v="DHS"/>
    <s v="20_V_14"/>
    <s v="Mammal"/>
    <x v="0"/>
    <s v="Odocoileus"/>
    <s v="virginianus"/>
    <s v="White-tailed deer"/>
    <m/>
    <s v="Femur"/>
    <m/>
    <s v="shaft and lesser trochanter"/>
    <s v="R"/>
    <n v="0.2"/>
    <s v="5"/>
    <n v="3"/>
    <x v="0"/>
    <m/>
    <s v="looks like only a little EL mostly unfused I think, but only lesser trochanter is visible. "/>
    <m/>
    <m/>
    <s v="EL"/>
    <s v="PR"/>
    <s v="ND"/>
    <m/>
    <m/>
    <m/>
    <m/>
    <m/>
    <m/>
    <m/>
    <m/>
    <m/>
    <m/>
    <n v="3"/>
    <m/>
    <m/>
    <m/>
    <m/>
  </r>
  <r>
    <n v="2017"/>
    <m/>
    <x v="196"/>
    <n v="18"/>
    <x v="60"/>
    <m/>
    <s v="DHS"/>
    <s v="20_V_14"/>
    <s v="Ave"/>
    <x v="7"/>
    <s v="Meleagris"/>
    <s v="gallopavo"/>
    <s v="Guajolote"/>
    <m/>
    <s v="Tibiotarsus"/>
    <m/>
    <s v="shaft"/>
    <s v="L"/>
    <n v="0.6"/>
    <s v="5"/>
    <n v="2"/>
    <x v="0"/>
    <m/>
    <s v="Cut and smoothed shaft. Both ends cut/sawn off and fibular crest has been shaved off, has two long cracks that seem a little older than the modern breaks as they have dirt in them (although not fresh/spiral) could potentially be what caused this to be discarded. "/>
    <m/>
    <m/>
    <m/>
    <s v="PR"/>
    <m/>
    <m/>
    <m/>
    <m/>
    <m/>
    <m/>
    <m/>
    <m/>
    <m/>
    <s v="Y"/>
    <m/>
    <m/>
    <m/>
    <m/>
    <s v="100.8x10.4"/>
    <s v="Max length x width of cut shaft"/>
  </r>
  <r>
    <n v="2017"/>
    <m/>
    <x v="196"/>
    <n v="18"/>
    <x v="60"/>
    <m/>
    <s v="DHS"/>
    <s v="20_V_14"/>
    <s v="Mammal"/>
    <x v="4"/>
    <s v="medium-large"/>
    <m/>
    <s v="medium-large mammal"/>
    <m/>
    <s v="Cranium"/>
    <m/>
    <s v="frag"/>
    <m/>
    <n v="0"/>
    <m/>
    <n v="2"/>
    <x v="2"/>
    <m/>
    <m/>
    <m/>
    <m/>
    <m/>
    <m/>
    <m/>
    <m/>
    <m/>
    <m/>
    <m/>
    <m/>
    <m/>
    <m/>
    <m/>
    <m/>
    <m/>
    <m/>
    <m/>
    <m/>
    <m/>
    <m/>
  </r>
  <r>
    <n v="2017"/>
    <m/>
    <x v="196"/>
    <n v="18"/>
    <x v="60"/>
    <m/>
    <s v="DHS"/>
    <s v="20_V_14"/>
    <s v="Mammal"/>
    <x v="4"/>
    <s v="medium-large"/>
    <m/>
    <s v="medium-large mammal"/>
    <m/>
    <s v="Shaft"/>
    <m/>
    <s v="frag"/>
    <m/>
    <n v="0"/>
    <s v="sliver"/>
    <n v="3"/>
    <x v="2"/>
    <m/>
    <m/>
    <m/>
    <m/>
    <m/>
    <m/>
    <m/>
    <m/>
    <m/>
    <m/>
    <m/>
    <m/>
    <m/>
    <m/>
    <m/>
    <m/>
    <m/>
    <m/>
    <m/>
    <m/>
    <m/>
    <m/>
  </r>
  <r>
    <n v="2017"/>
    <m/>
    <x v="196"/>
    <n v="18"/>
    <x v="60"/>
    <m/>
    <s v="DHS"/>
    <s v="20_V_14"/>
    <s v="Mammal"/>
    <x v="4"/>
    <m/>
    <m/>
    <s v="mammal"/>
    <m/>
    <s v="frag"/>
    <m/>
    <m/>
    <m/>
    <n v="0"/>
    <m/>
    <n v="5"/>
    <x v="2"/>
    <m/>
    <m/>
    <m/>
    <m/>
    <m/>
    <m/>
    <m/>
    <s v="1 calcined 1)"/>
    <m/>
    <m/>
    <m/>
    <s v="*"/>
    <m/>
    <m/>
    <m/>
    <m/>
    <m/>
    <m/>
    <m/>
    <m/>
    <m/>
    <m/>
  </r>
  <r>
    <n v="2017"/>
    <m/>
    <x v="196"/>
    <n v="18"/>
    <x v="60"/>
    <m/>
    <s v="DHS"/>
    <s v="20_V_14"/>
    <s v="Mammal"/>
    <x v="13"/>
    <m/>
    <m/>
    <s v="Human"/>
    <m/>
    <m/>
    <m/>
    <m/>
    <m/>
    <n v="0"/>
    <m/>
    <m/>
    <x v="0"/>
    <m/>
    <m/>
    <m/>
    <m/>
    <m/>
    <m/>
    <m/>
    <m/>
    <m/>
    <m/>
    <m/>
    <m/>
    <m/>
    <m/>
    <m/>
    <m/>
    <m/>
    <m/>
    <m/>
    <m/>
    <m/>
    <m/>
  </r>
  <r>
    <n v="2017"/>
    <m/>
    <x v="197"/>
    <n v="18"/>
    <x v="61"/>
    <m/>
    <s v="DHS"/>
    <s v="20_V_14"/>
    <s v="Mammal"/>
    <x v="4"/>
    <s v="medium-large"/>
    <m/>
    <s v="medium-large mammal"/>
    <m/>
    <s v="frag"/>
    <m/>
    <m/>
    <m/>
    <n v="0"/>
    <m/>
    <n v="5"/>
    <x v="9"/>
    <m/>
    <m/>
    <m/>
    <m/>
    <m/>
    <m/>
    <m/>
    <m/>
    <m/>
    <m/>
    <m/>
    <m/>
    <m/>
    <m/>
    <m/>
    <m/>
    <m/>
    <m/>
    <m/>
    <m/>
    <m/>
    <m/>
  </r>
  <r>
    <n v="2017"/>
    <m/>
    <x v="197"/>
    <n v="18"/>
    <x v="61"/>
    <m/>
    <s v="DHS"/>
    <s v="20_V_14"/>
    <s v="Unknown"/>
    <x v="2"/>
    <m/>
    <m/>
    <s v="unknown"/>
    <m/>
    <m/>
    <m/>
    <m/>
    <m/>
    <m/>
    <m/>
    <n v="4"/>
    <x v="0"/>
    <m/>
    <m/>
    <m/>
    <m/>
    <m/>
    <m/>
    <m/>
    <m/>
    <s v="Phone 3_VIII_17"/>
    <m/>
    <m/>
    <m/>
    <m/>
    <m/>
    <m/>
    <m/>
    <m/>
    <m/>
    <m/>
    <m/>
    <m/>
    <m/>
  </r>
  <r>
    <n v="2017"/>
    <m/>
    <x v="198"/>
    <n v="18"/>
    <x v="26"/>
    <m/>
    <s v="DHS"/>
    <s v="21_V_14"/>
    <s v="Mammal"/>
    <x v="4"/>
    <s v="medium-large"/>
    <m/>
    <s v="medium-large mammal"/>
    <m/>
    <s v="shaft"/>
    <m/>
    <s v="frag"/>
    <m/>
    <n v="0"/>
    <s v="sliver"/>
    <n v="2"/>
    <x v="0"/>
    <m/>
    <m/>
    <m/>
    <m/>
    <m/>
    <m/>
    <m/>
    <m/>
    <m/>
    <m/>
    <m/>
    <m/>
    <m/>
    <m/>
    <n v="1"/>
    <m/>
    <m/>
    <m/>
    <m/>
    <m/>
    <m/>
    <m/>
  </r>
  <r>
    <n v="2017"/>
    <m/>
    <x v="198"/>
    <n v="18"/>
    <x v="26"/>
    <m/>
    <s v="DHS"/>
    <s v="21_V_14"/>
    <s v="Ave"/>
    <x v="7"/>
    <s v="Phasinidae"/>
    <m/>
    <s v="Phasinidae"/>
    <m/>
    <s v="Tarsometatarsus"/>
    <m/>
    <m/>
    <s v="L"/>
    <n v="0.5"/>
    <s v="3"/>
    <n v="1"/>
    <x v="0"/>
    <m/>
    <s v="using Mayr 2016, same as the second phasinidae example. "/>
    <m/>
    <m/>
    <m/>
    <m/>
    <m/>
    <m/>
    <m/>
    <m/>
    <m/>
    <m/>
    <m/>
    <m/>
    <m/>
    <m/>
    <m/>
    <m/>
    <m/>
    <m/>
    <m/>
    <m/>
  </r>
  <r>
    <n v="2017"/>
    <m/>
    <x v="198"/>
    <n v="18"/>
    <x v="26"/>
    <m/>
    <s v="DHS"/>
    <s v="21_V_14"/>
    <s v="Mammal"/>
    <x v="0"/>
    <s v="Odocoileus"/>
    <s v="virginianus"/>
    <s v="White-tailed deer"/>
    <m/>
    <s v="Tth ND"/>
    <m/>
    <s v="ND"/>
    <m/>
    <n v="0.4"/>
    <m/>
    <n v="1"/>
    <x v="0"/>
    <m/>
    <m/>
    <m/>
    <m/>
    <m/>
    <m/>
    <m/>
    <m/>
    <m/>
    <m/>
    <m/>
    <n v="8"/>
    <m/>
    <m/>
    <m/>
    <m/>
    <m/>
    <m/>
    <m/>
    <m/>
    <m/>
    <m/>
  </r>
  <r>
    <n v="2017"/>
    <m/>
    <x v="198"/>
    <n v="18"/>
    <x v="26"/>
    <m/>
    <s v="DHS"/>
    <s v="21_V_14"/>
    <s v="Mammal"/>
    <x v="13"/>
    <m/>
    <m/>
    <s v="human"/>
    <m/>
    <m/>
    <m/>
    <m/>
    <m/>
    <n v="0"/>
    <m/>
    <m/>
    <x v="2"/>
    <s v=" "/>
    <m/>
    <m/>
    <m/>
    <m/>
    <m/>
    <m/>
    <m/>
    <m/>
    <m/>
    <m/>
    <m/>
    <m/>
    <m/>
    <m/>
    <m/>
    <m/>
    <m/>
    <m/>
    <m/>
    <m/>
    <m/>
  </r>
  <r>
    <n v="2017"/>
    <m/>
    <x v="199"/>
    <n v="18"/>
    <x v="62"/>
    <m/>
    <s v="DHS"/>
    <s v="20_V_14"/>
    <s v="Mammal"/>
    <x v="23"/>
    <s v="Didelphis"/>
    <s v="virginianus"/>
    <s v="Tlacuache"/>
    <m/>
    <s v="Femur"/>
    <m/>
    <s v="distal medial condyle"/>
    <s v="L"/>
    <n v="0.3"/>
    <s v="4"/>
    <n v="4"/>
    <x v="0"/>
    <m/>
    <s v="missing lateral condyle"/>
    <m/>
    <m/>
    <m/>
    <m/>
    <s v="FU"/>
    <m/>
    <m/>
    <m/>
    <m/>
    <m/>
    <m/>
    <m/>
    <m/>
    <m/>
    <m/>
    <m/>
    <m/>
    <m/>
    <m/>
    <m/>
  </r>
  <r>
    <n v="2017"/>
    <m/>
    <x v="199"/>
    <n v="18"/>
    <x v="62"/>
    <m/>
    <s v="DHS"/>
    <s v="20_V_14"/>
    <s v="Mammal"/>
    <x v="5"/>
    <s v="Geomyidae"/>
    <m/>
    <s v="Tuza"/>
    <m/>
    <s v="Tibia"/>
    <m/>
    <m/>
    <s v="L"/>
    <n v="0.5"/>
    <s v="4"/>
    <n v="4"/>
    <x v="0"/>
    <m/>
    <s v="larger than examples of thomomys, smaller than cratogeomys"/>
    <m/>
    <m/>
    <m/>
    <m/>
    <s v="FU"/>
    <m/>
    <m/>
    <m/>
    <m/>
    <m/>
    <m/>
    <m/>
    <m/>
    <m/>
    <m/>
    <m/>
    <m/>
    <m/>
    <s v="7.3x4.4"/>
    <s v="distal WxH"/>
  </r>
  <r>
    <n v="2017"/>
    <m/>
    <x v="199"/>
    <n v="18"/>
    <x v="62"/>
    <m/>
    <s v="DHS"/>
    <s v="20_V_14"/>
    <s v="Mammal"/>
    <x v="4"/>
    <s v="medium-large"/>
    <m/>
    <s v="medium-large mammal"/>
    <m/>
    <s v="frag"/>
    <m/>
    <m/>
    <m/>
    <n v="0"/>
    <m/>
    <n v="4"/>
    <x v="0"/>
    <m/>
    <m/>
    <m/>
    <m/>
    <m/>
    <m/>
    <m/>
    <m/>
    <m/>
    <m/>
    <m/>
    <m/>
    <m/>
    <m/>
    <m/>
    <m/>
    <m/>
    <m/>
    <m/>
    <m/>
    <m/>
    <m/>
  </r>
  <r>
    <n v="2017"/>
    <m/>
    <x v="199"/>
    <n v="18"/>
    <x v="62"/>
    <m/>
    <s v="DHS"/>
    <s v="20_V_14"/>
    <s v="Mammal"/>
    <x v="4"/>
    <s v="medium-large"/>
    <m/>
    <s v="medium-large mammal"/>
    <m/>
    <s v="frag"/>
    <m/>
    <s v="pelvis frag?"/>
    <m/>
    <n v="0"/>
    <m/>
    <n v="3"/>
    <x v="0"/>
    <m/>
    <m/>
    <m/>
    <m/>
    <m/>
    <m/>
    <m/>
    <m/>
    <m/>
    <m/>
    <m/>
    <m/>
    <m/>
    <m/>
    <m/>
    <m/>
    <m/>
    <n v="1"/>
    <m/>
    <m/>
    <m/>
    <m/>
  </r>
  <r>
    <n v="2017"/>
    <m/>
    <x v="199"/>
    <n v="18"/>
    <x v="62"/>
    <m/>
    <s v="DHS"/>
    <s v="20_V_14"/>
    <s v="Mammal"/>
    <x v="4"/>
    <s v="medium"/>
    <m/>
    <s v="medium mammal"/>
    <m/>
    <s v="vert ND"/>
    <m/>
    <s v="epiphysis"/>
    <m/>
    <n v="0"/>
    <s v="2"/>
    <m/>
    <x v="0"/>
    <m/>
    <s v="complete epiphysis"/>
    <m/>
    <m/>
    <m/>
    <m/>
    <s v="UN"/>
    <m/>
    <m/>
    <m/>
    <m/>
    <m/>
    <m/>
    <m/>
    <m/>
    <m/>
    <m/>
    <m/>
    <m/>
    <m/>
    <m/>
    <m/>
  </r>
  <r>
    <n v="2017"/>
    <m/>
    <x v="199"/>
    <n v="18"/>
    <x v="62"/>
    <m/>
    <s v="DHS"/>
    <s v="20_V_14"/>
    <s v="Bird"/>
    <x v="4"/>
    <m/>
    <m/>
    <s v="bird"/>
    <m/>
    <s v="shaft"/>
    <m/>
    <s v="frag"/>
    <m/>
    <n v="0"/>
    <m/>
    <n v="3"/>
    <x v="2"/>
    <m/>
    <s v="two non-refitting fragments of cut shaft. Sawn off on one end. Bird determination because they are thin for the size they seem to be \"/>
    <m/>
    <m/>
    <m/>
    <m/>
    <m/>
    <m/>
    <m/>
    <m/>
    <m/>
    <m/>
    <m/>
    <m/>
    <m/>
    <m/>
    <m/>
    <m/>
    <m/>
    <m/>
    <m/>
    <m/>
  </r>
  <r>
    <n v="2017"/>
    <m/>
    <x v="199"/>
    <n v="18"/>
    <x v="62"/>
    <m/>
    <s v="DHS"/>
    <s v="20_V_14"/>
    <s v="Human"/>
    <x v="2"/>
    <m/>
    <m/>
    <s v="Human"/>
    <m/>
    <m/>
    <m/>
    <m/>
    <m/>
    <n v="0"/>
    <m/>
    <m/>
    <x v="2"/>
    <m/>
    <m/>
    <m/>
    <m/>
    <m/>
    <m/>
    <m/>
    <m/>
    <m/>
    <m/>
    <m/>
    <m/>
    <m/>
    <m/>
    <m/>
    <m/>
    <m/>
    <m/>
    <m/>
    <m/>
    <m/>
    <m/>
  </r>
  <r>
    <n v="2017"/>
    <m/>
    <x v="200"/>
    <n v="18"/>
    <x v="25"/>
    <m/>
    <s v="LH"/>
    <s v="19_V_14"/>
    <s v="Mammal"/>
    <x v="5"/>
    <s v="Geomyidae"/>
    <m/>
    <s v="Tuza"/>
    <m/>
    <s v="Tibia"/>
    <m/>
    <m/>
    <s v="L"/>
    <n v="0.4"/>
    <m/>
    <n v="4"/>
    <x v="0"/>
    <m/>
    <s v="larger than examples of thomomys, smaller than cratogeomys"/>
    <m/>
    <m/>
    <s v="ND"/>
    <s v="PR"/>
    <s v="FU"/>
    <m/>
    <m/>
    <m/>
    <m/>
    <m/>
    <m/>
    <m/>
    <m/>
    <m/>
    <m/>
    <m/>
    <m/>
    <m/>
    <s v="7x4.4"/>
    <s v="distal WxH"/>
  </r>
  <r>
    <n v="2017"/>
    <m/>
    <x v="200"/>
    <n v="18"/>
    <x v="25"/>
    <m/>
    <s v="LH"/>
    <s v="19_V_14"/>
    <s v="Mammal"/>
    <x v="4"/>
    <s v="medium-large"/>
    <m/>
    <s v="medium-large mammal"/>
    <m/>
    <s v="cranial frag"/>
    <m/>
    <m/>
    <m/>
    <n v="0"/>
    <m/>
    <n v="4"/>
    <x v="0"/>
    <m/>
    <m/>
    <m/>
    <m/>
    <m/>
    <m/>
    <m/>
    <m/>
    <m/>
    <m/>
    <m/>
    <m/>
    <m/>
    <m/>
    <m/>
    <m/>
    <m/>
    <m/>
    <m/>
    <m/>
    <m/>
    <m/>
  </r>
  <r>
    <n v="2017"/>
    <m/>
    <x v="200"/>
    <n v="18"/>
    <x v="25"/>
    <m/>
    <s v="LH"/>
    <s v="19_V_14"/>
    <s v="Mammal"/>
    <x v="13"/>
    <m/>
    <m/>
    <s v="Human"/>
    <m/>
    <m/>
    <m/>
    <m/>
    <m/>
    <n v="0"/>
    <m/>
    <m/>
    <x v="0"/>
    <m/>
    <m/>
    <m/>
    <m/>
    <m/>
    <m/>
    <m/>
    <m/>
    <m/>
    <m/>
    <m/>
    <m/>
    <m/>
    <m/>
    <m/>
    <m/>
    <m/>
    <m/>
    <m/>
    <m/>
    <m/>
    <m/>
  </r>
  <r>
    <n v="2017"/>
    <m/>
    <x v="196"/>
    <n v="18"/>
    <x v="60"/>
    <m/>
    <s v="DHS"/>
    <s v="20_V_14"/>
    <s v="Mammal"/>
    <x v="4"/>
    <s v="Large"/>
    <m/>
    <s v="large mammal"/>
    <m/>
    <s v="shaft "/>
    <m/>
    <s v="frag"/>
    <m/>
    <n v="0"/>
    <s v="sliver"/>
    <n v="1"/>
    <x v="0"/>
    <m/>
    <s v="bone tool, Joel called it a piscador, used for example, for removing maize from the cob, or maybe working clay. Flat, slightly pointed, but strong"/>
    <m/>
    <m/>
    <m/>
    <m/>
    <m/>
    <s v="heavily used."/>
    <s v="Phone 4_VIII_17"/>
    <m/>
    <m/>
    <m/>
    <m/>
    <m/>
    <m/>
    <n v="2"/>
    <m/>
    <m/>
    <m/>
    <m/>
    <s v="30.8x10.4"/>
    <s v="Lx max W"/>
  </r>
  <r>
    <n v="2017"/>
    <m/>
    <x v="201"/>
    <n v="18"/>
    <x v="59"/>
    <m/>
    <s v="LH"/>
    <s v="20_V_14"/>
    <s v="Mammal"/>
    <x v="4"/>
    <s v="Large"/>
    <m/>
    <s v="large mammal"/>
    <m/>
    <s v="shaft "/>
    <m/>
    <s v="frag"/>
    <m/>
    <n v="0"/>
    <s v="sliver"/>
    <n v="1"/>
    <x v="0"/>
    <m/>
    <m/>
    <m/>
    <m/>
    <m/>
    <m/>
    <m/>
    <m/>
    <m/>
    <m/>
    <m/>
    <n v="9"/>
    <m/>
    <m/>
    <m/>
    <m/>
    <m/>
    <m/>
    <m/>
    <m/>
    <m/>
    <m/>
  </r>
  <r>
    <n v="2017"/>
    <m/>
    <x v="201"/>
    <n v="18"/>
    <x v="59"/>
    <m/>
    <s v="LH"/>
    <s v="20_V_14"/>
    <s v="Mammal"/>
    <x v="4"/>
    <s v="medium-large"/>
    <m/>
    <s v="medium-large mammal"/>
    <m/>
    <s v="cranial frag"/>
    <m/>
    <m/>
    <m/>
    <n v="0"/>
    <m/>
    <n v="2"/>
    <x v="0"/>
    <m/>
    <s v="young"/>
    <s v="10-young(porous)"/>
    <m/>
    <m/>
    <m/>
    <m/>
    <m/>
    <m/>
    <m/>
    <m/>
    <m/>
    <m/>
    <m/>
    <m/>
    <m/>
    <m/>
    <n v="1"/>
    <m/>
    <m/>
    <m/>
    <m/>
  </r>
  <r>
    <n v="2017"/>
    <m/>
    <x v="202"/>
    <n v="17"/>
    <x v="10"/>
    <m/>
    <s v="DHS"/>
    <s v="22_VII_13"/>
    <s v="Mammal"/>
    <x v="0"/>
    <s v="Sus"/>
    <s v="scrofa"/>
    <s v="pig"/>
    <m/>
    <s v="ilium"/>
    <m/>
    <s v="frag of greater sciatic notch with some body and part of the auricular surface"/>
    <s v="L"/>
    <n v="0.2"/>
    <m/>
    <n v="2"/>
    <x v="0"/>
    <m/>
    <s v="fits well with pig, but that would mean this context is unlikely secure. Peccary innominate are very different; Distal edge looks cut/sawn off "/>
    <m/>
    <m/>
    <m/>
    <m/>
    <m/>
    <m/>
    <s v="Phone 4_VIII_17"/>
    <m/>
    <m/>
    <m/>
    <m/>
    <m/>
    <m/>
    <m/>
    <n v="1"/>
    <m/>
    <m/>
    <m/>
    <m/>
    <m/>
  </r>
  <r>
    <n v="2017"/>
    <m/>
    <x v="202"/>
    <n v="17"/>
    <x v="10"/>
    <m/>
    <s v="DHS"/>
    <s v="22_VII_13"/>
    <s v="Mammal"/>
    <x v="16"/>
    <s v="Sylvilagus"/>
    <s v="sp."/>
    <s v="Cottontail"/>
    <m/>
    <s v="Mt"/>
    <m/>
    <s v="V"/>
    <s v="L"/>
    <n v="0.4"/>
    <s v="3"/>
    <n v="4"/>
    <x v="0"/>
    <m/>
    <m/>
    <m/>
    <m/>
    <s v="FU"/>
    <s v="PR"/>
    <s v="ND"/>
    <m/>
    <m/>
    <m/>
    <m/>
    <m/>
    <m/>
    <m/>
    <m/>
    <m/>
    <m/>
    <m/>
    <m/>
    <m/>
    <n v="4.7"/>
    <s v="W"/>
  </r>
  <r>
    <n v="2017"/>
    <m/>
    <x v="202"/>
    <n v="17"/>
    <x v="10"/>
    <m/>
    <s v="DHS"/>
    <s v="22_VII_13"/>
    <s v="Bird"/>
    <x v="6"/>
    <s v="Anatidae"/>
    <s v="sp."/>
    <s v="Waterfowl"/>
    <m/>
    <s v="Tarsometatarsus"/>
    <m/>
    <m/>
    <s v="R"/>
    <n v="0.7"/>
    <s v="6"/>
    <n v="4"/>
    <x v="0"/>
    <m/>
    <m/>
    <s v="adult"/>
    <m/>
    <m/>
    <m/>
    <m/>
    <s v="some sort of surface/chemical change of bone, whitish with dark/black but don’t think it is burnt"/>
    <m/>
    <m/>
    <m/>
    <m/>
    <m/>
    <m/>
    <m/>
    <m/>
    <m/>
    <s v="*"/>
    <m/>
    <m/>
    <s v="33.1x8.1"/>
    <s v="L (estimate, difficult to refit), W"/>
  </r>
  <r>
    <n v="2017"/>
    <m/>
    <x v="202"/>
    <n v="17"/>
    <x v="10"/>
    <m/>
    <s v="DHS"/>
    <s v="22_VII_13"/>
    <s v="Bird"/>
    <x v="6"/>
    <s v="Anatidae"/>
    <s v="sp."/>
    <s v="Waterfowl"/>
    <m/>
    <s v="Ulna"/>
    <m/>
    <m/>
    <s v="R"/>
    <n v="0.8"/>
    <s v="4"/>
    <n v="4"/>
    <x v="0"/>
    <m/>
    <m/>
    <s v="adult"/>
    <m/>
    <m/>
    <m/>
    <m/>
    <m/>
    <m/>
    <m/>
    <m/>
    <m/>
    <m/>
    <m/>
    <m/>
    <m/>
    <m/>
    <m/>
    <m/>
    <m/>
    <s v="8.6x8.4"/>
    <s v="distal WxD"/>
  </r>
  <r>
    <n v="2017"/>
    <m/>
    <x v="202"/>
    <n v="17"/>
    <x v="10"/>
    <m/>
    <s v="DHS"/>
    <s v="22_VII_13"/>
    <s v="Mammal"/>
    <x v="4"/>
    <s v="medium"/>
    <m/>
    <s v="medium mammal"/>
    <m/>
    <s v="caudal"/>
    <m/>
    <m/>
    <m/>
    <n v="0.9"/>
    <m/>
    <n v="4"/>
    <x v="0"/>
    <m/>
    <s v="likely dog"/>
    <m/>
    <m/>
    <s v="FU"/>
    <s v="PR"/>
    <s v="FU"/>
    <m/>
    <m/>
    <m/>
    <m/>
    <m/>
    <m/>
    <m/>
    <m/>
    <m/>
    <m/>
    <m/>
    <m/>
    <m/>
    <s v="18x7.4"/>
    <s v="LxmaxW"/>
  </r>
  <r>
    <n v="2017"/>
    <m/>
    <x v="202"/>
    <n v="17"/>
    <x v="10"/>
    <m/>
    <s v="DHS"/>
    <s v="22_VII_13"/>
    <s v="Mammal"/>
    <x v="4"/>
    <s v="medium"/>
    <m/>
    <s v="medium mammal"/>
    <m/>
    <s v="femur"/>
    <m/>
    <m/>
    <m/>
    <n v="0.2"/>
    <s v="5"/>
    <n v="3"/>
    <x v="0"/>
    <m/>
    <s v="frag of shaft, very straight and round, very similar to fox, but a little bit rounder"/>
    <m/>
    <m/>
    <m/>
    <m/>
    <m/>
    <m/>
    <m/>
    <m/>
    <m/>
    <n v="9"/>
    <m/>
    <m/>
    <m/>
    <m/>
    <m/>
    <m/>
    <m/>
    <m/>
    <m/>
    <m/>
  </r>
  <r>
    <n v="2017"/>
    <m/>
    <x v="202"/>
    <n v="17"/>
    <x v="10"/>
    <m/>
    <s v="DHS"/>
    <s v="22_VII_13"/>
    <s v="Bird"/>
    <x v="4"/>
    <m/>
    <m/>
    <s v="Bird"/>
    <m/>
    <s v="tibiotarsus"/>
    <m/>
    <s v="shaft"/>
    <s v="R"/>
    <n v="0.3"/>
    <s v="5"/>
    <n v="2"/>
    <x v="0"/>
    <m/>
    <s v="looks like it could be sawn at on end and a hole drilled in one side, but not right through both sides of the shaft. Also likely smoothed down to remove fibula crest"/>
    <m/>
    <m/>
    <m/>
    <m/>
    <m/>
    <m/>
    <s v="Phone 4_VIII_17"/>
    <m/>
    <m/>
    <m/>
    <m/>
    <m/>
    <m/>
    <n v="2"/>
    <m/>
    <m/>
    <m/>
    <m/>
    <m/>
    <m/>
  </r>
  <r>
    <n v="2017"/>
    <m/>
    <x v="202"/>
    <n v="17"/>
    <x v="10"/>
    <m/>
    <s v="DHS"/>
    <s v="22_VII_13"/>
    <s v="Mammal"/>
    <x v="4"/>
    <s v="Large"/>
    <m/>
    <s v="large mammal"/>
    <m/>
    <s v="shaft "/>
    <m/>
    <s v="frag"/>
    <m/>
    <n v="0"/>
    <s v="5"/>
    <n v="2"/>
    <x v="2"/>
    <m/>
    <m/>
    <m/>
    <m/>
    <m/>
    <m/>
    <m/>
    <s v="some sort of surface/chemical change of bone, whitish with dark/black but don’t think it is burnt"/>
    <m/>
    <m/>
    <m/>
    <m/>
    <m/>
    <m/>
    <m/>
    <m/>
    <m/>
    <s v="*"/>
    <m/>
    <m/>
    <m/>
    <m/>
  </r>
  <r>
    <n v="2017"/>
    <m/>
    <x v="202"/>
    <n v="17"/>
    <x v="10"/>
    <m/>
    <s v="DHS"/>
    <s v="22_VII_13"/>
    <s v="Mammal"/>
    <x v="4"/>
    <s v="medium-large"/>
    <m/>
    <s v="medium-large mammal"/>
    <m/>
    <s v="shaft "/>
    <m/>
    <s v="frag"/>
    <m/>
    <n v="0"/>
    <s v="5"/>
    <n v="2"/>
    <x v="2"/>
    <m/>
    <m/>
    <m/>
    <m/>
    <m/>
    <m/>
    <m/>
    <m/>
    <m/>
    <m/>
    <m/>
    <m/>
    <m/>
    <m/>
    <m/>
    <m/>
    <m/>
    <m/>
    <m/>
    <m/>
    <m/>
    <m/>
  </r>
  <r>
    <n v="2017"/>
    <m/>
    <x v="202"/>
    <n v="17"/>
    <x v="10"/>
    <m/>
    <s v="DHS"/>
    <s v="22_VII_13"/>
    <s v="Mammal"/>
    <x v="4"/>
    <s v="medium-large"/>
    <m/>
    <s v="medium-large mammal"/>
    <m/>
    <s v="frag"/>
    <m/>
    <m/>
    <m/>
    <n v="0"/>
    <m/>
    <n v="5"/>
    <x v="3"/>
    <m/>
    <m/>
    <m/>
    <m/>
    <m/>
    <m/>
    <m/>
    <s v="3 curnt3, 2 burnt4"/>
    <m/>
    <m/>
    <m/>
    <s v="*"/>
    <m/>
    <m/>
    <m/>
    <m/>
    <m/>
    <m/>
    <m/>
    <m/>
    <m/>
    <m/>
  </r>
  <r>
    <n v="2017"/>
    <m/>
    <x v="202"/>
    <n v="17"/>
    <x v="10"/>
    <m/>
    <s v="DHS"/>
    <s v="22_VII_13"/>
    <s v="Mammal"/>
    <x v="4"/>
    <s v="medium-large"/>
    <m/>
    <s v="medium-large mammal"/>
    <m/>
    <s v="frag"/>
    <m/>
    <m/>
    <m/>
    <n v="0"/>
    <m/>
    <n v="5"/>
    <x v="9"/>
    <m/>
    <m/>
    <m/>
    <m/>
    <m/>
    <m/>
    <m/>
    <m/>
    <m/>
    <m/>
    <m/>
    <m/>
    <m/>
    <m/>
    <m/>
    <m/>
    <m/>
    <m/>
    <m/>
    <m/>
    <m/>
    <m/>
  </r>
  <r>
    <n v="2017"/>
    <m/>
    <x v="202"/>
    <n v="17"/>
    <x v="10"/>
    <m/>
    <s v="DHS"/>
    <s v="22_VII_13"/>
    <s v="Mammal"/>
    <x v="13"/>
    <m/>
    <m/>
    <s v="Human"/>
    <m/>
    <m/>
    <m/>
    <m/>
    <m/>
    <m/>
    <m/>
    <m/>
    <x v="6"/>
    <m/>
    <s v="at least two, likely three events due to differences in surface treatment of bones, like the rest of the bones in this bag. "/>
    <m/>
    <m/>
    <m/>
    <m/>
    <m/>
    <m/>
    <m/>
    <m/>
    <m/>
    <m/>
    <m/>
    <m/>
    <m/>
    <m/>
    <m/>
    <m/>
    <m/>
    <m/>
    <m/>
    <m/>
  </r>
  <r>
    <n v="2017"/>
    <m/>
    <x v="203"/>
    <n v="17"/>
    <x v="32"/>
    <m/>
    <s v="KGH"/>
    <s v="23_VII_13"/>
    <s v="Mammal"/>
    <x v="1"/>
    <s v="Canis"/>
    <s v="familiaris "/>
    <s v="dog"/>
    <m/>
    <s v="Ph 1"/>
    <m/>
    <m/>
    <m/>
    <n v="1"/>
    <m/>
    <m/>
    <x v="0"/>
    <m/>
    <s v="one of the inner two"/>
    <m/>
    <m/>
    <m/>
    <m/>
    <m/>
    <m/>
    <m/>
    <m/>
    <m/>
    <m/>
    <m/>
    <m/>
    <m/>
    <m/>
    <m/>
    <m/>
    <m/>
    <m/>
    <m/>
    <m/>
  </r>
  <r>
    <n v="2017"/>
    <m/>
    <x v="203"/>
    <n v="17"/>
    <x v="32"/>
    <m/>
    <s v="KGH"/>
    <s v="23_VII_13"/>
    <s v="Fish"/>
    <x v="2"/>
    <m/>
    <m/>
    <s v="fish"/>
    <m/>
    <s v="frag"/>
    <m/>
    <m/>
    <m/>
    <n v="0"/>
    <m/>
    <m/>
    <x v="0"/>
    <m/>
    <m/>
    <m/>
    <m/>
    <m/>
    <m/>
    <m/>
    <m/>
    <m/>
    <m/>
    <m/>
    <m/>
    <m/>
    <m/>
    <m/>
    <m/>
    <m/>
    <m/>
    <m/>
    <m/>
    <m/>
    <m/>
  </r>
  <r>
    <n v="2017"/>
    <m/>
    <x v="203"/>
    <n v="17"/>
    <x v="32"/>
    <m/>
    <s v="KGH"/>
    <s v="23_VII_13"/>
    <s v="Mammal"/>
    <x v="4"/>
    <s v="medium-large"/>
    <m/>
    <s v="medium-large mammal"/>
    <m/>
    <s v="frag"/>
    <m/>
    <m/>
    <m/>
    <n v="0"/>
    <m/>
    <n v="3"/>
    <x v="0"/>
    <m/>
    <s v="likely rib frag"/>
    <m/>
    <m/>
    <m/>
    <m/>
    <m/>
    <m/>
    <m/>
    <m/>
    <m/>
    <m/>
    <m/>
    <m/>
    <m/>
    <m/>
    <m/>
    <m/>
    <m/>
    <m/>
    <m/>
    <m/>
  </r>
  <r>
    <n v="2017"/>
    <m/>
    <x v="203"/>
    <n v="17"/>
    <x v="32"/>
    <m/>
    <s v="KGH"/>
    <s v="23_VII_13"/>
    <s v="Mammal"/>
    <x v="13"/>
    <m/>
    <m/>
    <s v="human"/>
    <m/>
    <m/>
    <m/>
    <m/>
    <m/>
    <n v="0"/>
    <m/>
    <m/>
    <x v="8"/>
    <m/>
    <s v="highly fragmented, incomplete person. "/>
    <m/>
    <m/>
    <m/>
    <m/>
    <m/>
    <m/>
    <m/>
    <m/>
    <m/>
    <m/>
    <m/>
    <m/>
    <m/>
    <m/>
    <m/>
    <m/>
    <m/>
    <m/>
    <m/>
    <m/>
  </r>
  <r>
    <n v="2017"/>
    <m/>
    <x v="204"/>
    <n v="17"/>
    <x v="12"/>
    <m/>
    <s v="DHS"/>
    <s v="23_VII_13"/>
    <s v="Bird"/>
    <x v="2"/>
    <m/>
    <m/>
    <s v="Bird"/>
    <m/>
    <s v="ulna"/>
    <m/>
    <s v="shaft"/>
    <s v="R"/>
    <n v="0.6"/>
    <s v="5"/>
    <m/>
    <x v="0"/>
    <m/>
    <s v="song bird size"/>
    <m/>
    <m/>
    <m/>
    <m/>
    <m/>
    <m/>
    <m/>
    <m/>
    <m/>
    <m/>
    <m/>
    <m/>
    <m/>
    <m/>
    <m/>
    <m/>
    <m/>
    <m/>
    <m/>
    <m/>
  </r>
  <r>
    <n v="2017"/>
    <m/>
    <x v="204"/>
    <n v="17"/>
    <x v="12"/>
    <m/>
    <s v="DHS"/>
    <s v="23_VII_13"/>
    <s v="Bird"/>
    <x v="2"/>
    <m/>
    <m/>
    <s v="Bird"/>
    <m/>
    <s v="vert ND"/>
    <m/>
    <m/>
    <m/>
    <n v="1"/>
    <m/>
    <m/>
    <x v="0"/>
    <m/>
    <s v="smaller than chicken, but fairly large. So maybe duck"/>
    <m/>
    <m/>
    <m/>
    <m/>
    <m/>
    <m/>
    <m/>
    <m/>
    <m/>
    <m/>
    <m/>
    <m/>
    <m/>
    <m/>
    <m/>
    <m/>
    <m/>
    <m/>
    <s v="17.22x11.26"/>
    <s v="LxW"/>
  </r>
  <r>
    <n v="2017"/>
    <m/>
    <x v="204"/>
    <n v="17"/>
    <x v="12"/>
    <m/>
    <s v="DHS"/>
    <s v="23_VII_13"/>
    <s v="Concha"/>
    <x v="2"/>
    <m/>
    <m/>
    <s v="shell"/>
    <m/>
    <s v="shell"/>
    <m/>
    <m/>
    <m/>
    <n v="0"/>
    <m/>
    <m/>
    <x v="0"/>
    <m/>
    <m/>
    <m/>
    <m/>
    <m/>
    <m/>
    <m/>
    <m/>
    <m/>
    <m/>
    <m/>
    <m/>
    <m/>
    <m/>
    <m/>
    <m/>
    <m/>
    <m/>
    <m/>
    <m/>
    <m/>
    <m/>
  </r>
  <r>
    <n v="2017"/>
    <m/>
    <x v="204"/>
    <n v="17"/>
    <x v="12"/>
    <m/>
    <s v="DHS"/>
    <s v="23_VII_13"/>
    <s v="Mammal"/>
    <x v="4"/>
    <s v="medium-large"/>
    <m/>
    <s v="medium-large mammal"/>
    <m/>
    <s v="needle"/>
    <m/>
    <m/>
    <m/>
    <n v="0.6"/>
    <m/>
    <n v="3"/>
    <x v="0"/>
    <m/>
    <s v="shaft frag, partial eye visible"/>
    <m/>
    <m/>
    <m/>
    <m/>
    <m/>
    <m/>
    <m/>
    <m/>
    <m/>
    <m/>
    <m/>
    <m/>
    <m/>
    <m/>
    <m/>
    <m/>
    <m/>
    <m/>
    <s v="37.8x2.2"/>
    <s v="Lxmax W"/>
  </r>
  <r>
    <n v="2017"/>
    <m/>
    <x v="204"/>
    <n v="17"/>
    <x v="12"/>
    <m/>
    <s v="DHS"/>
    <s v="23_VII_13"/>
    <s v="Mammal"/>
    <x v="4"/>
    <s v="medium"/>
    <m/>
    <s v="medium mammal"/>
    <m/>
    <s v="thoracic"/>
    <m/>
    <s v="body"/>
    <m/>
    <n v="0.7"/>
    <m/>
    <s v="?"/>
    <x v="0"/>
    <m/>
    <m/>
    <m/>
    <m/>
    <s v="FU"/>
    <s v="PR"/>
    <s v="FU"/>
    <m/>
    <m/>
    <m/>
    <m/>
    <n v="4"/>
    <m/>
    <m/>
    <m/>
    <m/>
    <m/>
    <m/>
    <m/>
    <m/>
    <n v="14.1"/>
    <s v="L body"/>
  </r>
  <r>
    <n v="2017"/>
    <m/>
    <x v="204"/>
    <n v="17"/>
    <x v="12"/>
    <m/>
    <s v="DHS"/>
    <s v="23_VII_13"/>
    <s v="Mammal"/>
    <x v="4"/>
    <s v="medium-large"/>
    <s v=" "/>
    <s v="medium-large mammal"/>
    <m/>
    <s v="shaft"/>
    <m/>
    <s v="frag"/>
    <m/>
    <n v="0"/>
    <m/>
    <n v="5"/>
    <x v="6"/>
    <m/>
    <m/>
    <m/>
    <m/>
    <m/>
    <m/>
    <m/>
    <m/>
    <m/>
    <m/>
    <m/>
    <m/>
    <m/>
    <m/>
    <m/>
    <m/>
    <m/>
    <m/>
    <m/>
    <m/>
    <m/>
    <m/>
  </r>
  <r>
    <n v="2017"/>
    <m/>
    <x v="204"/>
    <n v="17"/>
    <x v="12"/>
    <m/>
    <s v="DHS"/>
    <s v="23_VII_13"/>
    <s v="Mammal"/>
    <x v="4"/>
    <s v="medium-large"/>
    <m/>
    <s v="medium-large mammal"/>
    <m/>
    <s v="shaft"/>
    <m/>
    <s v="frag"/>
    <m/>
    <n v="0"/>
    <m/>
    <n v="1"/>
    <x v="0"/>
    <m/>
    <s v="small fragment of bone shaft but worked smooth and to a wide point at one end"/>
    <m/>
    <m/>
    <m/>
    <m/>
    <m/>
    <m/>
    <m/>
    <m/>
    <m/>
    <m/>
    <m/>
    <m/>
    <m/>
    <m/>
    <m/>
    <m/>
    <m/>
    <m/>
    <m/>
    <m/>
  </r>
  <r>
    <n v="2017"/>
    <m/>
    <x v="204"/>
    <n v="17"/>
    <x v="12"/>
    <m/>
    <s v="DHS"/>
    <s v="23_VII_13"/>
    <s v="Human"/>
    <x v="2"/>
    <m/>
    <m/>
    <s v="Human"/>
    <m/>
    <m/>
    <m/>
    <m/>
    <m/>
    <m/>
    <m/>
    <m/>
    <x v="25"/>
    <m/>
    <m/>
    <m/>
    <m/>
    <m/>
    <m/>
    <m/>
    <m/>
    <m/>
    <m/>
    <m/>
    <m/>
    <m/>
    <m/>
    <m/>
    <m/>
    <m/>
    <m/>
    <m/>
    <m/>
    <m/>
    <m/>
  </r>
  <r>
    <n v="2017"/>
    <m/>
    <x v="205"/>
    <n v="17"/>
    <x v="12"/>
    <m/>
    <s v="AGMR/HGH"/>
    <s v="24_VII_13"/>
    <s v="Bird"/>
    <x v="6"/>
    <s v="Anatidae"/>
    <m/>
    <s v="Waterfowl"/>
    <m/>
    <s v="Mandible"/>
    <m/>
    <s v="posterior"/>
    <s v="L"/>
    <n v="0.8"/>
    <s v="5"/>
    <m/>
    <x v="0"/>
    <m/>
    <s v="almost all of the posterior part of the two part mandible"/>
    <m/>
    <m/>
    <m/>
    <m/>
    <m/>
    <m/>
    <m/>
    <m/>
    <m/>
    <m/>
    <m/>
    <m/>
    <m/>
    <m/>
    <m/>
    <m/>
    <m/>
    <m/>
    <m/>
    <m/>
  </r>
  <r>
    <n v="2017"/>
    <m/>
    <x v="205"/>
    <n v="17"/>
    <x v="12"/>
    <m/>
    <s v="AGMR/HGH"/>
    <s v="24_VII_13"/>
    <s v="Bird"/>
    <x v="7"/>
    <s v="Colinus"/>
    <s v="virginianus"/>
    <s v="Quail"/>
    <m/>
    <s v="Sternum"/>
    <m/>
    <s v="anterior and posterior"/>
    <m/>
    <n v="0.7"/>
    <s v="8"/>
    <n v="4"/>
    <x v="2"/>
    <m/>
    <s v="anterior and posterior portion, missing middle part"/>
    <m/>
    <m/>
    <m/>
    <m/>
    <m/>
    <m/>
    <m/>
    <m/>
    <m/>
    <m/>
    <m/>
    <m/>
    <m/>
    <m/>
    <m/>
    <m/>
    <m/>
    <m/>
    <n v="9.8000000000000007"/>
    <s v="W of coracoid facet"/>
  </r>
  <r>
    <n v="2017"/>
    <m/>
    <x v="205"/>
    <n v="17"/>
    <x v="12"/>
    <m/>
    <s v="AGMR/HGH"/>
    <s v="24_VII_13"/>
    <s v="Mammal"/>
    <x v="1"/>
    <s v="Canis"/>
    <s v="familiaris "/>
    <s v="dog"/>
    <m/>
    <s v="Mandible"/>
    <m/>
    <s v="posterior"/>
    <s v="R"/>
    <n v="0.1"/>
    <s v="2"/>
    <n v="2"/>
    <x v="0"/>
    <m/>
    <s v="mandibular condyle and angular process"/>
    <m/>
    <m/>
    <m/>
    <m/>
    <m/>
    <m/>
    <m/>
    <m/>
    <m/>
    <n v="4"/>
    <m/>
    <m/>
    <m/>
    <m/>
    <m/>
    <m/>
    <m/>
    <m/>
    <n v="16.399999999999999"/>
    <s v="W condyle"/>
  </r>
  <r>
    <n v="2017"/>
    <m/>
    <x v="205"/>
    <n v="17"/>
    <x v="12"/>
    <m/>
    <s v="AGMR/HGH"/>
    <s v="24_VII_13"/>
    <s v="Mammal"/>
    <x v="4"/>
    <s v="medium"/>
    <m/>
    <s v="medium mammal"/>
    <m/>
    <s v="Rib"/>
    <m/>
    <s v="head and shaft"/>
    <s v="L"/>
    <n v="0.4"/>
    <s v="2"/>
    <n v="3"/>
    <x v="0"/>
    <m/>
    <s v="probabl dog"/>
    <m/>
    <m/>
    <s v="FU"/>
    <m/>
    <m/>
    <m/>
    <m/>
    <m/>
    <m/>
    <n v="4"/>
    <m/>
    <m/>
    <m/>
    <m/>
    <m/>
    <m/>
    <m/>
    <m/>
    <m/>
    <m/>
  </r>
  <r>
    <n v="2017"/>
    <m/>
    <x v="205"/>
    <n v="17"/>
    <x v="12"/>
    <m/>
    <s v="AGMR/HGH"/>
    <s v="24_VII_13"/>
    <s v="Mammal"/>
    <x v="4"/>
    <s v="medium-large"/>
    <s v=" "/>
    <s v="medium-large mammal"/>
    <m/>
    <s v="Rib"/>
    <m/>
    <s v="shaft frag"/>
    <m/>
    <n v="0"/>
    <s v="5"/>
    <m/>
    <x v="0"/>
    <m/>
    <s v="looks possible cut with some small cut or scrape marks on the side. "/>
    <m/>
    <m/>
    <m/>
    <m/>
    <m/>
    <m/>
    <m/>
    <m/>
    <m/>
    <m/>
    <m/>
    <m/>
    <m/>
    <m/>
    <m/>
    <m/>
    <m/>
    <m/>
    <m/>
    <m/>
  </r>
  <r>
    <n v="2017"/>
    <m/>
    <x v="205"/>
    <n v="17"/>
    <x v="12"/>
    <m/>
    <s v="AGMR/HGH"/>
    <s v="24_VII_13"/>
    <s v="Mammal"/>
    <x v="4"/>
    <s v="medium-large"/>
    <m/>
    <s v="medium-large mammal"/>
    <m/>
    <s v="frag"/>
    <m/>
    <m/>
    <m/>
    <n v="0"/>
    <m/>
    <n v="2"/>
    <x v="0"/>
    <m/>
    <m/>
    <m/>
    <m/>
    <m/>
    <m/>
    <m/>
    <m/>
    <m/>
    <m/>
    <m/>
    <m/>
    <m/>
    <m/>
    <m/>
    <m/>
    <m/>
    <m/>
    <m/>
    <m/>
    <m/>
    <m/>
  </r>
  <r>
    <n v="2017"/>
    <m/>
    <x v="205"/>
    <n v="17"/>
    <x v="12"/>
    <m/>
    <s v="AGMR/HGH"/>
    <s v="24_VII_13"/>
    <s v="Mammal"/>
    <x v="13"/>
    <m/>
    <m/>
    <s v="Human"/>
    <m/>
    <m/>
    <m/>
    <m/>
    <m/>
    <m/>
    <m/>
    <m/>
    <x v="2"/>
    <m/>
    <m/>
    <m/>
    <m/>
    <m/>
    <m/>
    <m/>
    <m/>
    <m/>
    <m/>
    <m/>
    <m/>
    <m/>
    <m/>
    <m/>
    <m/>
    <m/>
    <m/>
    <m/>
    <m/>
    <m/>
    <m/>
  </r>
  <r>
    <n v="2017"/>
    <m/>
    <x v="206"/>
    <n v="17"/>
    <x v="15"/>
    <m/>
    <s v="DHS"/>
    <s v="22_VII_13"/>
    <s v="Mammal"/>
    <x v="4"/>
    <s v="medium"/>
    <m/>
    <s v="medium mammal"/>
    <m/>
    <s v="Rib"/>
    <m/>
    <s v="head and shaft"/>
    <m/>
    <n v="0.4"/>
    <s v="2"/>
    <n v="3"/>
    <x v="0"/>
    <m/>
    <s v="prob. Dog"/>
    <m/>
    <m/>
    <s v="UN"/>
    <m/>
    <m/>
    <m/>
    <m/>
    <m/>
    <m/>
    <m/>
    <m/>
    <m/>
    <m/>
    <m/>
    <m/>
    <m/>
    <m/>
    <m/>
    <m/>
    <m/>
  </r>
  <r>
    <n v="2017"/>
    <m/>
    <x v="206"/>
    <n v="17"/>
    <x v="15"/>
    <m/>
    <s v="DHS"/>
    <s v="22_VII_13"/>
    <s v="Mammal"/>
    <x v="4"/>
    <s v="medium-large"/>
    <s v=" "/>
    <s v="medium-large mammal"/>
    <m/>
    <s v="frag"/>
    <m/>
    <m/>
    <m/>
    <n v="0"/>
    <s v="8"/>
    <n v="5"/>
    <x v="6"/>
    <m/>
    <m/>
    <m/>
    <m/>
    <m/>
    <m/>
    <m/>
    <s v="1 slightly burnt 9"/>
    <m/>
    <m/>
    <m/>
    <s v="*"/>
    <m/>
    <m/>
    <m/>
    <m/>
    <m/>
    <m/>
    <m/>
    <m/>
    <m/>
    <m/>
  </r>
  <r>
    <n v="2017"/>
    <m/>
    <x v="206"/>
    <n v="17"/>
    <x v="15"/>
    <m/>
    <s v="DHS"/>
    <s v="22_VII_13"/>
    <s v="Mammal"/>
    <x v="13"/>
    <m/>
    <m/>
    <s v="human"/>
    <s v=" "/>
    <m/>
    <m/>
    <m/>
    <m/>
    <m/>
    <m/>
    <m/>
    <x v="1"/>
    <m/>
    <m/>
    <m/>
    <m/>
    <m/>
    <m/>
    <m/>
    <m/>
    <m/>
    <m/>
    <m/>
    <m/>
    <m/>
    <m/>
    <m/>
    <m/>
    <m/>
    <m/>
    <m/>
    <m/>
    <m/>
    <m/>
  </r>
  <r>
    <n v="2017"/>
    <m/>
    <x v="205"/>
    <n v="17"/>
    <x v="12"/>
    <m/>
    <s v="AGMR/HGH"/>
    <s v="24_VII_13"/>
    <s v="Mammal"/>
    <x v="0"/>
    <s v="Odocoileus"/>
    <s v="virginianus"/>
    <s v="White-tailed deer"/>
    <m/>
    <s v="antler"/>
    <m/>
    <s v="tine and base"/>
    <m/>
    <n v="1"/>
    <m/>
    <m/>
    <x v="0"/>
    <m/>
    <s v="cut off at base, young"/>
    <s v="young"/>
    <m/>
    <m/>
    <m/>
    <m/>
    <m/>
    <s v="Phone 7_VIII_17"/>
    <m/>
    <m/>
    <m/>
    <m/>
    <m/>
    <m/>
    <m/>
    <m/>
    <m/>
    <m/>
    <m/>
    <s v="84.6, 21.2"/>
    <s v="L, W at base"/>
  </r>
  <r>
    <n v="2017"/>
    <m/>
    <x v="207"/>
    <n v="17"/>
    <x v="12"/>
    <m/>
    <s v="AGMR"/>
    <s v="23_VII_13"/>
    <s v="Mammal"/>
    <x v="4"/>
    <s v="Large"/>
    <m/>
    <s v="large mammal"/>
    <m/>
    <s v="frag"/>
    <m/>
    <m/>
    <m/>
    <n v="0"/>
    <m/>
    <n v="3"/>
    <x v="0"/>
    <m/>
    <s v="poss. Frag of antler?"/>
    <m/>
    <m/>
    <m/>
    <m/>
    <m/>
    <m/>
    <m/>
    <m/>
    <m/>
    <m/>
    <m/>
    <m/>
    <m/>
    <m/>
    <m/>
    <m/>
    <m/>
    <m/>
    <m/>
    <m/>
  </r>
  <r>
    <n v="2017"/>
    <m/>
    <x v="207"/>
    <n v="17"/>
    <x v="12"/>
    <m/>
    <s v="AGMR"/>
    <s v="23_VII_13"/>
    <s v="Mammal"/>
    <x v="13"/>
    <m/>
    <m/>
    <s v="human"/>
    <m/>
    <m/>
    <m/>
    <m/>
    <m/>
    <m/>
    <m/>
    <m/>
    <x v="3"/>
    <m/>
    <m/>
    <m/>
    <m/>
    <m/>
    <m/>
    <m/>
    <m/>
    <m/>
    <m/>
    <m/>
    <m/>
    <m/>
    <m/>
    <m/>
    <m/>
    <m/>
    <m/>
    <m/>
    <m/>
    <m/>
    <m/>
  </r>
  <r>
    <n v="2017"/>
    <m/>
    <x v="208"/>
    <n v="17"/>
    <x v="13"/>
    <m/>
    <s v="KGH/AGMR"/>
    <s v="23_VII_13"/>
    <s v="Mammal"/>
    <x v="4"/>
    <s v="Small"/>
    <m/>
    <s v="small mammal"/>
    <m/>
    <s v="lumbar"/>
    <m/>
    <m/>
    <m/>
    <n v="1"/>
    <m/>
    <m/>
    <x v="0"/>
    <m/>
    <m/>
    <s v="young"/>
    <m/>
    <s v="EL"/>
    <s v="PR"/>
    <s v="UN"/>
    <m/>
    <m/>
    <m/>
    <m/>
    <m/>
    <m/>
    <m/>
    <m/>
    <m/>
    <m/>
    <m/>
    <m/>
    <m/>
    <m/>
    <m/>
  </r>
  <r>
    <n v="2017"/>
    <m/>
    <x v="208"/>
    <n v="17"/>
    <x v="13"/>
    <m/>
    <s v="KGH/AGMR"/>
    <s v="23_VII_13"/>
    <s v="Mammal"/>
    <x v="4"/>
    <s v="medium-large"/>
    <s v=" "/>
    <s v="medium-large mammal"/>
    <m/>
    <s v="shaft"/>
    <m/>
    <s v="frag"/>
    <m/>
    <n v="0"/>
    <s v="sliver"/>
    <n v="5"/>
    <x v="1"/>
    <m/>
    <m/>
    <m/>
    <m/>
    <m/>
    <m/>
    <m/>
    <m/>
    <m/>
    <m/>
    <m/>
    <m/>
    <m/>
    <m/>
    <m/>
    <m/>
    <m/>
    <m/>
    <m/>
    <m/>
    <m/>
    <m/>
  </r>
  <r>
    <n v="2017"/>
    <m/>
    <x v="208"/>
    <n v="17"/>
    <x v="13"/>
    <m/>
    <s v="KGH/AGMR"/>
    <s v="23_VII_13"/>
    <s v="Unknown"/>
    <x v="2"/>
    <m/>
    <m/>
    <s v="unknown"/>
    <m/>
    <s v="frag"/>
    <m/>
    <m/>
    <m/>
    <n v="0"/>
    <m/>
    <m/>
    <x v="9"/>
    <m/>
    <m/>
    <m/>
    <m/>
    <m/>
    <m/>
    <m/>
    <m/>
    <m/>
    <m/>
    <m/>
    <m/>
    <m/>
    <m/>
    <m/>
    <m/>
    <m/>
    <m/>
    <m/>
    <m/>
    <m/>
    <m/>
  </r>
  <r>
    <n v="2017"/>
    <m/>
    <x v="208"/>
    <n v="17"/>
    <x v="13"/>
    <m/>
    <s v="KGH/AGMR"/>
    <s v="23_VII_13"/>
    <s v="Mammal"/>
    <x v="2"/>
    <m/>
    <m/>
    <s v="Human"/>
    <m/>
    <m/>
    <m/>
    <m/>
    <m/>
    <m/>
    <m/>
    <m/>
    <x v="26"/>
    <m/>
    <m/>
    <m/>
    <m/>
    <m/>
    <m/>
    <m/>
    <m/>
    <m/>
    <m/>
    <m/>
    <m/>
    <m/>
    <m/>
    <m/>
    <m/>
    <m/>
    <m/>
    <m/>
    <m/>
    <m/>
    <m/>
  </r>
  <r>
    <n v="2017"/>
    <m/>
    <x v="209"/>
    <n v="17"/>
    <x v="14"/>
    <m/>
    <s v="KGH"/>
    <s v="23_VII_13"/>
    <s v="Mammal"/>
    <x v="2"/>
    <s v="Mephitis"/>
    <s v="macroura"/>
    <s v="Hooded skunk"/>
    <m/>
    <s v="ulna"/>
    <m/>
    <s v="shaft and distal portion of trochlea notch"/>
    <s v="L"/>
    <n v="0.6"/>
    <s v="5"/>
    <n v="3"/>
    <x v="0"/>
    <m/>
    <m/>
    <m/>
    <m/>
    <s v="FU"/>
    <m/>
    <m/>
    <m/>
    <s v="Phone 8_VIII_17"/>
    <m/>
    <m/>
    <m/>
    <m/>
    <m/>
    <m/>
    <m/>
    <m/>
    <m/>
    <m/>
    <m/>
    <m/>
    <m/>
  </r>
  <r>
    <n v="2017"/>
    <m/>
    <x v="209"/>
    <n v="17"/>
    <x v="14"/>
    <m/>
    <s v="KGH"/>
    <s v="23_VII_13"/>
    <s v="Mammal"/>
    <x v="2"/>
    <s v="Mephitis"/>
    <s v="macroura"/>
    <s v="Hooded skunk"/>
    <m/>
    <s v="radius"/>
    <m/>
    <s v="distal"/>
    <s v="L"/>
    <n v="0.6"/>
    <s v="4"/>
    <n v="1"/>
    <x v="0"/>
    <m/>
    <m/>
    <m/>
    <m/>
    <m/>
    <m/>
    <s v="FU"/>
    <m/>
    <s v="Phone 8_VIII_17"/>
    <m/>
    <m/>
    <m/>
    <m/>
    <m/>
    <m/>
    <m/>
    <m/>
    <m/>
    <m/>
    <m/>
    <n v="7.6"/>
    <s v="distal W"/>
  </r>
  <r>
    <n v="2017"/>
    <m/>
    <x v="210"/>
    <n v="17"/>
    <x v="20"/>
    <m/>
    <s v="KGH"/>
    <s v="23_VII_13"/>
    <s v="Mammal"/>
    <x v="16"/>
    <s v="Lepus"/>
    <s v="sp."/>
    <s v="Hare"/>
    <m/>
    <s v="radius"/>
    <m/>
    <s v="proximal"/>
    <s v="L"/>
    <n v="0.4"/>
    <s v="3"/>
    <n v="3"/>
    <x v="0"/>
    <m/>
    <m/>
    <m/>
    <m/>
    <s v="FU"/>
    <m/>
    <m/>
    <m/>
    <m/>
    <m/>
    <m/>
    <m/>
    <m/>
    <m/>
    <m/>
    <m/>
    <m/>
    <m/>
    <m/>
    <m/>
    <s v="8.6x6.4"/>
    <s v="prox. Wxd"/>
  </r>
  <r>
    <n v="2017"/>
    <m/>
    <x v="210"/>
    <n v="17"/>
    <x v="20"/>
    <m/>
    <s v="KGH"/>
    <s v="23_VII_13"/>
    <s v="Bird"/>
    <x v="6"/>
    <s v="Anatidae"/>
    <m/>
    <s v="Waterfowl"/>
    <m/>
    <s v="Mandible"/>
    <m/>
    <s v="central portion"/>
    <s v="R"/>
    <n v="0.6"/>
    <m/>
    <m/>
    <x v="0"/>
    <m/>
    <s v="missing anterior portion"/>
    <m/>
    <m/>
    <m/>
    <m/>
    <m/>
    <m/>
    <m/>
    <m/>
    <m/>
    <m/>
    <m/>
    <m/>
    <m/>
    <m/>
    <m/>
    <m/>
    <m/>
    <m/>
    <m/>
    <m/>
  </r>
  <r>
    <n v="2017"/>
    <m/>
    <x v="210"/>
    <n v="17"/>
    <x v="20"/>
    <m/>
    <s v="KGH"/>
    <s v="23_VII_13"/>
    <s v="Bird"/>
    <x v="6"/>
    <s v="Anatidae"/>
    <m/>
    <s v="Waterfowl"/>
    <m/>
    <s v="Humerus"/>
    <m/>
    <s v="distal shaft"/>
    <s v="R"/>
    <n v="0.4"/>
    <s v="5"/>
    <n v="2"/>
    <x v="0"/>
    <m/>
    <s v="distal shaft"/>
    <m/>
    <m/>
    <m/>
    <m/>
    <m/>
    <m/>
    <m/>
    <m/>
    <m/>
    <m/>
    <m/>
    <m/>
    <m/>
    <m/>
    <m/>
    <m/>
    <m/>
    <m/>
    <m/>
    <m/>
  </r>
  <r>
    <n v="2017"/>
    <m/>
    <x v="210"/>
    <n v="17"/>
    <x v="20"/>
    <m/>
    <s v="KGH"/>
    <s v="23_VII_13"/>
    <s v="Mammal"/>
    <x v="2"/>
    <s v="Human"/>
    <m/>
    <s v="Human"/>
    <m/>
    <m/>
    <m/>
    <m/>
    <m/>
    <m/>
    <m/>
    <m/>
    <x v="21"/>
    <m/>
    <m/>
    <m/>
    <m/>
    <m/>
    <m/>
    <m/>
    <m/>
    <m/>
    <m/>
    <m/>
    <m/>
    <m/>
    <m/>
    <m/>
    <m/>
    <m/>
    <m/>
    <m/>
    <m/>
    <m/>
    <m/>
  </r>
  <r>
    <n v="2017"/>
    <m/>
    <x v="211"/>
    <n v="17"/>
    <x v="6"/>
    <m/>
    <s v="DHS"/>
    <s v="22_VII_13"/>
    <s v="Mammal"/>
    <x v="0"/>
    <s v="Odocoileus"/>
    <s v="virginianus"/>
    <s v="White-tailed deer"/>
    <m/>
    <s v="antler"/>
    <m/>
    <s v="tip of tine"/>
    <m/>
    <n v="0"/>
    <m/>
    <n v="4"/>
    <x v="0"/>
    <m/>
    <s v="just the tip"/>
    <m/>
    <m/>
    <m/>
    <m/>
    <m/>
    <m/>
    <m/>
    <m/>
    <m/>
    <m/>
    <m/>
    <m/>
    <m/>
    <m/>
    <m/>
    <m/>
    <m/>
    <m/>
    <m/>
    <m/>
  </r>
  <r>
    <n v="2017"/>
    <m/>
    <x v="212"/>
    <n v="17"/>
    <x v="41"/>
    <m/>
    <s v="KGH"/>
    <s v="23_VII_13"/>
    <s v="Mammal"/>
    <x v="16"/>
    <s v="Lepus"/>
    <s v="sp."/>
    <s v="Hare"/>
    <m/>
    <s v="scapula"/>
    <m/>
    <s v="caudal border"/>
    <s v="R"/>
    <n v="0.1"/>
    <m/>
    <n v="3"/>
    <x v="0"/>
    <m/>
    <m/>
    <m/>
    <m/>
    <m/>
    <m/>
    <m/>
    <m/>
    <m/>
    <m/>
    <m/>
    <m/>
    <m/>
    <m/>
    <m/>
    <m/>
    <m/>
    <m/>
    <m/>
    <m/>
    <m/>
    <m/>
  </r>
  <r>
    <n v="2017"/>
    <m/>
    <x v="212"/>
    <n v="17"/>
    <x v="41"/>
    <m/>
    <s v="KGH"/>
    <s v="23_VII_13"/>
    <s v="Bird"/>
    <x v="2"/>
    <m/>
    <m/>
    <s v="Bird"/>
    <m/>
    <s v="frag"/>
    <m/>
    <m/>
    <m/>
    <n v="0"/>
    <m/>
    <n v="3"/>
    <x v="0"/>
    <m/>
    <m/>
    <m/>
    <m/>
    <m/>
    <m/>
    <m/>
    <m/>
    <m/>
    <m/>
    <m/>
    <m/>
    <m/>
    <m/>
    <m/>
    <m/>
    <m/>
    <m/>
    <m/>
    <m/>
    <m/>
    <m/>
  </r>
  <r>
    <n v="2017"/>
    <m/>
    <x v="212"/>
    <n v="17"/>
    <x v="41"/>
    <m/>
    <s v="KGH"/>
    <s v="23_VII_13"/>
    <s v="Mammal"/>
    <x v="4"/>
    <s v="medium-large"/>
    <s v=" "/>
    <s v="medium-large mammal"/>
    <m/>
    <s v="shaft"/>
    <m/>
    <s v="frag"/>
    <m/>
    <n v="0"/>
    <s v="sliver"/>
    <n v="1"/>
    <x v="0"/>
    <m/>
    <m/>
    <m/>
    <m/>
    <m/>
    <m/>
    <m/>
    <s v="small tool, shaft splinter worked to a small flat point"/>
    <m/>
    <m/>
    <m/>
    <n v="9"/>
    <m/>
    <m/>
    <m/>
    <n v="2"/>
    <m/>
    <m/>
    <m/>
    <m/>
    <m/>
    <m/>
  </r>
  <r>
    <n v="2017"/>
    <m/>
    <x v="212"/>
    <n v="17"/>
    <x v="41"/>
    <m/>
    <s v="KGH"/>
    <s v="23_VII_13"/>
    <s v="Mammal"/>
    <x v="4"/>
    <s v="medium-large"/>
    <s v=" "/>
    <s v="medium-large mammal"/>
    <m/>
    <s v="shaft"/>
    <m/>
    <s v="frag"/>
    <m/>
    <n v="0"/>
    <s v="sliver"/>
    <n v="3"/>
    <x v="2"/>
    <m/>
    <m/>
    <m/>
    <m/>
    <m/>
    <m/>
    <m/>
    <s v="some form of erosion on the inside of the bone, not visible on the outside, maybe chemical?"/>
    <m/>
    <m/>
    <m/>
    <m/>
    <m/>
    <m/>
    <m/>
    <m/>
    <m/>
    <s v="*"/>
    <m/>
    <m/>
    <m/>
    <m/>
  </r>
  <r>
    <n v="2017"/>
    <m/>
    <x v="212"/>
    <n v="17"/>
    <x v="41"/>
    <m/>
    <s v="KGH"/>
    <s v="23_VII_13"/>
    <s v="Mammal"/>
    <x v="4"/>
    <s v="medium-large"/>
    <s v=" "/>
    <s v="medium-large mammal"/>
    <m/>
    <s v="shaft"/>
    <m/>
    <s v="frag"/>
    <m/>
    <n v="0"/>
    <s v="sliver"/>
    <n v="8"/>
    <x v="6"/>
    <m/>
    <m/>
    <m/>
    <m/>
    <m/>
    <m/>
    <m/>
    <m/>
    <m/>
    <m/>
    <m/>
    <m/>
    <m/>
    <m/>
    <m/>
    <m/>
    <m/>
    <m/>
    <m/>
    <m/>
    <m/>
    <m/>
  </r>
  <r>
    <n v="2017"/>
    <m/>
    <x v="212"/>
    <n v="17"/>
    <x v="41"/>
    <m/>
    <s v="KGH"/>
    <s v="23_VII_13"/>
    <s v="Mammal"/>
    <x v="4"/>
    <m/>
    <s v=" "/>
    <s v="mammal"/>
    <m/>
    <s v="frag"/>
    <m/>
    <m/>
    <m/>
    <n v="0"/>
    <m/>
    <n v="8"/>
    <x v="6"/>
    <m/>
    <m/>
    <m/>
    <m/>
    <m/>
    <m/>
    <m/>
    <m/>
    <m/>
    <m/>
    <m/>
    <m/>
    <m/>
    <m/>
    <m/>
    <m/>
    <m/>
    <m/>
    <m/>
    <m/>
    <m/>
    <m/>
  </r>
  <r>
    <n v="2017"/>
    <m/>
    <x v="212"/>
    <n v="17"/>
    <x v="41"/>
    <m/>
    <s v="KGH"/>
    <s v="23_VII_13"/>
    <s v="Mammal"/>
    <x v="13"/>
    <m/>
    <m/>
    <s v="Human"/>
    <m/>
    <m/>
    <m/>
    <m/>
    <m/>
    <m/>
    <m/>
    <n v="2"/>
    <x v="27"/>
    <m/>
    <m/>
    <m/>
    <m/>
    <m/>
    <m/>
    <m/>
    <m/>
    <m/>
    <m/>
    <m/>
    <m/>
    <m/>
    <m/>
    <m/>
    <m/>
    <m/>
    <m/>
    <m/>
    <m/>
    <m/>
    <m/>
  </r>
  <r>
    <n v="2017"/>
    <m/>
    <x v="203"/>
    <n v="17"/>
    <x v="32"/>
    <m/>
    <s v="DHS"/>
    <s v="24_VII_13"/>
    <s v="Mammal"/>
    <x v="4"/>
    <m/>
    <m/>
    <s v="Mammal"/>
    <m/>
    <s v="unknown"/>
    <m/>
    <s v="frag"/>
    <m/>
    <s v="?"/>
    <m/>
    <n v="2"/>
    <x v="2"/>
    <m/>
    <s v="highly degraded, very small tight trabeculae so maybe very young, or possibly antler"/>
    <m/>
    <m/>
    <m/>
    <m/>
    <m/>
    <m/>
    <m/>
    <m/>
    <m/>
    <m/>
    <m/>
    <m/>
    <m/>
    <m/>
    <m/>
    <m/>
    <m/>
    <m/>
    <m/>
    <m/>
  </r>
  <r>
    <n v="2017"/>
    <m/>
    <x v="203"/>
    <n v="17"/>
    <x v="32"/>
    <m/>
    <s v="DHS"/>
    <s v="24_VII_13"/>
    <s v="Mammal"/>
    <x v="13"/>
    <m/>
    <m/>
    <s v="Human"/>
    <m/>
    <m/>
    <m/>
    <m/>
    <m/>
    <m/>
    <m/>
    <m/>
    <x v="10"/>
    <m/>
    <m/>
    <m/>
    <m/>
    <m/>
    <m/>
    <m/>
    <m/>
    <m/>
    <m/>
    <m/>
    <m/>
    <m/>
    <m/>
    <m/>
    <m/>
    <m/>
    <m/>
    <m/>
    <m/>
    <m/>
    <m/>
  </r>
  <r>
    <n v="2017"/>
    <m/>
    <x v="213"/>
    <n v="17"/>
    <x v="14"/>
    <m/>
    <s v="AGMR/KGH"/>
    <s v="23_VII_13"/>
    <s v="Mammal"/>
    <x v="13"/>
    <m/>
    <m/>
    <s v="Human"/>
    <m/>
    <m/>
    <m/>
    <m/>
    <m/>
    <m/>
    <m/>
    <m/>
    <x v="1"/>
    <m/>
    <m/>
    <m/>
    <m/>
    <m/>
    <m/>
    <m/>
    <m/>
    <m/>
    <m/>
    <m/>
    <m/>
    <m/>
    <m/>
    <m/>
    <m/>
    <m/>
    <m/>
    <m/>
    <m/>
    <m/>
    <m/>
  </r>
  <r>
    <n v="2017"/>
    <m/>
    <x v="214"/>
    <n v="17"/>
    <x v="14"/>
    <m/>
    <m/>
    <m/>
    <s v="Mammal"/>
    <x v="4"/>
    <s v="medium"/>
    <m/>
    <s v="medium mammal"/>
    <m/>
    <s v="rib"/>
    <m/>
    <m/>
    <m/>
    <n v="0.5"/>
    <s v="3"/>
    <n v="3"/>
    <x v="0"/>
    <m/>
    <s v="likely dog, one of the middle ribs"/>
    <m/>
    <m/>
    <m/>
    <m/>
    <m/>
    <m/>
    <m/>
    <m/>
    <m/>
    <m/>
    <m/>
    <m/>
    <m/>
    <m/>
    <m/>
    <m/>
    <m/>
    <m/>
    <m/>
    <m/>
  </r>
  <r>
    <n v="2017"/>
    <m/>
    <x v="215"/>
    <s v="  "/>
    <x v="61"/>
    <m/>
    <s v="DHS"/>
    <s v="29_V_14"/>
    <s v="Mammal"/>
    <x v="0"/>
    <s v="Mazama"/>
    <s v="sp."/>
    <s v="Brocket deer"/>
    <m/>
    <s v="Mc"/>
    <m/>
    <s v="distal"/>
    <s v="R"/>
    <n v="0.2"/>
    <s v="2"/>
    <n v="1"/>
    <x v="0"/>
    <m/>
    <s v="sawn off distal portion of metacarpal. "/>
    <m/>
    <m/>
    <s v="FU"/>
    <m/>
    <m/>
    <m/>
    <s v="Phone 8_VIII_17"/>
    <m/>
    <m/>
    <m/>
    <m/>
    <m/>
    <m/>
    <m/>
    <m/>
    <m/>
    <m/>
    <m/>
    <s v="18.6x10.5"/>
    <s v="distal WxD"/>
  </r>
  <r>
    <n v="2017"/>
    <m/>
    <x v="215"/>
    <n v="18"/>
    <x v="61"/>
    <m/>
    <s v="DHS"/>
    <s v="29_V_14"/>
    <s v="Mammal"/>
    <x v="16"/>
    <s v="Sylvilagus"/>
    <s v="cunicularius"/>
    <s v="name"/>
    <m/>
    <s v="pelvis acetabulum"/>
    <m/>
    <m/>
    <s v="L"/>
    <n v="0.8"/>
    <m/>
    <n v="2"/>
    <x v="0"/>
    <m/>
    <s v="central portion, missing frag from ischium and illum. "/>
    <m/>
    <m/>
    <s v="FU"/>
    <m/>
    <m/>
    <m/>
    <m/>
    <m/>
    <m/>
    <m/>
    <m/>
    <m/>
    <m/>
    <m/>
    <m/>
    <m/>
    <m/>
    <m/>
    <n v="9.1999999999999993"/>
    <s v="W acetab"/>
  </r>
  <r>
    <n v="2017"/>
    <m/>
    <x v="215"/>
    <n v="18"/>
    <x v="61"/>
    <m/>
    <s v="DHS"/>
    <s v="29_V_14"/>
    <s v="Mammal"/>
    <x v="4"/>
    <s v="Large"/>
    <m/>
    <s v="large mammal"/>
    <m/>
    <s v="needle"/>
    <m/>
    <m/>
    <m/>
    <s v="?"/>
    <m/>
    <n v="2"/>
    <x v="0"/>
    <m/>
    <s v="broken needle, v thick and groove carved down one side"/>
    <m/>
    <m/>
    <m/>
    <m/>
    <m/>
    <m/>
    <m/>
    <m/>
    <m/>
    <m/>
    <m/>
    <m/>
    <m/>
    <m/>
    <m/>
    <m/>
    <m/>
    <m/>
    <n v="3.5"/>
    <s v="W"/>
  </r>
  <r>
    <n v="2017"/>
    <m/>
    <x v="215"/>
    <n v="18"/>
    <x v="61"/>
    <m/>
    <s v="DHS"/>
    <s v="29_V_14"/>
    <s v="Mammal"/>
    <x v="2"/>
    <m/>
    <m/>
    <s v="mammal"/>
    <m/>
    <s v="frag"/>
    <m/>
    <m/>
    <m/>
    <n v="0"/>
    <s v="8"/>
    <n v="5"/>
    <x v="6"/>
    <m/>
    <m/>
    <m/>
    <m/>
    <m/>
    <m/>
    <m/>
    <m/>
    <m/>
    <m/>
    <m/>
    <m/>
    <m/>
    <m/>
    <m/>
    <m/>
    <m/>
    <m/>
    <m/>
    <m/>
    <m/>
    <m/>
  </r>
  <r>
    <n v="2017"/>
    <m/>
    <x v="216"/>
    <n v="18"/>
    <x v="23"/>
    <m/>
    <s v="DHS"/>
    <s v="29_V_14"/>
    <s v="Mammal"/>
    <x v="0"/>
    <s v="Odocoileus"/>
    <s v="virginianus"/>
    <s v="White-tailed deer"/>
    <m/>
    <s v="Ph 2"/>
    <m/>
    <m/>
    <s v="LM/RL"/>
    <n v="1"/>
    <m/>
    <s v=" "/>
    <x v="0"/>
    <m/>
    <m/>
    <m/>
    <m/>
    <s v="FU"/>
    <s v="PR"/>
    <s v="FU"/>
    <m/>
    <m/>
    <m/>
    <m/>
    <m/>
    <m/>
    <m/>
    <m/>
    <m/>
    <m/>
    <m/>
    <m/>
    <m/>
    <s v="31.3, 10.7x14.5,12.9x17.6"/>
    <s v="L, distal wxd, proximal wxd"/>
  </r>
  <r>
    <n v="2017"/>
    <m/>
    <x v="216"/>
    <n v="18"/>
    <x v="23"/>
    <m/>
    <s v="DHS"/>
    <s v="29_V_14"/>
    <s v="Mammal"/>
    <x v="1"/>
    <s v="Canis"/>
    <s v="familiaris "/>
    <s v="dog"/>
    <m/>
    <s v="Tth lw"/>
    <s v="I2"/>
    <s v="I2"/>
    <s v="L"/>
    <n v="1"/>
    <s v="6"/>
    <n v="4"/>
    <x v="0"/>
    <m/>
    <s v="note that shape is due to fracture not human manufacture"/>
    <m/>
    <m/>
    <m/>
    <m/>
    <m/>
    <m/>
    <m/>
    <m/>
    <m/>
    <m/>
    <m/>
    <m/>
    <m/>
    <m/>
    <m/>
    <m/>
    <m/>
    <m/>
    <s v="6.2, 4.5, 3.9"/>
    <s v="altura, ant-post, ancho"/>
  </r>
  <r>
    <n v="2017"/>
    <m/>
    <x v="216"/>
    <n v="18"/>
    <x v="23"/>
    <m/>
    <s v="DHS"/>
    <s v="29_V_14"/>
    <s v="Mammal"/>
    <x v="4"/>
    <s v="medium-large"/>
    <s v=" "/>
    <s v="medium-large mammal"/>
    <m/>
    <s v="shaft"/>
    <m/>
    <s v="frag"/>
    <m/>
    <n v="0"/>
    <s v="sliver"/>
    <n v="5"/>
    <x v="2"/>
    <m/>
    <m/>
    <m/>
    <m/>
    <m/>
    <m/>
    <m/>
    <m/>
    <m/>
    <m/>
    <m/>
    <m/>
    <m/>
    <m/>
    <m/>
    <m/>
    <m/>
    <m/>
    <m/>
    <m/>
    <m/>
    <m/>
  </r>
  <r>
    <n v="2017"/>
    <m/>
    <x v="217"/>
    <n v="18"/>
    <x v="26"/>
    <m/>
    <s v="DHS"/>
    <s v="29_V_14"/>
    <s v="Mammal"/>
    <x v="13"/>
    <m/>
    <m/>
    <s v="Human"/>
    <m/>
    <m/>
    <m/>
    <m/>
    <m/>
    <m/>
    <m/>
    <m/>
    <x v="2"/>
    <m/>
    <m/>
    <m/>
    <m/>
    <m/>
    <m/>
    <m/>
    <m/>
    <m/>
    <m/>
    <m/>
    <m/>
    <m/>
    <m/>
    <m/>
    <m/>
    <m/>
    <m/>
    <m/>
    <m/>
    <m/>
    <m/>
  </r>
  <r>
    <n v="2017"/>
    <m/>
    <x v="218"/>
    <n v="18"/>
    <x v="23"/>
    <m/>
    <s v="DHS"/>
    <s v="29_V_14"/>
    <s v="Mammal"/>
    <x v="16"/>
    <s v="Leporidae"/>
    <m/>
    <s v="Lagomorph"/>
    <m/>
    <s v="Femur"/>
    <m/>
    <s v="shaft frag"/>
    <s v="?"/>
    <n v="0"/>
    <s v="sliver"/>
    <n v="3"/>
    <x v="0"/>
    <m/>
    <m/>
    <m/>
    <m/>
    <m/>
    <m/>
    <m/>
    <m/>
    <m/>
    <m/>
    <m/>
    <m/>
    <m/>
    <m/>
    <m/>
    <m/>
    <m/>
    <m/>
    <m/>
    <m/>
    <m/>
    <m/>
  </r>
  <r>
    <n v="2017"/>
    <m/>
    <x v="218"/>
    <n v="18"/>
    <x v="23"/>
    <m/>
    <s v="DHS"/>
    <s v="29_V_14"/>
    <s v="Mammal"/>
    <x v="4"/>
    <s v="small"/>
    <m/>
    <s v="small mammal"/>
    <m/>
    <s v="femur"/>
    <m/>
    <s v="head"/>
    <s v="?"/>
    <n v="0"/>
    <s v="1"/>
    <n v="4"/>
    <x v="0"/>
    <m/>
    <s v="looks unfused, but recently seperated because clean"/>
    <m/>
    <m/>
    <s v="UN"/>
    <m/>
    <m/>
    <m/>
    <m/>
    <m/>
    <m/>
    <m/>
    <m/>
    <m/>
    <m/>
    <m/>
    <m/>
    <m/>
    <m/>
    <m/>
    <m/>
    <m/>
  </r>
  <r>
    <n v="2017"/>
    <m/>
    <x v="218"/>
    <n v="18"/>
    <x v="23"/>
    <m/>
    <s v="DHS"/>
    <s v="29_V_14"/>
    <s v="Mammal"/>
    <x v="4"/>
    <s v="medium-large"/>
    <s v=" "/>
    <s v="medium-large mammal"/>
    <m/>
    <s v="shaft"/>
    <m/>
    <s v="frag"/>
    <m/>
    <n v="0"/>
    <s v="sliver"/>
    <n v="1"/>
    <x v="0"/>
    <m/>
    <m/>
    <m/>
    <m/>
    <m/>
    <m/>
    <m/>
    <m/>
    <m/>
    <m/>
    <m/>
    <m/>
    <m/>
    <m/>
    <m/>
    <m/>
    <m/>
    <m/>
    <m/>
    <m/>
    <m/>
    <m/>
  </r>
  <r>
    <n v="2017"/>
    <m/>
    <x v="218"/>
    <n v="18"/>
    <x v="23"/>
    <m/>
    <s v="DHS"/>
    <s v="29_V_14"/>
    <s v="Mammal"/>
    <x v="4"/>
    <m/>
    <m/>
    <s v="mammal"/>
    <m/>
    <s v="frag"/>
    <m/>
    <m/>
    <m/>
    <n v="0"/>
    <m/>
    <n v="3"/>
    <x v="0"/>
    <m/>
    <m/>
    <m/>
    <m/>
    <m/>
    <m/>
    <m/>
    <m/>
    <m/>
    <m/>
    <m/>
    <m/>
    <m/>
    <m/>
    <m/>
    <m/>
    <m/>
    <m/>
    <m/>
    <m/>
    <m/>
    <m/>
  </r>
  <r>
    <n v="2017"/>
    <m/>
    <x v="218"/>
    <n v="18"/>
    <x v="23"/>
    <m/>
    <s v="DHS"/>
    <s v="29_V_14"/>
    <s v="Mammal"/>
    <x v="13"/>
    <m/>
    <m/>
    <s v="Human"/>
    <m/>
    <m/>
    <m/>
    <m/>
    <m/>
    <m/>
    <m/>
    <m/>
    <x v="1"/>
    <m/>
    <m/>
    <m/>
    <m/>
    <m/>
    <m/>
    <m/>
    <m/>
    <m/>
    <m/>
    <m/>
    <m/>
    <m/>
    <m/>
    <m/>
    <m/>
    <m/>
    <m/>
    <m/>
    <m/>
    <m/>
    <m/>
  </r>
  <r>
    <n v="2017"/>
    <m/>
    <x v="219"/>
    <n v="18"/>
    <x v="27"/>
    <m/>
    <s v="LH"/>
    <s v="30_V_14"/>
    <s v="Reptile"/>
    <x v="20"/>
    <s v="Kinosternon"/>
    <s v="sp."/>
    <s v="Mud turtle"/>
    <m/>
    <s v="plastron"/>
    <m/>
    <s v="hypo/hyoplastron/abdonimal"/>
    <m/>
    <n v="0.6"/>
    <m/>
    <s v="?"/>
    <x v="0"/>
    <m/>
    <m/>
    <s v="young? small"/>
    <m/>
    <m/>
    <m/>
    <m/>
    <m/>
    <s v="Phone 8_VIII_17"/>
    <m/>
    <m/>
    <m/>
    <n v="6"/>
    <m/>
    <m/>
    <m/>
    <m/>
    <m/>
    <m/>
    <m/>
    <m/>
    <m/>
  </r>
  <r>
    <n v="2017"/>
    <m/>
    <x v="219"/>
    <n v="18"/>
    <x v="27"/>
    <m/>
    <s v="LH"/>
    <s v="30_V_14"/>
    <s v="Mammal"/>
    <x v="13"/>
    <s v="large"/>
    <m/>
    <s v="Human"/>
    <m/>
    <s v="shaft"/>
    <m/>
    <s v="frag"/>
    <m/>
    <s v="?"/>
    <s v="5"/>
    <n v="2"/>
    <x v="0"/>
    <m/>
    <s v="v thick, frag of human fibula? Possibly worked, quite degraded but quite rectangular"/>
    <m/>
    <m/>
    <m/>
    <m/>
    <m/>
    <m/>
    <m/>
    <m/>
    <m/>
    <m/>
    <m/>
    <m/>
    <m/>
    <n v="2"/>
    <m/>
    <m/>
    <m/>
    <m/>
    <m/>
    <m/>
  </r>
  <r>
    <n v="2017"/>
    <m/>
    <x v="219"/>
    <n v="18"/>
    <x v="27"/>
    <m/>
    <s v="LH"/>
    <s v="30_V_14"/>
    <s v="Mammal"/>
    <x v="5"/>
    <s v="small"/>
    <m/>
    <s v="small rodent"/>
    <m/>
    <s v="femur"/>
    <m/>
    <m/>
    <s v="L"/>
    <n v="0.9"/>
    <s v="3"/>
    <m/>
    <x v="0"/>
    <m/>
    <m/>
    <s v="young "/>
    <m/>
    <s v="FU"/>
    <s v="PR"/>
    <s v="UN"/>
    <m/>
    <m/>
    <m/>
    <m/>
    <m/>
    <m/>
    <m/>
    <m/>
    <m/>
    <m/>
    <m/>
    <m/>
    <m/>
    <m/>
    <m/>
  </r>
  <r>
    <n v="2017"/>
    <m/>
    <x v="219"/>
    <n v="18"/>
    <x v="27"/>
    <m/>
    <s v="LH"/>
    <s v="30_V_14"/>
    <s v="Bird"/>
    <x v="2"/>
    <m/>
    <m/>
    <s v="bird"/>
    <m/>
    <s v="shaft"/>
    <m/>
    <s v="frag"/>
    <m/>
    <n v="0.7"/>
    <s v="5"/>
    <n v="3"/>
    <x v="0"/>
    <m/>
    <m/>
    <m/>
    <m/>
    <m/>
    <m/>
    <m/>
    <m/>
    <m/>
    <m/>
    <m/>
    <n v="9"/>
    <m/>
    <m/>
    <m/>
    <m/>
    <m/>
    <m/>
    <m/>
    <m/>
    <m/>
    <m/>
  </r>
  <r>
    <n v="2017"/>
    <m/>
    <x v="219"/>
    <n v="18"/>
    <x v="27"/>
    <m/>
    <s v="LH"/>
    <s v="30_V_14"/>
    <s v="Mammal"/>
    <x v="2"/>
    <m/>
    <m/>
    <s v="mammal"/>
    <m/>
    <s v="frag"/>
    <m/>
    <m/>
    <m/>
    <n v="0"/>
    <s v="8"/>
    <n v="5"/>
    <x v="3"/>
    <m/>
    <m/>
    <m/>
    <m/>
    <m/>
    <m/>
    <m/>
    <m/>
    <m/>
    <m/>
    <m/>
    <m/>
    <m/>
    <m/>
    <m/>
    <m/>
    <m/>
    <m/>
    <m/>
    <m/>
    <m/>
    <m/>
  </r>
  <r>
    <n v="2017"/>
    <m/>
    <x v="160"/>
    <n v="18"/>
    <x v="14"/>
    <m/>
    <s v="DMC"/>
    <s v="1_VII_14"/>
    <s v="Bird"/>
    <x v="2"/>
    <s v="Rallidae"/>
    <s v="sp."/>
    <s v="Rail"/>
    <m/>
    <s v="Tibiotarsus"/>
    <m/>
    <s v="distal"/>
    <s v="L"/>
    <n v="0.7"/>
    <s v="4"/>
    <n v="3"/>
    <x v="0"/>
    <m/>
    <s v="distal and shaft up to a portion of fibula crest, long and narrow, very similar in shape to fulica, except narrower and taller. Also looks like larus, but matches fulica a little better in the size of the condyles. "/>
    <m/>
    <m/>
    <m/>
    <m/>
    <m/>
    <m/>
    <s v="Phone 9_VIII_17"/>
    <m/>
    <m/>
    <m/>
    <m/>
    <m/>
    <m/>
    <m/>
    <m/>
    <m/>
    <m/>
    <m/>
    <s v="59.11, 6.4"/>
    <s v="L from condyles to base of fibular crest, distal width (incomplete because slightly damaged, but most of the w is there)"/>
  </r>
  <r>
    <n v="2017"/>
    <m/>
    <x v="160"/>
    <n v="18"/>
    <x v="14"/>
    <m/>
    <s v="DMC"/>
    <s v="1_VII_14"/>
    <s v="Bird"/>
    <x v="7"/>
    <s v="Colinus"/>
    <s v="virginianus"/>
    <s v="Northern bobwhite"/>
    <m/>
    <s v="Tarsometatarsus"/>
    <m/>
    <m/>
    <s v="R"/>
    <n v="0.9"/>
    <s v="6"/>
    <n v="1"/>
    <x v="0"/>
    <m/>
    <m/>
    <m/>
    <m/>
    <m/>
    <m/>
    <m/>
    <m/>
    <m/>
    <m/>
    <m/>
    <m/>
    <m/>
    <m/>
    <m/>
    <m/>
    <m/>
    <m/>
    <m/>
    <m/>
    <s v="28.9x6.1"/>
    <s v="L (incomplete but only a little), distal W"/>
  </r>
  <r>
    <n v="2017"/>
    <m/>
    <x v="160"/>
    <n v="18"/>
    <x v="14"/>
    <m/>
    <s v="DMC"/>
    <s v="1_VII_14"/>
    <s v="Bird"/>
    <x v="2"/>
    <s v="Cf. Rallidae"/>
    <m/>
    <s v="Bird"/>
    <m/>
    <s v="Tibiotarsus"/>
    <m/>
    <s v="shaft"/>
    <s v="R"/>
    <n v="0.5"/>
    <s v="5"/>
    <n v="1"/>
    <x v="0"/>
    <m/>
    <s v="shaft looks identicle to rallidae tibiotarsus, but no diagnostic portions visible on shaft. "/>
    <m/>
    <m/>
    <m/>
    <m/>
    <m/>
    <m/>
    <m/>
    <m/>
    <m/>
    <n v="7"/>
    <m/>
    <m/>
    <m/>
    <m/>
    <m/>
    <m/>
    <m/>
    <m/>
    <m/>
    <m/>
  </r>
  <r>
    <n v="2017"/>
    <m/>
    <x v="160"/>
    <n v="18"/>
    <x v="14"/>
    <m/>
    <s v="DMC"/>
    <s v="1_VII_14"/>
    <s v="Bird"/>
    <x v="6"/>
    <s v="Anatidae"/>
    <s v="sp."/>
    <s v="Waterfowl"/>
    <m/>
    <s v="Pelvis"/>
    <m/>
    <s v="synsacrum and acetabulum of R pelvis"/>
    <s v="R"/>
    <n v="0.6"/>
    <m/>
    <n v="3"/>
    <x v="0"/>
    <m/>
    <m/>
    <m/>
    <m/>
    <m/>
    <m/>
    <m/>
    <m/>
    <m/>
    <m/>
    <m/>
    <m/>
    <m/>
    <m/>
    <m/>
    <m/>
    <m/>
    <m/>
    <m/>
    <m/>
    <m/>
    <m/>
  </r>
  <r>
    <n v="2017"/>
    <m/>
    <x v="160"/>
    <n v="18"/>
    <x v="14"/>
    <m/>
    <s v="DMC"/>
    <s v="1_VII_14"/>
    <s v="Bird"/>
    <x v="6"/>
    <s v="Anatidae"/>
    <s v="sp."/>
    <s v="Waterfowl"/>
    <m/>
    <s v="Unla"/>
    <m/>
    <s v="shaft"/>
    <s v="R"/>
    <n v="0.7"/>
    <s v="4"/>
    <n v="3"/>
    <x v="0"/>
    <m/>
    <s v="small part of distal condyle and most of shaft"/>
    <m/>
    <m/>
    <m/>
    <m/>
    <m/>
    <m/>
    <m/>
    <m/>
    <m/>
    <m/>
    <m/>
    <m/>
    <m/>
    <m/>
    <m/>
    <m/>
    <m/>
    <m/>
    <m/>
    <m/>
  </r>
  <r>
    <n v="2017"/>
    <m/>
    <x v="160"/>
    <n v="18"/>
    <x v="14"/>
    <m/>
    <s v="DMC"/>
    <s v="1_VII_14"/>
    <s v="Mammal"/>
    <x v="1"/>
    <s v="Canis"/>
    <s v="familiaris "/>
    <s v="dog"/>
    <m/>
    <s v="Cranium"/>
    <m/>
    <s v="temporal and occipital fragment, including zygomatic process of temporal"/>
    <s v="R"/>
    <n v="0.1"/>
    <m/>
    <n v="2"/>
    <x v="0"/>
    <m/>
    <m/>
    <m/>
    <m/>
    <m/>
    <m/>
    <m/>
    <m/>
    <m/>
    <m/>
    <m/>
    <m/>
    <m/>
    <m/>
    <m/>
    <m/>
    <m/>
    <m/>
    <m/>
    <m/>
    <m/>
    <m/>
  </r>
  <r>
    <n v="2017"/>
    <m/>
    <x v="160"/>
    <n v="18"/>
    <x v="14"/>
    <m/>
    <s v="DMC"/>
    <s v="1_VII_14"/>
    <s v="Mammal"/>
    <x v="0"/>
    <m/>
    <s v="cf. peccary"/>
    <s v="Artiodactyl"/>
    <m/>
    <s v="Scapula"/>
    <m/>
    <s v="cranial angle"/>
    <s v="?"/>
    <n v="0.1"/>
    <m/>
    <n v="2"/>
    <x v="0"/>
    <m/>
    <s v="hard to tell for sure, looks closest to the ccranial andgle of a peccary scapula (from photos)"/>
    <m/>
    <m/>
    <m/>
    <m/>
    <m/>
    <m/>
    <s v="Phone 9_VIII_17"/>
    <m/>
    <m/>
    <m/>
    <m/>
    <m/>
    <m/>
    <m/>
    <m/>
    <m/>
    <m/>
    <m/>
    <m/>
    <m/>
  </r>
  <r>
    <n v="2017"/>
    <m/>
    <x v="160"/>
    <n v="18"/>
    <x v="14"/>
    <m/>
    <s v="DMC"/>
    <s v="1_VII_14"/>
    <s v="Mammal"/>
    <x v="0"/>
    <m/>
    <m/>
    <s v="Artiodactyl"/>
    <m/>
    <s v="Rib"/>
    <m/>
    <s v="one of the first ribs"/>
    <s v="R"/>
    <n v="0.8"/>
    <s v="3"/>
    <n v="3"/>
    <x v="0"/>
    <m/>
    <s v="kind of weird shape I havent seen before, deep fossa between articular facets "/>
    <m/>
    <m/>
    <s v="UN"/>
    <s v="PR"/>
    <m/>
    <m/>
    <m/>
    <m/>
    <m/>
    <m/>
    <m/>
    <m/>
    <m/>
    <m/>
    <m/>
    <m/>
    <m/>
    <m/>
    <n v="15.4"/>
    <s v="W across prox"/>
  </r>
  <r>
    <n v="2017"/>
    <m/>
    <x v="160"/>
    <n v="18"/>
    <x v="14"/>
    <m/>
    <s v="DMC"/>
    <s v="1_VII_14"/>
    <s v="Mammal"/>
    <x v="0"/>
    <m/>
    <m/>
    <s v="Artiodactyl"/>
    <m/>
    <s v="Rib"/>
    <m/>
    <s v="one of the first ribs"/>
    <s v="?"/>
    <n v="0.1"/>
    <s v="1"/>
    <n v="4"/>
    <x v="0"/>
    <m/>
    <s v="head frag"/>
    <m/>
    <m/>
    <s v="UN"/>
    <m/>
    <m/>
    <m/>
    <m/>
    <m/>
    <m/>
    <m/>
    <m/>
    <m/>
    <m/>
    <m/>
    <m/>
    <m/>
    <m/>
    <m/>
    <n v="15.6"/>
    <s v="W across prox"/>
  </r>
  <r>
    <n v="2017"/>
    <m/>
    <x v="160"/>
    <n v="18"/>
    <x v="14"/>
    <m/>
    <s v="DMC"/>
    <s v="1_VII_14"/>
    <s v="Mammal"/>
    <x v="16"/>
    <s v="Sylvilagus"/>
    <s v="cunicularius"/>
    <s v="bunny"/>
    <m/>
    <s v="Humerus"/>
    <m/>
    <s v="distal"/>
    <s v="L"/>
    <n v="0.2"/>
    <s v="4"/>
    <n v="1"/>
    <x v="0"/>
    <m/>
    <m/>
    <m/>
    <m/>
    <m/>
    <m/>
    <s v="FU"/>
    <m/>
    <m/>
    <m/>
    <m/>
    <m/>
    <m/>
    <m/>
    <m/>
    <m/>
    <m/>
    <m/>
    <m/>
    <m/>
    <s v="10.8x7.3"/>
    <s v="WxDdistal"/>
  </r>
  <r>
    <n v="2017"/>
    <m/>
    <x v="160"/>
    <n v="18"/>
    <x v="14"/>
    <m/>
    <s v="DMC"/>
    <s v="1_VII_14"/>
    <s v="Mammal"/>
    <x v="16"/>
    <s v="Leporidae"/>
    <s v="Sylvilagus cunicularius or Lepus sp. "/>
    <s v="Leporidae"/>
    <m/>
    <s v="Premaxilla"/>
    <m/>
    <m/>
    <s v="L"/>
    <n v="0.9"/>
    <m/>
    <m/>
    <x v="0"/>
    <m/>
    <m/>
    <m/>
    <m/>
    <m/>
    <m/>
    <m/>
    <m/>
    <m/>
    <m/>
    <m/>
    <n v="9"/>
    <m/>
    <m/>
    <m/>
    <m/>
    <m/>
    <m/>
    <m/>
    <m/>
    <m/>
    <m/>
  </r>
  <r>
    <n v="2017"/>
    <m/>
    <x v="160"/>
    <n v="18"/>
    <x v="14"/>
    <m/>
    <s v="DMC"/>
    <s v="1_VII_14"/>
    <s v="Mammal"/>
    <x v="0"/>
    <m/>
    <m/>
    <s v="Artiodactyl"/>
    <m/>
    <s v="Lumbar"/>
    <m/>
    <m/>
    <m/>
    <n v="0.8"/>
    <m/>
    <n v="2"/>
    <x v="0"/>
    <m/>
    <s v="small, young and chewed"/>
    <m/>
    <m/>
    <s v="UN"/>
    <m/>
    <s v="UN"/>
    <m/>
    <m/>
    <m/>
    <m/>
    <m/>
    <m/>
    <n v="1"/>
    <m/>
    <m/>
    <m/>
    <m/>
    <m/>
    <m/>
    <n v="25.8"/>
    <s v="L of body"/>
  </r>
  <r>
    <n v="2017"/>
    <m/>
    <x v="160"/>
    <n v="18"/>
    <x v="14"/>
    <m/>
    <s v="DMC"/>
    <s v="1_VII_14"/>
    <s v="Mammal"/>
    <x v="4"/>
    <s v="small"/>
    <m/>
    <s v="small mammal"/>
    <m/>
    <s v="Cervical"/>
    <m/>
    <m/>
    <m/>
    <n v="1"/>
    <m/>
    <m/>
    <x v="0"/>
    <m/>
    <m/>
    <m/>
    <m/>
    <s v="FU"/>
    <m/>
    <s v="FU"/>
    <m/>
    <m/>
    <m/>
    <m/>
    <m/>
    <m/>
    <m/>
    <m/>
    <m/>
    <m/>
    <m/>
    <m/>
    <m/>
    <n v="8.8000000000000007"/>
    <s v="L of body"/>
  </r>
  <r>
    <n v="2017"/>
    <m/>
    <x v="160"/>
    <n v="18"/>
    <x v="14"/>
    <m/>
    <s v="DMC"/>
    <s v="1_VII_14"/>
    <s v="Mammal"/>
    <x v="0"/>
    <m/>
    <m/>
    <s v="Artiodactyl"/>
    <m/>
    <s v="Tibia"/>
    <m/>
    <s v="lateral shaft frag"/>
    <s v="R"/>
    <n v="0"/>
    <s v="sliver"/>
    <n v="4"/>
    <x v="0"/>
    <m/>
    <s v="looks fairly small"/>
    <m/>
    <m/>
    <m/>
    <m/>
    <m/>
    <m/>
    <m/>
    <m/>
    <m/>
    <m/>
    <m/>
    <m/>
    <m/>
    <m/>
    <m/>
    <m/>
    <m/>
    <m/>
    <m/>
    <m/>
  </r>
  <r>
    <n v="2017"/>
    <m/>
    <x v="160"/>
    <n v="18"/>
    <x v="14"/>
    <m/>
    <s v="DMC"/>
    <s v="1_VII_14"/>
    <s v="Mammal"/>
    <x v="0"/>
    <m/>
    <m/>
    <s v="Artiodactyl"/>
    <m/>
    <s v="Metacarpal"/>
    <m/>
    <s v="shaft"/>
    <m/>
    <n v="0"/>
    <s v="5"/>
    <n v="3"/>
    <x v="0"/>
    <m/>
    <s v="small, fits size of goat, maybe mazama"/>
    <m/>
    <m/>
    <m/>
    <m/>
    <m/>
    <s v="I glued this with resistol in order to aid identification; one end of the shaft looks rounded as if it had been sawn off, hard to tell with the condition of the bon"/>
    <s v="Phone 10_VIII_17"/>
    <m/>
    <m/>
    <n v="6"/>
    <m/>
    <m/>
    <m/>
    <s v="*"/>
    <m/>
    <m/>
    <m/>
    <m/>
    <n v="10.4"/>
    <s v="thickness/depth of the bone"/>
  </r>
  <r>
    <n v="2017"/>
    <m/>
    <x v="160"/>
    <n v="18"/>
    <x v="14"/>
    <m/>
    <s v="DMC"/>
    <s v="1_VII_14"/>
    <s v="Mammal"/>
    <x v="4"/>
    <s v="medium"/>
    <m/>
    <s v="medium mammal"/>
    <m/>
    <s v="rib"/>
    <m/>
    <m/>
    <m/>
    <n v="0"/>
    <s v="8"/>
    <n v="5"/>
    <x v="2"/>
    <n v="2"/>
    <s v="two distinct ribs"/>
    <m/>
    <m/>
    <m/>
    <m/>
    <m/>
    <s v="one burnt 7"/>
    <m/>
    <m/>
    <m/>
    <s v="*"/>
    <m/>
    <m/>
    <m/>
    <m/>
    <m/>
    <m/>
    <m/>
    <m/>
    <m/>
    <m/>
  </r>
  <r>
    <n v="2017"/>
    <m/>
    <x v="160"/>
    <n v="18"/>
    <x v="14"/>
    <m/>
    <s v="DMC"/>
    <s v="1_VII_14"/>
    <s v="Mammal"/>
    <x v="4"/>
    <s v="medium-large"/>
    <s v=" "/>
    <s v="medium-large mammal"/>
    <m/>
    <s v="shaft"/>
    <m/>
    <s v="frag"/>
    <m/>
    <n v="0"/>
    <s v="sliver"/>
    <n v="5"/>
    <x v="6"/>
    <m/>
    <m/>
    <m/>
    <m/>
    <m/>
    <m/>
    <m/>
    <s v="two burnt 7, one slightly chewed"/>
    <m/>
    <m/>
    <m/>
    <s v="*"/>
    <m/>
    <s v="*"/>
    <m/>
    <m/>
    <m/>
    <m/>
    <m/>
    <m/>
    <m/>
    <m/>
  </r>
  <r>
    <n v="2017"/>
    <m/>
    <x v="160"/>
    <n v="18"/>
    <x v="14"/>
    <m/>
    <s v="DMC"/>
    <s v="1_VII_14"/>
    <s v="Mammal"/>
    <x v="4"/>
    <s v="medium-large"/>
    <s v=" "/>
    <s v="medium-large mammal"/>
    <m/>
    <s v="frag"/>
    <m/>
    <m/>
    <m/>
    <n v="0"/>
    <m/>
    <n v="5"/>
    <x v="6"/>
    <m/>
    <m/>
    <m/>
    <m/>
    <m/>
    <m/>
    <m/>
    <s v="one burnt 7"/>
    <m/>
    <m/>
    <m/>
    <s v="*"/>
    <m/>
    <m/>
    <m/>
    <m/>
    <m/>
    <m/>
    <m/>
    <m/>
    <m/>
    <m/>
  </r>
  <r>
    <n v="2017"/>
    <m/>
    <x v="220"/>
    <n v="18"/>
    <x v="14"/>
    <m/>
    <s v="DMC"/>
    <s v="1_VII_14"/>
    <s v="Mammal"/>
    <x v="16"/>
    <s v="Sylvilagus"/>
    <s v="floridanus"/>
    <s v="Eastern cottontail"/>
    <m/>
    <s v="Cranium"/>
    <m/>
    <s v="frontal, L temporal, L nasal"/>
    <s v="L"/>
    <n v="0.4"/>
    <m/>
    <n v="2"/>
    <x v="0"/>
    <m/>
    <s v="not really fragmented but seperated by unfused sutures"/>
    <s v="young"/>
    <m/>
    <s v="UN"/>
    <m/>
    <m/>
    <m/>
    <m/>
    <m/>
    <m/>
    <m/>
    <m/>
    <m/>
    <m/>
    <m/>
    <m/>
    <m/>
    <m/>
    <m/>
    <m/>
    <m/>
  </r>
  <r>
    <n v="2017"/>
    <m/>
    <x v="220"/>
    <n v="18"/>
    <x v="14"/>
    <m/>
    <s v="DMC"/>
    <s v="1_VII_14"/>
    <s v="Mammal"/>
    <x v="16"/>
    <s v="Sylvilagus"/>
    <s v="floridanus"/>
    <s v="Eastern cottontail"/>
    <m/>
    <s v="Scapula"/>
    <m/>
    <s v="missing caudal angle"/>
    <s v="L"/>
    <n v="0.8"/>
    <s v="2"/>
    <n v="4"/>
    <x v="0"/>
    <m/>
    <m/>
    <m/>
    <m/>
    <s v="FU"/>
    <m/>
    <m/>
    <m/>
    <m/>
    <m/>
    <m/>
    <m/>
    <m/>
    <m/>
    <m/>
    <m/>
    <m/>
    <m/>
    <m/>
    <m/>
    <s v="9.4x8.6, 7.3"/>
    <s v="WxH glenoid + coracoid, w glenoid only"/>
  </r>
  <r>
    <n v="2017"/>
    <m/>
    <x v="220"/>
    <n v="18"/>
    <x v="14"/>
    <m/>
    <s v="DMC"/>
    <s v="1_VII_14"/>
    <s v="Bird"/>
    <x v="2"/>
    <s v="Colinus"/>
    <s v="virginianus"/>
    <s v="Northern bobwhite"/>
    <m/>
    <s v="sternum"/>
    <m/>
    <s v="anterior keel"/>
    <m/>
    <n v="0.2"/>
    <s v="1"/>
    <n v="3"/>
    <x v="0"/>
    <m/>
    <s v="two fossa below like previous one"/>
    <m/>
    <m/>
    <m/>
    <m/>
    <m/>
    <m/>
    <m/>
    <m/>
    <m/>
    <m/>
    <m/>
    <m/>
    <m/>
    <m/>
    <m/>
    <m/>
    <m/>
    <m/>
    <m/>
    <m/>
  </r>
  <r>
    <n v="2017"/>
    <m/>
    <x v="220"/>
    <n v="18"/>
    <x v="14"/>
    <m/>
    <s v="DMC"/>
    <s v="1_VII_14"/>
    <s v="Bird"/>
    <x v="6"/>
    <s v="Anatidae"/>
    <m/>
    <s v="Waterfowl"/>
    <m/>
    <s v="Scapula"/>
    <m/>
    <s v="distal"/>
    <s v="L"/>
    <n v="0.7"/>
    <s v="4"/>
    <s v="?"/>
    <x v="0"/>
    <m/>
    <m/>
    <m/>
    <m/>
    <m/>
    <m/>
    <m/>
    <m/>
    <m/>
    <m/>
    <m/>
    <m/>
    <m/>
    <m/>
    <m/>
    <m/>
    <m/>
    <m/>
    <m/>
    <m/>
    <m/>
    <m/>
  </r>
  <r>
    <n v="2017"/>
    <m/>
    <x v="220"/>
    <n v="18"/>
    <x v="14"/>
    <m/>
    <s v="DMC"/>
    <s v="1_VII_14"/>
    <s v="Bird"/>
    <x v="24"/>
    <m/>
    <m/>
    <s v="passerine"/>
    <m/>
    <s v="Tibiotarsus"/>
    <m/>
    <s v="shaft with portion of fib crest"/>
    <s v="L"/>
    <n v="0.6"/>
    <s v="5"/>
    <m/>
    <x v="0"/>
    <m/>
    <m/>
    <m/>
    <m/>
    <m/>
    <m/>
    <m/>
    <m/>
    <m/>
    <m/>
    <m/>
    <n v="8"/>
    <m/>
    <m/>
    <m/>
    <m/>
    <m/>
    <m/>
    <m/>
    <m/>
    <n v="1.7"/>
    <s v="w of shaft"/>
  </r>
  <r>
    <n v="2017"/>
    <m/>
    <x v="220"/>
    <n v="18"/>
    <x v="14"/>
    <m/>
    <s v="DMC"/>
    <s v="1_VII_14"/>
    <s v="Mammal"/>
    <x v="1"/>
    <s v="Canis"/>
    <s v="familiaris "/>
    <s v="dog"/>
    <m/>
    <s v="Cranium"/>
    <m/>
    <s v="nasal"/>
    <s v="L"/>
    <n v="0"/>
    <m/>
    <s v="?"/>
    <x v="0"/>
    <m/>
    <s v="near complete nasal"/>
    <m/>
    <m/>
    <m/>
    <m/>
    <m/>
    <m/>
    <m/>
    <m/>
    <m/>
    <n v="7"/>
    <m/>
    <m/>
    <m/>
    <m/>
    <m/>
    <m/>
    <m/>
    <m/>
    <s v="34.66x4.8"/>
    <s v="LxW"/>
  </r>
  <r>
    <n v="2017"/>
    <m/>
    <x v="220"/>
    <n v="18"/>
    <x v="14"/>
    <m/>
    <s v="DMC"/>
    <s v="1_VII_14"/>
    <s v="Mammal"/>
    <x v="4"/>
    <s v="medium-large"/>
    <s v=" "/>
    <s v="medium-large mammal"/>
    <m/>
    <s v="shaft"/>
    <m/>
    <s v="frag"/>
    <m/>
    <n v="0"/>
    <s v="sliver"/>
    <s v="?"/>
    <x v="0"/>
    <m/>
    <m/>
    <m/>
    <m/>
    <m/>
    <m/>
    <m/>
    <m/>
    <m/>
    <m/>
    <m/>
    <n v="7"/>
    <m/>
    <m/>
    <m/>
    <m/>
    <m/>
    <m/>
    <m/>
    <m/>
    <m/>
    <m/>
  </r>
  <r>
    <n v="2017"/>
    <m/>
    <x v="220"/>
    <n v="18"/>
    <x v="14"/>
    <m/>
    <s v="DMC"/>
    <s v="1_VII_14"/>
    <s v="Mammal"/>
    <x v="2"/>
    <m/>
    <m/>
    <s v="mammal"/>
    <m/>
    <s v="frag"/>
    <m/>
    <m/>
    <m/>
    <n v="0"/>
    <m/>
    <m/>
    <x v="0"/>
    <m/>
    <m/>
    <m/>
    <m/>
    <m/>
    <m/>
    <m/>
    <m/>
    <m/>
    <m/>
    <m/>
    <m/>
    <m/>
    <m/>
    <m/>
    <m/>
    <m/>
    <m/>
    <m/>
    <m/>
    <m/>
    <m/>
  </r>
  <r>
    <n v="2017"/>
    <m/>
    <x v="221"/>
    <n v="18"/>
    <x v="14"/>
    <m/>
    <s v="DHS"/>
    <s v="1_VII_14"/>
    <s v="Mammal"/>
    <x v="0"/>
    <m/>
    <m/>
    <s v="Artiodactyl"/>
    <m/>
    <s v="Rib"/>
    <m/>
    <m/>
    <m/>
    <n v="0.6"/>
    <s v="4"/>
    <n v="3"/>
    <x v="0"/>
    <m/>
    <m/>
    <m/>
    <m/>
    <m/>
    <m/>
    <m/>
    <m/>
    <m/>
    <m/>
    <m/>
    <n v="8"/>
    <m/>
    <m/>
    <m/>
    <m/>
    <m/>
    <m/>
    <m/>
    <m/>
    <m/>
    <m/>
  </r>
  <r>
    <n v="2017"/>
    <m/>
    <x v="221"/>
    <n v="18"/>
    <x v="14"/>
    <s v=" "/>
    <s v="DHS"/>
    <s v="1_VII_14"/>
    <s v="Mammal"/>
    <x v="16"/>
    <s v="lepus"/>
    <s v="sp."/>
    <s v="hare"/>
    <m/>
    <s v="Humerus"/>
    <m/>
    <s v="Head"/>
    <s v="R"/>
    <n v="0.1"/>
    <s v="1"/>
    <n v="3"/>
    <x v="0"/>
    <m/>
    <m/>
    <m/>
    <m/>
    <s v="FU"/>
    <m/>
    <s v="ND"/>
    <m/>
    <m/>
    <m/>
    <m/>
    <m/>
    <m/>
    <m/>
    <m/>
    <m/>
    <m/>
    <m/>
    <m/>
    <m/>
    <s v="15.7x16.1"/>
    <s v="WxD prox/"/>
  </r>
  <r>
    <n v="2017"/>
    <m/>
    <x v="221"/>
    <n v="18"/>
    <x v="14"/>
    <m/>
    <s v="DHS"/>
    <s v="1_VII_14"/>
    <s v="Bird"/>
    <x v="2"/>
    <m/>
    <m/>
    <s v="bird"/>
    <m/>
    <s v="frag"/>
    <m/>
    <m/>
    <m/>
    <n v="0"/>
    <m/>
    <n v="4"/>
    <x v="0"/>
    <m/>
    <s v="part of sternum or pelvis, long thin fragile bone"/>
    <m/>
    <m/>
    <m/>
    <m/>
    <m/>
    <m/>
    <m/>
    <m/>
    <m/>
    <m/>
    <m/>
    <m/>
    <m/>
    <m/>
    <m/>
    <m/>
    <m/>
    <m/>
    <m/>
    <m/>
  </r>
  <r>
    <n v="2017"/>
    <m/>
    <x v="222"/>
    <n v="18"/>
    <x v="39"/>
    <m/>
    <s v="DMC"/>
    <s v="2_VII_14"/>
    <s v="Mammal"/>
    <x v="4"/>
    <s v="large"/>
    <m/>
    <s v="Human?"/>
    <m/>
    <s v="Tibia"/>
    <m/>
    <s v="shaft frag"/>
    <m/>
    <n v="0"/>
    <m/>
    <n v="2"/>
    <x v="0"/>
    <m/>
    <s v="heavily worked bone, sawn shaft, fragment of bevel at one end - like broken spatula, lots of scratches"/>
    <m/>
    <m/>
    <m/>
    <m/>
    <m/>
    <m/>
    <m/>
    <m/>
    <m/>
    <m/>
    <m/>
    <m/>
    <m/>
    <n v="2"/>
    <m/>
    <m/>
    <m/>
    <m/>
    <m/>
    <m/>
  </r>
  <r>
    <n v="2017"/>
    <m/>
    <x v="222"/>
    <n v="18"/>
    <x v="39"/>
    <m/>
    <s v="DMC"/>
    <s v="2_VII_14"/>
    <s v="Bird"/>
    <x v="2"/>
    <m/>
    <m/>
    <s v="bird"/>
    <m/>
    <s v="Frag"/>
    <m/>
    <m/>
    <m/>
    <n v="0"/>
    <m/>
    <s v="?"/>
    <x v="0"/>
    <m/>
    <m/>
    <m/>
    <m/>
    <m/>
    <m/>
    <m/>
    <m/>
    <m/>
    <m/>
    <m/>
    <m/>
    <m/>
    <m/>
    <m/>
    <m/>
    <m/>
    <m/>
    <m/>
    <m/>
    <m/>
    <m/>
  </r>
  <r>
    <n v="2017"/>
    <m/>
    <x v="222"/>
    <n v="18"/>
    <x v="39"/>
    <m/>
    <s v="DMC"/>
    <s v="2_VII_14"/>
    <s v="Bird"/>
    <x v="6"/>
    <s v="Anatidae"/>
    <m/>
    <s v="Waterfowl"/>
    <m/>
    <s v="Mandible"/>
    <m/>
    <s v="frag"/>
    <s v="?"/>
    <n v="0"/>
    <s v="5"/>
    <n v="4"/>
    <x v="0"/>
    <m/>
    <m/>
    <m/>
    <m/>
    <m/>
    <m/>
    <m/>
    <m/>
    <m/>
    <m/>
    <m/>
    <m/>
    <m/>
    <m/>
    <m/>
    <m/>
    <m/>
    <m/>
    <m/>
    <m/>
    <m/>
    <m/>
  </r>
  <r>
    <n v="2017"/>
    <m/>
    <x v="222"/>
    <n v="18"/>
    <x v="39"/>
    <m/>
    <s v="DMC"/>
    <s v="2_VII_14"/>
    <s v="Mammal"/>
    <x v="2"/>
    <m/>
    <m/>
    <s v="mammal"/>
    <m/>
    <s v="frag"/>
    <m/>
    <m/>
    <m/>
    <n v="0"/>
    <s v="8"/>
    <n v="5"/>
    <x v="5"/>
    <m/>
    <m/>
    <m/>
    <m/>
    <m/>
    <m/>
    <m/>
    <m/>
    <m/>
    <m/>
    <m/>
    <m/>
    <m/>
    <m/>
    <m/>
    <m/>
    <m/>
    <m/>
    <m/>
    <m/>
    <m/>
    <m/>
  </r>
  <r>
    <n v="2017"/>
    <m/>
    <x v="222"/>
    <n v="18"/>
    <x v="39"/>
    <m/>
    <s v="DMC"/>
    <s v="2_VII_14"/>
    <s v="Mammal"/>
    <x v="2"/>
    <m/>
    <m/>
    <s v="mammal"/>
    <m/>
    <s v="shaft"/>
    <m/>
    <s v="frag"/>
    <m/>
    <n v="0"/>
    <s v="8"/>
    <n v="5"/>
    <x v="2"/>
    <m/>
    <m/>
    <m/>
    <m/>
    <m/>
    <m/>
    <m/>
    <m/>
    <m/>
    <m/>
    <m/>
    <m/>
    <m/>
    <m/>
    <m/>
    <m/>
    <m/>
    <m/>
    <m/>
    <m/>
    <m/>
    <m/>
  </r>
  <r>
    <n v="2017"/>
    <m/>
    <x v="223"/>
    <n v="18"/>
    <x v="14"/>
    <m/>
    <s v="DHS"/>
    <s v="1_VII_14"/>
    <s v="Mammal"/>
    <x v="0"/>
    <m/>
    <m/>
    <s v="Artiodactyl"/>
    <m/>
    <s v="Rib"/>
    <m/>
    <s v="head"/>
    <s v="L"/>
    <n v="0.3"/>
    <s v="2"/>
    <n v="2"/>
    <x v="0"/>
    <m/>
    <m/>
    <m/>
    <m/>
    <s v="FU"/>
    <m/>
    <m/>
    <m/>
    <m/>
    <m/>
    <m/>
    <m/>
    <m/>
    <m/>
    <m/>
    <m/>
    <m/>
    <m/>
    <m/>
    <m/>
    <m/>
    <m/>
  </r>
  <r>
    <n v="2017"/>
    <m/>
    <x v="223"/>
    <n v="18"/>
    <x v="14"/>
    <m/>
    <s v="DHS"/>
    <s v="1_VII_14"/>
    <s v="Mammal"/>
    <x v="0"/>
    <m/>
    <s v="cf. odocoileus virginianus"/>
    <s v="Artiodactyl"/>
    <m/>
    <s v="Cranium"/>
    <m/>
    <s v="orbit/frontal frag"/>
    <s v="R"/>
    <n v="0"/>
    <m/>
    <n v="3"/>
    <x v="0"/>
    <m/>
    <m/>
    <m/>
    <m/>
    <m/>
    <m/>
    <m/>
    <m/>
    <m/>
    <m/>
    <m/>
    <m/>
    <m/>
    <m/>
    <m/>
    <m/>
    <m/>
    <m/>
    <m/>
    <m/>
    <m/>
    <m/>
  </r>
  <r>
    <n v="2017"/>
    <m/>
    <x v="223"/>
    <n v="18"/>
    <x v="14"/>
    <m/>
    <s v="DHS"/>
    <s v="1_VII_14"/>
    <s v="Mammal"/>
    <x v="16"/>
    <s v="Sylvilagus"/>
    <s v="cunicularius"/>
    <s v="bunny"/>
    <m/>
    <s v="Humerus"/>
    <m/>
    <s v="head frag and greater tubercle"/>
    <s v="R"/>
    <n v="0"/>
    <m/>
    <n v="2"/>
    <x v="0"/>
    <m/>
    <m/>
    <m/>
    <m/>
    <m/>
    <m/>
    <m/>
    <m/>
    <m/>
    <m/>
    <m/>
    <m/>
    <m/>
    <m/>
    <m/>
    <m/>
    <m/>
    <m/>
    <m/>
    <m/>
    <m/>
    <m/>
  </r>
  <r>
    <n v="2017"/>
    <m/>
    <x v="223"/>
    <n v="18"/>
    <x v="14"/>
    <m/>
    <s v="DHS"/>
    <s v="1_VII_14"/>
    <s v="Mammal"/>
    <x v="16"/>
    <s v="Leporidae"/>
    <s v="Sylvilagus cunicularius or Lepus sp. "/>
    <s v="Leporidae"/>
    <m/>
    <s v="Atlas"/>
    <m/>
    <m/>
    <m/>
    <n v="1"/>
    <m/>
    <m/>
    <x v="0"/>
    <m/>
    <m/>
    <m/>
    <m/>
    <s v="FU"/>
    <m/>
    <s v="FU"/>
    <m/>
    <m/>
    <m/>
    <m/>
    <m/>
    <m/>
    <m/>
    <m/>
    <m/>
    <m/>
    <m/>
    <m/>
    <m/>
    <s v="24x10x10.4"/>
    <s v="Max W, L, H"/>
  </r>
  <r>
    <n v="2017"/>
    <m/>
    <x v="223"/>
    <n v="18"/>
    <x v="14"/>
    <m/>
    <s v="DHS"/>
    <s v="1_VII_14"/>
    <s v="Mammal"/>
    <x v="1"/>
    <s v="Canis"/>
    <s v="familiaris "/>
    <s v="Dog"/>
    <m/>
    <s v="Tth up"/>
    <m/>
    <s v="P4"/>
    <s v="R"/>
    <n v="1"/>
    <m/>
    <m/>
    <x v="0"/>
    <m/>
    <s v="young as there is little to no wear on tooth and roots are not filled in"/>
    <s v="sub-adult"/>
    <s v="little to no wear"/>
    <s v="FU"/>
    <m/>
    <m/>
    <m/>
    <m/>
    <m/>
    <m/>
    <m/>
    <m/>
    <m/>
    <m/>
    <m/>
    <m/>
    <m/>
    <m/>
    <m/>
    <s v="17.8, 11.7, 9.5"/>
    <s v="ant-pos, altura, ancho"/>
  </r>
  <r>
    <n v="2017"/>
    <m/>
    <x v="223"/>
    <n v="18"/>
    <x v="14"/>
    <m/>
    <s v="DHS"/>
    <s v="1_VII_14"/>
    <s v="Mammal"/>
    <x v="0"/>
    <m/>
    <s v="cf. odocoileus virginianus"/>
    <s v="Artiodactyl"/>
    <m/>
    <s v="Pelvis"/>
    <m/>
    <s v="ilium - tuber sacrale"/>
    <s v="L"/>
    <n v="0"/>
    <s v="2"/>
    <s v="?"/>
    <x v="0"/>
    <m/>
    <m/>
    <m/>
    <m/>
    <m/>
    <m/>
    <s v="FU"/>
    <m/>
    <m/>
    <m/>
    <m/>
    <m/>
    <m/>
    <m/>
    <m/>
    <m/>
    <m/>
    <m/>
    <m/>
    <m/>
    <m/>
    <m/>
  </r>
  <r>
    <n v="2017"/>
    <m/>
    <x v="223"/>
    <n v="18"/>
    <x v="14"/>
    <m/>
    <s v="DHS"/>
    <s v="1_VII_14"/>
    <s v="Bird"/>
    <x v="2"/>
    <s v="Fulica"/>
    <s v="americana"/>
    <s v="American coot"/>
    <m/>
    <s v="Tarsometatarsus"/>
    <m/>
    <m/>
    <s v="L"/>
    <n v="1"/>
    <m/>
    <m/>
    <x v="0"/>
    <m/>
    <m/>
    <s v="adult"/>
    <m/>
    <m/>
    <m/>
    <m/>
    <m/>
    <m/>
    <m/>
    <m/>
    <m/>
    <m/>
    <m/>
    <m/>
    <m/>
    <m/>
    <m/>
    <m/>
    <m/>
    <s v="53.55, 8.6, 8.4x8"/>
    <s v="L, distal w, prox wxd"/>
  </r>
  <r>
    <n v="2017"/>
    <m/>
    <x v="223"/>
    <n v="18"/>
    <x v="14"/>
    <m/>
    <s v="DHS"/>
    <s v="1_VII_14"/>
    <s v="Bird"/>
    <x v="7"/>
    <s v="Colinus"/>
    <s v="virginianus"/>
    <s v="Northern bobwhite"/>
    <m/>
    <s v="Tarsometatarsus"/>
    <m/>
    <s v="distal"/>
    <s v="R"/>
    <n v="0.7"/>
    <s v="4"/>
    <n v="3"/>
    <x v="0"/>
    <m/>
    <m/>
    <m/>
    <m/>
    <m/>
    <m/>
    <m/>
    <m/>
    <m/>
    <m/>
    <m/>
    <m/>
    <m/>
    <m/>
    <m/>
    <m/>
    <m/>
    <m/>
    <m/>
    <m/>
    <n v="6"/>
    <s v="W distal"/>
  </r>
  <r>
    <n v="2017"/>
    <m/>
    <x v="223"/>
    <n v="18"/>
    <x v="14"/>
    <m/>
    <s v="DHS"/>
    <s v="1_VII_14"/>
    <s v="Bird"/>
    <x v="6"/>
    <s v="Anatidae"/>
    <m/>
    <s v="Waterfowl"/>
    <m/>
    <s v="Humerus"/>
    <m/>
    <s v="shaft"/>
    <s v="R"/>
    <n v="0.8"/>
    <s v="5"/>
    <n v="2"/>
    <x v="0"/>
    <m/>
    <m/>
    <m/>
    <m/>
    <m/>
    <m/>
    <m/>
    <m/>
    <m/>
    <m/>
    <m/>
    <m/>
    <m/>
    <m/>
    <m/>
    <m/>
    <m/>
    <m/>
    <m/>
    <m/>
    <m/>
    <m/>
  </r>
  <r>
    <n v="2017"/>
    <m/>
    <x v="223"/>
    <n v="18"/>
    <x v="14"/>
    <m/>
    <s v="DHS"/>
    <s v="1_VII_14"/>
    <s v="Bird"/>
    <x v="2"/>
    <m/>
    <s v="small"/>
    <s v="Bird"/>
    <m/>
    <s v="Pelvis acetabulum"/>
    <m/>
    <s v="ishium and small frag of acetabulum"/>
    <s v="L"/>
    <n v="0.3"/>
    <m/>
    <s v="?"/>
    <x v="0"/>
    <m/>
    <m/>
    <m/>
    <m/>
    <m/>
    <m/>
    <m/>
    <m/>
    <m/>
    <m/>
    <m/>
    <m/>
    <m/>
    <m/>
    <m/>
    <m/>
    <m/>
    <m/>
    <m/>
    <m/>
    <m/>
    <m/>
  </r>
  <r>
    <n v="2017"/>
    <m/>
    <x v="223"/>
    <n v="18"/>
    <x v="14"/>
    <m/>
    <s v="DHS"/>
    <s v="1_VII_14"/>
    <s v="Bird"/>
    <x v="2"/>
    <m/>
    <m/>
    <s v="Bird"/>
    <m/>
    <s v="shaft"/>
    <m/>
    <s v="frag"/>
    <m/>
    <n v="0"/>
    <s v="sliver"/>
    <n v="2"/>
    <x v="2"/>
    <m/>
    <s v="cut and burnt, burning localised around edges of cut, looks more like burnt in the process of working rather than consumption, both fragments are the same length. Fragments look to be burnt and cut on either end of shaft, and one is also cut and burnt along the shaft. Both also have multiple cut marks across the shaft. The two fragments may once have been a sinlge piece but do not currently refit perfectlly."/>
    <m/>
    <m/>
    <m/>
    <m/>
    <m/>
    <m/>
    <s v="Phone 11_VIII_17"/>
    <m/>
    <m/>
    <n v="9"/>
    <m/>
    <m/>
    <m/>
    <m/>
    <m/>
    <m/>
    <m/>
    <m/>
    <n v="26.8"/>
    <s v="Length of shaft (both are the same)"/>
  </r>
  <r>
    <n v="2017"/>
    <m/>
    <x v="223"/>
    <n v="18"/>
    <x v="14"/>
    <m/>
    <s v="DHS"/>
    <s v="1_VII_14"/>
    <s v="Mammal"/>
    <x v="4"/>
    <s v="medium-large"/>
    <s v=" "/>
    <s v="medium-large mammal"/>
    <m/>
    <s v="Rib"/>
    <m/>
    <s v="frag"/>
    <m/>
    <n v="0"/>
    <s v="4"/>
    <n v="4"/>
    <x v="0"/>
    <m/>
    <m/>
    <m/>
    <m/>
    <m/>
    <m/>
    <m/>
    <m/>
    <m/>
    <m/>
    <m/>
    <n v="9"/>
    <m/>
    <m/>
    <m/>
    <m/>
    <m/>
    <m/>
    <m/>
    <m/>
    <m/>
    <m/>
  </r>
  <r>
    <n v="2017"/>
    <m/>
    <x v="223"/>
    <n v="18"/>
    <x v="14"/>
    <m/>
    <s v="DHS"/>
    <s v="1_VII_14"/>
    <s v="Mammal"/>
    <x v="4"/>
    <s v="medium-large"/>
    <s v=" "/>
    <s v="medium-large mammal"/>
    <m/>
    <s v="shaft"/>
    <m/>
    <s v="frag"/>
    <m/>
    <n v="0"/>
    <s v="sliver"/>
    <n v="3"/>
    <x v="6"/>
    <m/>
    <m/>
    <m/>
    <m/>
    <m/>
    <m/>
    <m/>
    <m/>
    <m/>
    <m/>
    <m/>
    <m/>
    <m/>
    <m/>
    <m/>
    <m/>
    <m/>
    <m/>
    <m/>
    <m/>
    <m/>
    <m/>
  </r>
  <r>
    <n v="2017"/>
    <m/>
    <x v="223"/>
    <n v="18"/>
    <x v="14"/>
    <m/>
    <s v="DHS"/>
    <s v="1_VII_14"/>
    <s v="Mammal"/>
    <x v="4"/>
    <s v="medium-large"/>
    <s v=" "/>
    <s v="medium-large mammal"/>
    <m/>
    <s v="frag"/>
    <m/>
    <m/>
    <m/>
    <n v="0"/>
    <m/>
    <n v="2"/>
    <x v="6"/>
    <m/>
    <m/>
    <m/>
    <m/>
    <m/>
    <m/>
    <m/>
    <m/>
    <m/>
    <m/>
    <m/>
    <m/>
    <m/>
    <m/>
    <m/>
    <m/>
    <m/>
    <m/>
    <m/>
    <m/>
    <m/>
    <m/>
  </r>
  <r>
    <n v="2017"/>
    <m/>
    <x v="224"/>
    <n v="18"/>
    <x v="39"/>
    <m/>
    <s v="DHS"/>
    <s v="2_VII_14"/>
    <s v="Mammal"/>
    <x v="5"/>
    <s v="Cratogeomys"/>
    <s v="fumosus thylorhinus"/>
    <s v="Smokey pocket gopher"/>
    <m/>
    <s v="Femur"/>
    <m/>
    <s v="distal"/>
    <s v="R"/>
    <n v="0.7"/>
    <s v="4"/>
    <n v="4"/>
    <x v="0"/>
    <m/>
    <m/>
    <m/>
    <m/>
    <s v="ND"/>
    <s v="ND"/>
    <s v="EL"/>
    <s v="BIG tuza"/>
    <m/>
    <m/>
    <m/>
    <m/>
    <m/>
    <m/>
    <m/>
    <m/>
    <m/>
    <m/>
    <m/>
    <m/>
    <n v="11.1"/>
    <s v="W"/>
  </r>
  <r>
    <n v="2017"/>
    <m/>
    <x v="224"/>
    <n v="18"/>
    <x v="39"/>
    <m/>
    <s v="DHS"/>
    <s v="2_VII_14"/>
    <s v="Mammal"/>
    <x v="4"/>
    <s v="medium-large"/>
    <s v=" "/>
    <s v="medium-large mammal"/>
    <m/>
    <s v="frag"/>
    <m/>
    <m/>
    <m/>
    <n v="0"/>
    <s v="8"/>
    <n v="5"/>
    <x v="4"/>
    <m/>
    <m/>
    <m/>
    <m/>
    <m/>
    <m/>
    <m/>
    <m/>
    <m/>
    <m/>
    <m/>
    <m/>
    <m/>
    <m/>
    <m/>
    <m/>
    <m/>
    <m/>
    <m/>
    <m/>
    <m/>
    <m/>
  </r>
  <r>
    <n v="2017"/>
    <m/>
    <x v="224"/>
    <n v="18"/>
    <x v="39"/>
    <m/>
    <s v="DHS"/>
    <s v="2_VII_14"/>
    <s v="Bird"/>
    <x v="6"/>
    <s v="Anatidae"/>
    <s v="sp."/>
    <s v="Waterfowl"/>
    <m/>
    <s v="Tarsometatarsus"/>
    <m/>
    <m/>
    <s v="L"/>
    <n v="0.9"/>
    <s v="6"/>
    <s v="?"/>
    <x v="0"/>
    <m/>
    <m/>
    <s v="adult"/>
    <m/>
    <m/>
    <m/>
    <m/>
    <m/>
    <m/>
    <m/>
    <m/>
    <m/>
    <m/>
    <m/>
    <m/>
    <m/>
    <m/>
    <m/>
    <m/>
    <m/>
    <s v="34.5x7.3"/>
    <s v="Lxmin distal w (some fragmentation)"/>
  </r>
  <r>
    <n v="2017"/>
    <m/>
    <x v="224"/>
    <n v="18"/>
    <x v="39"/>
    <m/>
    <s v="DHS"/>
    <s v="2_VII_14"/>
    <s v="Bird"/>
    <x v="2"/>
    <m/>
    <m/>
    <s v="bird"/>
    <m/>
    <s v="shaft"/>
    <m/>
    <m/>
    <m/>
    <n v="0"/>
    <s v="5"/>
    <n v="3"/>
    <x v="0"/>
    <m/>
    <m/>
    <m/>
    <m/>
    <m/>
    <m/>
    <m/>
    <m/>
    <m/>
    <m/>
    <m/>
    <m/>
    <m/>
    <m/>
    <m/>
    <m/>
    <m/>
    <m/>
    <m/>
    <m/>
    <m/>
    <m/>
  </r>
  <r>
    <n v="2017"/>
    <m/>
    <x v="224"/>
    <n v="18"/>
    <x v="39"/>
    <m/>
    <s v="DHS"/>
    <s v="2_VII_14"/>
    <s v="Mammal"/>
    <x v="2"/>
    <m/>
    <m/>
    <s v="Human"/>
    <m/>
    <s v="shaft"/>
    <m/>
    <s v="probably femur"/>
    <m/>
    <n v="0"/>
    <s v="sliver"/>
    <m/>
    <x v="0"/>
    <m/>
    <s v="worked shaft, human based on thickness and straightness of bone, sawn at one end (and come cut marks visible), polished smooth on the outside, looks heat treated, other edges look like ancient semi-fresh breaks, spiral fracture with lots of micro step fracture. "/>
    <m/>
    <m/>
    <m/>
    <m/>
    <m/>
    <m/>
    <s v="Phone 11_VIII_17"/>
    <m/>
    <m/>
    <m/>
    <m/>
    <m/>
    <m/>
    <n v="2"/>
    <m/>
    <m/>
    <m/>
    <m/>
    <m/>
    <m/>
  </r>
  <r>
    <n v="2017"/>
    <m/>
    <x v="223"/>
    <n v="18"/>
    <x v="14"/>
    <m/>
    <s v="DHS"/>
    <s v="1_VII_14"/>
    <s v="Reptile"/>
    <x v="20"/>
    <s v="Kinosternon"/>
    <s v="sp."/>
    <s v="Mud turtle"/>
    <m/>
    <s v="Carapace"/>
    <m/>
    <s v="costal scute"/>
    <s v="R"/>
    <n v="1"/>
    <m/>
    <m/>
    <x v="0"/>
    <m/>
    <s v="smaller than example"/>
    <s v="young?"/>
    <m/>
    <m/>
    <m/>
    <m/>
    <m/>
    <m/>
    <m/>
    <m/>
    <m/>
    <m/>
    <m/>
    <m/>
    <m/>
    <m/>
    <m/>
    <m/>
    <m/>
    <s v="41.6x17.5"/>
    <s v="max L (including rib) x max w"/>
  </r>
  <r>
    <n v="2017"/>
    <m/>
    <x v="223"/>
    <n v="18"/>
    <x v="14"/>
    <m/>
    <s v="DHS"/>
    <s v="1_VII_14"/>
    <s v="Mammal"/>
    <x v="4"/>
    <s v="medium-large"/>
    <s v=" "/>
    <s v="medium-large mammal"/>
    <m/>
    <s v="Needle"/>
    <m/>
    <m/>
    <m/>
    <s v="?"/>
    <s v="4"/>
    <n v="1"/>
    <x v="0"/>
    <m/>
    <s v="small thin needle, no eye vibible"/>
    <m/>
    <m/>
    <m/>
    <m/>
    <m/>
    <m/>
    <s v="Phone 11_VIII_17"/>
    <m/>
    <m/>
    <m/>
    <m/>
    <m/>
    <m/>
    <m/>
    <m/>
    <m/>
    <m/>
    <m/>
    <n v="1.8"/>
    <s v="w"/>
  </r>
  <r>
    <n v="2017"/>
    <m/>
    <x v="223"/>
    <n v="18"/>
    <x v="14"/>
    <m/>
    <s v="DHS"/>
    <s v="1_VII_14"/>
    <s v="Mammal"/>
    <x v="4"/>
    <s v="large"/>
    <s v=" "/>
    <s v="large mammal"/>
    <m/>
    <s v="Needle"/>
    <m/>
    <m/>
    <m/>
    <n v="0.9"/>
    <s v="1"/>
    <n v="1"/>
    <x v="0"/>
    <m/>
    <s v="Looks like it was broken at eye and reworked at proximal end, very thick. "/>
    <m/>
    <m/>
    <m/>
    <m/>
    <m/>
    <m/>
    <s v="Phone 11_VIII_17"/>
    <m/>
    <m/>
    <m/>
    <m/>
    <m/>
    <m/>
    <m/>
    <m/>
    <m/>
    <m/>
    <m/>
    <s v="91.3x5.3"/>
    <s v="LxW"/>
  </r>
  <r>
    <n v="2017"/>
    <m/>
    <x v="224"/>
    <n v="18"/>
    <x v="39"/>
    <m/>
    <s v="DHS"/>
    <s v="2_VII_14"/>
    <s v="Mammal"/>
    <x v="4"/>
    <s v="large"/>
    <s v=" "/>
    <s v="large mammal"/>
    <m/>
    <s v="Awl"/>
    <m/>
    <m/>
    <m/>
    <s v="?"/>
    <m/>
    <m/>
    <x v="0"/>
    <m/>
    <s v="Complete? Small awl, spongy bone visible at proximal suggesting it was not much longer, short so maybe inserted or attached to something?"/>
    <m/>
    <m/>
    <m/>
    <m/>
    <m/>
    <m/>
    <s v="Phone 11_VIII_17"/>
    <m/>
    <m/>
    <m/>
    <m/>
    <m/>
    <m/>
    <m/>
    <m/>
    <m/>
    <m/>
    <m/>
    <s v="49.1x4.5"/>
    <s v="LxW"/>
  </r>
  <r>
    <n v="2017"/>
    <m/>
    <x v="225"/>
    <s v="SOTD"/>
    <x v="63"/>
    <m/>
    <s v="GMB"/>
    <m/>
    <s v="Mammal"/>
    <x v="5"/>
    <s v="Cratogeomys"/>
    <s v="fumosus thylorhinus"/>
    <s v="Smokey pocket gopher"/>
    <m/>
    <s v="Mandible"/>
    <m/>
    <s v="body"/>
    <s v="R"/>
    <n v="0.8"/>
    <s v="6"/>
    <n v="4"/>
    <x v="0"/>
    <m/>
    <s v="Dentition fragmented but complete"/>
    <m/>
    <m/>
    <m/>
    <m/>
    <m/>
    <m/>
    <m/>
    <m/>
    <m/>
    <m/>
    <m/>
    <m/>
    <m/>
    <m/>
    <m/>
    <m/>
    <m/>
    <m/>
    <m/>
    <m/>
  </r>
  <r>
    <n v="2017"/>
    <m/>
    <x v="225"/>
    <s v="SOTD"/>
    <x v="63"/>
    <m/>
    <s v="GMB"/>
    <m/>
    <s v="Reptile"/>
    <x v="20"/>
    <m/>
    <m/>
    <s v="turtle"/>
    <m/>
    <s v="carapace or plastron"/>
    <m/>
    <m/>
    <m/>
    <n v="0"/>
    <m/>
    <n v="4"/>
    <x v="0"/>
    <m/>
    <m/>
    <m/>
    <m/>
    <m/>
    <m/>
    <m/>
    <m/>
    <m/>
    <m/>
    <m/>
    <m/>
    <m/>
    <m/>
    <m/>
    <m/>
    <m/>
    <m/>
    <m/>
    <m/>
    <m/>
    <m/>
  </r>
  <r>
    <n v="2017"/>
    <m/>
    <x v="225"/>
    <s v="SOTD"/>
    <x v="63"/>
    <m/>
    <s v="GMB"/>
    <m/>
    <s v="Mammal"/>
    <x v="2"/>
    <m/>
    <m/>
    <s v="Mammal"/>
    <m/>
    <s v="frag"/>
    <m/>
    <m/>
    <m/>
    <n v="0"/>
    <m/>
    <n v="3"/>
    <x v="6"/>
    <m/>
    <m/>
    <m/>
    <m/>
    <m/>
    <m/>
    <m/>
    <m/>
    <m/>
    <m/>
    <m/>
    <m/>
    <m/>
    <m/>
    <m/>
    <m/>
    <m/>
    <m/>
    <m/>
    <m/>
    <m/>
    <m/>
  </r>
  <r>
    <n v="2017"/>
    <m/>
    <x v="226"/>
    <n v="18"/>
    <x v="45"/>
    <m/>
    <s v="DMC"/>
    <s v="2_VIII_13"/>
    <s v="Mammal"/>
    <x v="2"/>
    <m/>
    <m/>
    <s v="Human"/>
    <m/>
    <m/>
    <m/>
    <m/>
    <m/>
    <n v="0"/>
    <m/>
    <n v="4"/>
    <x v="0"/>
    <m/>
    <m/>
    <m/>
    <m/>
    <m/>
    <m/>
    <m/>
    <m/>
    <m/>
    <m/>
    <m/>
    <m/>
    <m/>
    <m/>
    <m/>
    <m/>
    <m/>
    <m/>
    <m/>
    <m/>
    <m/>
    <m/>
  </r>
  <r>
    <n v="2017"/>
    <m/>
    <x v="227"/>
    <n v="18"/>
    <x v="40"/>
    <m/>
    <s v="AH"/>
    <s v="24_VI_14"/>
    <s v="Mammal"/>
    <x v="0"/>
    <s v="Odocoileus"/>
    <s v="virginianus"/>
    <s v="White-tailed deer"/>
    <m/>
    <s v="Pelvis"/>
    <m/>
    <s v="Ischium"/>
    <s v="L"/>
    <n v="0.2"/>
    <s v="4"/>
    <n v="2"/>
    <x v="0"/>
    <m/>
    <m/>
    <m/>
    <m/>
    <m/>
    <m/>
    <m/>
    <m/>
    <m/>
    <m/>
    <m/>
    <m/>
    <n v="8"/>
    <m/>
    <m/>
    <m/>
    <m/>
    <m/>
    <m/>
    <m/>
    <m/>
    <m/>
  </r>
  <r>
    <n v="2017"/>
    <m/>
    <x v="227"/>
    <n v="18"/>
    <x v="40"/>
    <m/>
    <s v="AH"/>
    <s v="24_VI_14"/>
    <s v="Mammal"/>
    <x v="0"/>
    <m/>
    <m/>
    <s v="Artiodactyl"/>
    <m/>
    <s v="Rib"/>
    <m/>
    <s v="shaft"/>
    <m/>
    <n v="0"/>
    <s v="5"/>
    <n v="4"/>
    <x v="0"/>
    <m/>
    <m/>
    <m/>
    <m/>
    <m/>
    <m/>
    <m/>
    <m/>
    <m/>
    <m/>
    <m/>
    <m/>
    <m/>
    <m/>
    <m/>
    <m/>
    <m/>
    <m/>
    <m/>
    <m/>
    <m/>
    <m/>
  </r>
  <r>
    <n v="2017"/>
    <m/>
    <x v="227"/>
    <n v="18"/>
    <x v="40"/>
    <m/>
    <s v="AH"/>
    <s v="24_VI_14"/>
    <s v="Mammal"/>
    <x v="1"/>
    <s v="Canis"/>
    <s v="familiaris "/>
    <s v="dog"/>
    <m/>
    <s v="tth up"/>
    <m/>
    <s v="M1"/>
    <s v="R"/>
    <n v="1"/>
    <m/>
    <m/>
    <x v="0"/>
    <m/>
    <m/>
    <m/>
    <s v="Lt wear"/>
    <m/>
    <m/>
    <m/>
    <m/>
    <m/>
    <m/>
    <m/>
    <m/>
    <m/>
    <m/>
    <m/>
    <m/>
    <m/>
    <m/>
    <m/>
    <m/>
    <s v="11.4x8.1x14.2"/>
    <s v="ant-post, altura, ancho"/>
  </r>
  <r>
    <n v="2017"/>
    <m/>
    <x v="227"/>
    <n v="18"/>
    <x v="40"/>
    <m/>
    <s v="AH"/>
    <s v="24_VI_14"/>
    <s v="Mammal"/>
    <x v="16"/>
    <s v="Lepus"/>
    <s v="sp."/>
    <s v="Hare"/>
    <m/>
    <s v="Lumbar"/>
    <m/>
    <s v="1, 2, 3"/>
    <m/>
    <n v="1"/>
    <m/>
    <n v="4"/>
    <x v="6"/>
    <n v="3"/>
    <s v="three complete lumbar "/>
    <m/>
    <m/>
    <s v="FU"/>
    <s v="PR"/>
    <s v="FU"/>
    <m/>
    <s v="Phone 11_VIII_17"/>
    <m/>
    <m/>
    <m/>
    <m/>
    <m/>
    <m/>
    <m/>
    <m/>
    <m/>
    <m/>
    <m/>
    <m/>
    <m/>
  </r>
  <r>
    <n v="2017"/>
    <m/>
    <x v="227"/>
    <n v="18"/>
    <x v="40"/>
    <m/>
    <s v="AH"/>
    <s v="24_VI_14"/>
    <s v="Mammal"/>
    <x v="16"/>
    <s v="Lepus"/>
    <s v="sp."/>
    <s v="Hare"/>
    <m/>
    <s v="Sacrum"/>
    <m/>
    <s v="s3"/>
    <m/>
    <n v="0.2"/>
    <m/>
    <s v="?"/>
    <x v="0"/>
    <m/>
    <s v="frag of sacrum, S3"/>
    <m/>
    <m/>
    <s v="FU"/>
    <m/>
    <s v="FU"/>
    <m/>
    <m/>
    <m/>
    <m/>
    <m/>
    <n v="9"/>
    <m/>
    <m/>
    <m/>
    <m/>
    <m/>
    <m/>
    <m/>
    <m/>
    <m/>
  </r>
  <r>
    <n v="2017"/>
    <m/>
    <x v="227"/>
    <n v="18"/>
    <x v="40"/>
    <m/>
    <s v="AH"/>
    <s v="24_VI_14"/>
    <s v="Mammal"/>
    <x v="4"/>
    <s v="medium-large"/>
    <s v=" "/>
    <s v="medium-large mammal"/>
    <m/>
    <s v="shaft"/>
    <m/>
    <s v="frag"/>
    <m/>
    <n v="0"/>
    <s v="sliver"/>
    <n v="3"/>
    <x v="0"/>
    <m/>
    <s v="fragment of worked bone, likely broken tool. One end looks like it originally had a point or bevel"/>
    <m/>
    <m/>
    <m/>
    <m/>
    <m/>
    <m/>
    <m/>
    <m/>
    <m/>
    <m/>
    <m/>
    <m/>
    <m/>
    <n v="1"/>
    <m/>
    <m/>
    <m/>
    <m/>
    <m/>
    <m/>
  </r>
  <r>
    <n v="2017"/>
    <m/>
    <x v="227"/>
    <n v="18"/>
    <x v="40"/>
    <m/>
    <s v="AH"/>
    <s v="24_VI_14"/>
    <s v="Mammal"/>
    <x v="4"/>
    <s v="large"/>
    <s v=" "/>
    <s v="large mammal"/>
    <m/>
    <s v="shaft"/>
    <m/>
    <s v="frag"/>
    <m/>
    <n v="0"/>
    <s v="sliver"/>
    <n v="3"/>
    <x v="0"/>
    <m/>
    <s v="likely tibia frag of artiodactyl"/>
    <m/>
    <m/>
    <m/>
    <m/>
    <m/>
    <m/>
    <m/>
    <m/>
    <m/>
    <m/>
    <m/>
    <m/>
    <m/>
    <m/>
    <m/>
    <m/>
    <m/>
    <m/>
    <m/>
    <m/>
  </r>
  <r>
    <n v="2017"/>
    <m/>
    <x v="227"/>
    <n v="18"/>
    <x v="40"/>
    <m/>
    <s v="AH"/>
    <s v="24_VI_14"/>
    <s v="Mammal"/>
    <x v="4"/>
    <s v="large"/>
    <s v=" "/>
    <s v="large mammal"/>
    <m/>
    <s v="cranium"/>
    <m/>
    <s v="frag with brain case"/>
    <m/>
    <n v="0"/>
    <m/>
    <n v="2"/>
    <x v="0"/>
    <m/>
    <s v="thick frag of cranium of large mammal, weird/rough exterior texture"/>
    <m/>
    <m/>
    <m/>
    <m/>
    <m/>
    <m/>
    <m/>
    <m/>
    <m/>
    <m/>
    <m/>
    <m/>
    <m/>
    <m/>
    <m/>
    <m/>
    <m/>
    <m/>
    <m/>
    <m/>
  </r>
  <r>
    <n v="2017"/>
    <m/>
    <x v="227"/>
    <n v="18"/>
    <x v="40"/>
    <m/>
    <s v="AH"/>
    <s v="24_VI_14"/>
    <s v="Mammal"/>
    <x v="2"/>
    <m/>
    <m/>
    <s v="mammal"/>
    <m/>
    <s v="shaft"/>
    <m/>
    <m/>
    <m/>
    <s v="?"/>
    <m/>
    <n v="1"/>
    <x v="0"/>
    <m/>
    <s v="maybe baby?"/>
    <m/>
    <m/>
    <m/>
    <m/>
    <m/>
    <m/>
    <m/>
    <m/>
    <m/>
    <m/>
    <m/>
    <m/>
    <m/>
    <m/>
    <m/>
    <m/>
    <m/>
    <m/>
    <m/>
    <m/>
  </r>
  <r>
    <n v="2017"/>
    <m/>
    <x v="227"/>
    <n v="18"/>
    <x v="40"/>
    <m/>
    <s v="AH"/>
    <s v="24_VI_14"/>
    <s v="Mammal"/>
    <x v="13"/>
    <m/>
    <m/>
    <s v="Human"/>
    <m/>
    <m/>
    <m/>
    <m/>
    <m/>
    <m/>
    <m/>
    <m/>
    <x v="0"/>
    <m/>
    <s v="patella"/>
    <m/>
    <m/>
    <m/>
    <m/>
    <m/>
    <m/>
    <m/>
    <m/>
    <m/>
    <m/>
    <m/>
    <m/>
    <m/>
    <m/>
    <m/>
    <m/>
    <m/>
    <m/>
    <m/>
    <m/>
  </r>
  <r>
    <n v="2017"/>
    <m/>
    <x v="228"/>
    <n v="18"/>
    <x v="40"/>
    <m/>
    <s v="AH"/>
    <s v="25_VI_14"/>
    <s v="Bird"/>
    <x v="6"/>
    <s v="Anatidae"/>
    <m/>
    <s v="Waterfowl"/>
    <m/>
    <s v="Femur"/>
    <m/>
    <s v="shaft"/>
    <s v="L"/>
    <n v="0.8"/>
    <s v="5"/>
    <s v="?"/>
    <x v="0"/>
    <m/>
    <s v="Looks like a smallish duck"/>
    <m/>
    <m/>
    <m/>
    <m/>
    <m/>
    <m/>
    <m/>
    <m/>
    <m/>
    <m/>
    <m/>
    <m/>
    <m/>
    <m/>
    <m/>
    <m/>
    <m/>
    <m/>
    <m/>
    <m/>
  </r>
  <r>
    <n v="2017"/>
    <m/>
    <x v="228"/>
    <n v="18"/>
    <x v="40"/>
    <m/>
    <s v="AH"/>
    <s v="25_VI_14"/>
    <s v="Fish"/>
    <x v="15"/>
    <m/>
    <m/>
    <s v="Marine fish"/>
    <m/>
    <s v="Precaudal vert"/>
    <m/>
    <m/>
    <m/>
    <n v="0.9"/>
    <m/>
    <s v="?"/>
    <x v="0"/>
    <m/>
    <s v="Larger than lake fish. "/>
    <m/>
    <m/>
    <m/>
    <m/>
    <m/>
    <m/>
    <s v="Phone 14_VIII_17"/>
    <m/>
    <m/>
    <m/>
    <m/>
    <m/>
    <m/>
    <m/>
    <m/>
    <m/>
    <m/>
    <m/>
    <n v="9.8000000000000007"/>
    <s v="L"/>
  </r>
  <r>
    <n v="2017"/>
    <m/>
    <x v="229"/>
    <n v="18"/>
    <x v="39"/>
    <m/>
    <s v="DHS"/>
    <s v="23_VI_14"/>
    <s v="Unknown"/>
    <x v="2"/>
    <m/>
    <m/>
    <s v="Bird or Mammal"/>
    <m/>
    <s v="Rib?"/>
    <m/>
    <s v="frag"/>
    <m/>
    <n v="0"/>
    <m/>
    <n v="2"/>
    <x v="0"/>
    <m/>
    <m/>
    <m/>
    <m/>
    <m/>
    <m/>
    <m/>
    <m/>
    <m/>
    <m/>
    <m/>
    <m/>
    <m/>
    <m/>
    <m/>
    <m/>
    <m/>
    <m/>
    <m/>
    <m/>
    <m/>
    <m/>
  </r>
  <r>
    <n v="2017"/>
    <m/>
    <x v="229"/>
    <n v="18"/>
    <x v="39"/>
    <m/>
    <s v="DHS"/>
    <s v="23_VI_14"/>
    <s v="Bird"/>
    <x v="2"/>
    <s v="Cf charadriforme"/>
    <m/>
    <s v="Bird"/>
    <m/>
    <s v="Tibiotarsus"/>
    <m/>
    <s v="distal"/>
    <s v="R"/>
    <n v="0.3"/>
    <s v="4"/>
    <n v="4"/>
    <x v="0"/>
    <m/>
    <s v="Looks v similar to a small bird Joel identified as scolopacidae (a charidriform), also looking on J rochester flicker, it looked similar also to some of the woodpeckers. Really distinctive, should be able to ID"/>
    <m/>
    <m/>
    <m/>
    <m/>
    <m/>
    <m/>
    <s v="Phone 14_VIII_17"/>
    <s v="Y"/>
    <m/>
    <m/>
    <m/>
    <m/>
    <m/>
    <m/>
    <m/>
    <m/>
    <m/>
    <m/>
    <s v="6.8x6.5x5.7"/>
    <s v="WxD of distalx height of condyles"/>
  </r>
  <r>
    <n v="2017"/>
    <m/>
    <x v="229"/>
    <n v="18"/>
    <x v="39"/>
    <m/>
    <s v="DHS"/>
    <s v="23_VI_14"/>
    <s v="Mammal"/>
    <x v="4"/>
    <s v="medium"/>
    <m/>
    <s v="medium mammal"/>
    <m/>
    <s v="Cervical"/>
    <m/>
    <s v="frag"/>
    <m/>
    <n v="0.1"/>
    <s v="transverse proces"/>
    <n v="2"/>
    <x v="0"/>
    <m/>
    <m/>
    <m/>
    <m/>
    <m/>
    <m/>
    <m/>
    <m/>
    <m/>
    <m/>
    <m/>
    <m/>
    <m/>
    <m/>
    <m/>
    <m/>
    <m/>
    <m/>
    <m/>
    <m/>
    <m/>
    <m/>
  </r>
  <r>
    <n v="2017"/>
    <m/>
    <x v="229"/>
    <n v="18"/>
    <x v="39"/>
    <m/>
    <s v="DHS"/>
    <s v="23_VI_14"/>
    <s v="Mammal"/>
    <x v="13"/>
    <m/>
    <m/>
    <s v="Human"/>
    <m/>
    <m/>
    <m/>
    <m/>
    <m/>
    <m/>
    <m/>
    <m/>
    <x v="0"/>
    <m/>
    <m/>
    <m/>
    <m/>
    <m/>
    <m/>
    <m/>
    <m/>
    <m/>
    <m/>
    <m/>
    <m/>
    <m/>
    <m/>
    <m/>
    <m/>
    <m/>
    <m/>
    <m/>
    <m/>
    <m/>
    <m/>
  </r>
  <r>
    <n v="2017"/>
    <m/>
    <x v="230"/>
    <n v="18"/>
    <x v="39"/>
    <m/>
    <s v="DHS"/>
    <s v="24_VI_14"/>
    <s v="Mammal"/>
    <x v="0"/>
    <m/>
    <m/>
    <s v="Artiodactyl"/>
    <m/>
    <s v="Cranium"/>
    <m/>
    <s v="fragment of petrous temporal, bone that makes us the external auditory meatus"/>
    <s v="R"/>
    <n v="0"/>
    <m/>
    <s v="?"/>
    <x v="0"/>
    <m/>
    <s v="unfused?"/>
    <m/>
    <m/>
    <m/>
    <m/>
    <m/>
    <m/>
    <m/>
    <m/>
    <m/>
    <m/>
    <m/>
    <m/>
    <m/>
    <m/>
    <m/>
    <m/>
    <m/>
    <m/>
    <m/>
    <m/>
  </r>
  <r>
    <n v="2017"/>
    <m/>
    <x v="230"/>
    <n v="18"/>
    <x v="39"/>
    <m/>
    <s v="DHS"/>
    <s v="24_VI_14"/>
    <s v="Mammal"/>
    <x v="4"/>
    <s v="medium"/>
    <m/>
    <s v="medium mammal"/>
    <m/>
    <s v="Rib"/>
    <m/>
    <s v="shaft frag"/>
    <m/>
    <n v="0.5"/>
    <s v="5"/>
    <n v="4"/>
    <x v="0"/>
    <m/>
    <s v="probably dog."/>
    <m/>
    <m/>
    <m/>
    <m/>
    <m/>
    <m/>
    <m/>
    <m/>
    <m/>
    <m/>
    <m/>
    <m/>
    <m/>
    <m/>
    <m/>
    <m/>
    <m/>
    <m/>
    <m/>
    <m/>
  </r>
  <r>
    <n v="2017"/>
    <m/>
    <x v="231"/>
    <n v="18"/>
    <x v="32"/>
    <m/>
    <s v="DMC"/>
    <s v="25_VI_14"/>
    <s v="Mammal"/>
    <x v="2"/>
    <m/>
    <m/>
    <s v="Human"/>
    <m/>
    <m/>
    <m/>
    <m/>
    <m/>
    <m/>
    <m/>
    <m/>
    <x v="0"/>
    <m/>
    <m/>
    <m/>
    <m/>
    <m/>
    <m/>
    <m/>
    <m/>
    <m/>
    <m/>
    <m/>
    <m/>
    <m/>
    <m/>
    <m/>
    <m/>
    <m/>
    <m/>
    <m/>
    <m/>
    <m/>
    <m/>
  </r>
  <r>
    <n v="2017"/>
    <m/>
    <x v="232"/>
    <n v="18"/>
    <x v="13"/>
    <m/>
    <s v="GMB"/>
    <s v="23_VI_14"/>
    <s v="Mammal"/>
    <x v="4"/>
    <s v="medium-large"/>
    <m/>
    <s v="medium-large mammal"/>
    <m/>
    <s v="shaft"/>
    <m/>
    <s v="frag"/>
    <m/>
    <n v="0"/>
    <s v="sliver"/>
    <n v="3"/>
    <x v="0"/>
    <m/>
    <m/>
    <m/>
    <m/>
    <m/>
    <m/>
    <m/>
    <m/>
    <m/>
    <m/>
    <m/>
    <m/>
    <m/>
    <n v="2"/>
    <m/>
    <m/>
    <m/>
    <m/>
    <m/>
    <m/>
    <m/>
    <m/>
  </r>
  <r>
    <n v="2017"/>
    <m/>
    <x v="233"/>
    <n v="18"/>
    <x v="13"/>
    <m/>
    <s v="GMB"/>
    <s v="23_VI_14"/>
    <s v="Mammal"/>
    <x v="0"/>
    <m/>
    <m/>
    <s v="Artiodactyl"/>
    <m/>
    <s v="Pelvis"/>
    <m/>
    <s v="Pubis body/ishium"/>
    <m/>
    <n v="0.1"/>
    <s v="2"/>
    <n v="3"/>
    <x v="0"/>
    <m/>
    <s v="fusing portion of pubic symphysis and distal pubis/ischium"/>
    <m/>
    <m/>
    <m/>
    <m/>
    <s v="EL"/>
    <m/>
    <m/>
    <m/>
    <m/>
    <m/>
    <m/>
    <m/>
    <m/>
    <m/>
    <m/>
    <m/>
    <m/>
    <m/>
    <m/>
    <m/>
  </r>
  <r>
    <n v="2017"/>
    <m/>
    <x v="233"/>
    <n v="18"/>
    <x v="13"/>
    <m/>
    <s v="GMB"/>
    <s v="23_VI_14"/>
    <s v="Mammal"/>
    <x v="13"/>
    <m/>
    <m/>
    <s v="Human"/>
    <m/>
    <m/>
    <m/>
    <m/>
    <m/>
    <m/>
    <m/>
    <m/>
    <x v="0"/>
    <m/>
    <m/>
    <m/>
    <m/>
    <m/>
    <m/>
    <m/>
    <m/>
    <m/>
    <m/>
    <m/>
    <m/>
    <m/>
    <m/>
    <m/>
    <m/>
    <m/>
    <m/>
    <m/>
    <m/>
    <m/>
    <m/>
  </r>
  <r>
    <n v="2017"/>
    <m/>
    <x v="234"/>
    <n v="17"/>
    <x v="13"/>
    <m/>
    <s v="MRD"/>
    <s v="30_VII_13"/>
    <s v="Mammal"/>
    <x v="0"/>
    <m/>
    <m/>
    <s v="Artiodactyl"/>
    <m/>
    <s v="Lumbar vert"/>
    <m/>
    <m/>
    <m/>
    <n v="0.9"/>
    <s v="6"/>
    <n v="4"/>
    <x v="0"/>
    <m/>
    <s v="probably deer"/>
    <m/>
    <m/>
    <s v="FU"/>
    <m/>
    <s v="FU"/>
    <m/>
    <m/>
    <m/>
    <m/>
    <m/>
    <m/>
    <m/>
    <m/>
    <m/>
    <m/>
    <m/>
    <m/>
    <m/>
    <n v="33.700000000000003"/>
    <s v="L body"/>
  </r>
  <r>
    <n v="2017"/>
    <m/>
    <x v="234"/>
    <n v="17"/>
    <x v="13"/>
    <m/>
    <s v="MRD"/>
    <s v="30_VII_13"/>
    <s v="Mammal"/>
    <x v="4"/>
    <s v="medium"/>
    <m/>
    <s v="medium mammal"/>
    <m/>
    <s v="Cervical"/>
    <m/>
    <m/>
    <m/>
    <n v="1"/>
    <m/>
    <m/>
    <x v="0"/>
    <m/>
    <s v="probably dog"/>
    <s v="young, but not super young"/>
    <m/>
    <s v="UN"/>
    <m/>
    <s v="UN"/>
    <m/>
    <m/>
    <m/>
    <m/>
    <m/>
    <m/>
    <m/>
    <m/>
    <m/>
    <m/>
    <m/>
    <m/>
    <m/>
    <s v="18.6x26"/>
    <s v="L body x max width"/>
  </r>
  <r>
    <n v="2017"/>
    <m/>
    <x v="234"/>
    <n v="17"/>
    <x v="13"/>
    <m/>
    <s v="MRD"/>
    <s v="30_VII_13"/>
    <s v="Mammal"/>
    <x v="16"/>
    <s v="Sylvilagus"/>
    <s v="sp."/>
    <s v="Cottontail"/>
    <m/>
    <s v="Mt"/>
    <m/>
    <s v="III"/>
    <s v="L"/>
    <n v="1"/>
    <m/>
    <m/>
    <x v="0"/>
    <m/>
    <s v="DROPPED AND LOST"/>
    <m/>
    <m/>
    <s v="FU"/>
    <m/>
    <s v="FU"/>
    <m/>
    <m/>
    <m/>
    <m/>
    <m/>
    <m/>
    <m/>
    <m/>
    <m/>
    <m/>
    <m/>
    <m/>
    <m/>
    <s v="28.6x2.8x4.5"/>
    <s v="LxproxWxprodD"/>
  </r>
  <r>
    <n v="2017"/>
    <m/>
    <x v="234"/>
    <n v="17"/>
    <x v="13"/>
    <m/>
    <s v="MRD"/>
    <s v="30_VII_13"/>
    <s v="Mammal"/>
    <x v="1"/>
    <s v="Canis"/>
    <s v="familiaris "/>
    <s v="dog"/>
    <m/>
    <s v="Metacarpal"/>
    <m/>
    <s v="III"/>
    <s v="L"/>
    <n v="1"/>
    <m/>
    <m/>
    <x v="0"/>
    <m/>
    <s v="young dog, probably about 3 months of age"/>
    <s v="young unfused"/>
    <m/>
    <s v="UN"/>
    <s v="PR"/>
    <s v="UN"/>
    <m/>
    <s v="Phone 14_VIII_17"/>
    <m/>
    <m/>
    <m/>
    <m/>
    <m/>
    <m/>
    <m/>
    <m/>
    <m/>
    <m/>
    <m/>
    <s v="21.1x5x6.2"/>
    <s v="L x distal w x prox w"/>
  </r>
  <r>
    <n v="2017"/>
    <m/>
    <x v="234"/>
    <n v="17"/>
    <x v="13"/>
    <m/>
    <s v="MRD"/>
    <s v="30_VII_13"/>
    <s v="Mammal"/>
    <x v="13"/>
    <m/>
    <m/>
    <s v="Human"/>
    <m/>
    <m/>
    <m/>
    <m/>
    <m/>
    <m/>
    <m/>
    <m/>
    <x v="10"/>
    <m/>
    <m/>
    <m/>
    <m/>
    <m/>
    <m/>
    <m/>
    <m/>
    <m/>
    <m/>
    <m/>
    <m/>
    <m/>
    <m/>
    <m/>
    <m/>
    <m/>
    <m/>
    <m/>
    <m/>
    <m/>
    <m/>
  </r>
  <r>
    <n v="2017"/>
    <m/>
    <x v="235"/>
    <n v="17"/>
    <x v="41"/>
    <m/>
    <s v="DMC/GMR"/>
    <s v="30_VII_13"/>
    <s v="Bird"/>
    <x v="2"/>
    <m/>
    <m/>
    <s v="Bird"/>
    <m/>
    <s v="shaft"/>
    <m/>
    <m/>
    <m/>
    <n v="0"/>
    <s v="sliver"/>
    <s v="?"/>
    <x v="0"/>
    <m/>
    <m/>
    <m/>
    <m/>
    <m/>
    <m/>
    <m/>
    <m/>
    <m/>
    <m/>
    <m/>
    <m/>
    <m/>
    <n v="1"/>
    <m/>
    <m/>
    <m/>
    <m/>
    <m/>
    <m/>
    <m/>
    <m/>
  </r>
  <r>
    <n v="2017"/>
    <m/>
    <x v="236"/>
    <n v="17"/>
    <x v="13"/>
    <m/>
    <s v="MRD"/>
    <s v="30_VII_13"/>
    <s v="Mammal"/>
    <x v="5"/>
    <s v="Sciuridae"/>
    <s v="sp."/>
    <s v="Squirrel"/>
    <m/>
    <s v="Humerus"/>
    <m/>
    <s v="Distal"/>
    <s v="R"/>
    <n v="0.4"/>
    <s v="4"/>
    <n v="4"/>
    <x v="0"/>
    <m/>
    <s v="doesn't quite match tree or ground squirrel examples here. Maybe a slightly smaller species. "/>
    <m/>
    <m/>
    <s v="ND"/>
    <s v="PR"/>
    <s v="FU"/>
    <m/>
    <s v="Phone 15_VIII_17"/>
    <m/>
    <m/>
    <m/>
    <m/>
    <m/>
    <m/>
    <m/>
    <m/>
    <m/>
    <m/>
    <m/>
    <n v="8.9"/>
    <s v="w distal"/>
  </r>
  <r>
    <n v="2017"/>
    <m/>
    <x v="236"/>
    <n v="17"/>
    <x v="13"/>
    <m/>
    <s v="MRD"/>
    <s v="30_VII_13"/>
    <s v="Bird"/>
    <x v="6"/>
    <s v="Anatidae"/>
    <s v="sp."/>
    <s v="Waterfowl"/>
    <m/>
    <s v="Humerus"/>
    <m/>
    <s v="proximal"/>
    <s v="R"/>
    <n v="0.1"/>
    <s v="1"/>
    <s v="?"/>
    <x v="6"/>
    <m/>
    <m/>
    <m/>
    <m/>
    <m/>
    <m/>
    <m/>
    <m/>
    <m/>
    <m/>
    <m/>
    <m/>
    <m/>
    <m/>
    <m/>
    <m/>
    <m/>
    <m/>
    <m/>
    <m/>
    <m/>
    <m/>
  </r>
  <r>
    <n v="2017"/>
    <m/>
    <x v="236"/>
    <n v="17"/>
    <x v="13"/>
    <m/>
    <s v="MRD"/>
    <s v="30_VII_13"/>
    <s v="Bird"/>
    <x v="6"/>
    <s v="Anatidae"/>
    <s v="sp."/>
    <s v="Waterfowl"/>
    <m/>
    <s v="Coracoid"/>
    <m/>
    <s v="proximal"/>
    <s v="L"/>
    <n v="0.1"/>
    <s v="1"/>
    <s v="?"/>
    <x v="6"/>
    <m/>
    <m/>
    <m/>
    <m/>
    <m/>
    <m/>
    <m/>
    <m/>
    <m/>
    <m/>
    <m/>
    <m/>
    <m/>
    <m/>
    <m/>
    <m/>
    <m/>
    <m/>
    <m/>
    <m/>
    <m/>
    <m/>
  </r>
  <r>
    <n v="2017"/>
    <m/>
    <x v="236"/>
    <n v="17"/>
    <x v="13"/>
    <m/>
    <s v="MRD"/>
    <s v="30_VII_13"/>
    <s v="Bird"/>
    <x v="4"/>
    <s v="Large"/>
    <m/>
    <s v="*large bird"/>
    <m/>
    <s v="Synsacrum"/>
    <m/>
    <s v="lumbar"/>
    <m/>
    <n v="0.2"/>
    <s v="5"/>
    <n v="3"/>
    <x v="0"/>
    <m/>
    <s v="large bird, like guajolote"/>
    <m/>
    <m/>
    <m/>
    <m/>
    <m/>
    <m/>
    <m/>
    <m/>
    <m/>
    <m/>
    <m/>
    <m/>
    <m/>
    <m/>
    <m/>
    <m/>
    <m/>
    <m/>
    <m/>
    <m/>
  </r>
  <r>
    <n v="2017"/>
    <m/>
    <x v="236"/>
    <n v="17"/>
    <x v="13"/>
    <m/>
    <s v="MRD"/>
    <s v="30_VII_13"/>
    <s v="Bird"/>
    <x v="4"/>
    <m/>
    <m/>
    <s v="bird"/>
    <m/>
    <s v="frag"/>
    <m/>
    <m/>
    <m/>
    <n v="0"/>
    <m/>
    <n v="2"/>
    <x v="0"/>
    <m/>
    <m/>
    <m/>
    <m/>
    <m/>
    <m/>
    <m/>
    <m/>
    <m/>
    <m/>
    <m/>
    <m/>
    <m/>
    <m/>
    <m/>
    <m/>
    <m/>
    <m/>
    <m/>
    <m/>
    <m/>
    <m/>
  </r>
  <r>
    <n v="2017"/>
    <m/>
    <x v="236"/>
    <n v="17"/>
    <x v="13"/>
    <m/>
    <s v="MRD"/>
    <s v="30_VII_13"/>
    <s v="Mammal"/>
    <x v="4"/>
    <s v="Large"/>
    <m/>
    <s v="large mammal"/>
    <m/>
    <s v="rib"/>
    <m/>
    <s v="frag"/>
    <m/>
    <n v="0"/>
    <s v="5"/>
    <n v="3"/>
    <x v="0"/>
    <m/>
    <m/>
    <m/>
    <m/>
    <m/>
    <m/>
    <m/>
    <m/>
    <m/>
    <m/>
    <m/>
    <m/>
    <m/>
    <m/>
    <m/>
    <m/>
    <m/>
    <m/>
    <m/>
    <m/>
    <m/>
    <m/>
  </r>
  <r>
    <n v="2017"/>
    <m/>
    <x v="236"/>
    <n v="17"/>
    <x v="13"/>
    <m/>
    <s v="MRD"/>
    <s v="30_VII_13"/>
    <s v="Mammal"/>
    <x v="4"/>
    <m/>
    <m/>
    <s v="mammal"/>
    <m/>
    <s v="shaft"/>
    <m/>
    <s v="frag"/>
    <m/>
    <n v="0"/>
    <s v="sliver"/>
    <n v="5"/>
    <x v="6"/>
    <m/>
    <m/>
    <m/>
    <m/>
    <m/>
    <m/>
    <m/>
    <m/>
    <m/>
    <m/>
    <m/>
    <m/>
    <m/>
    <m/>
    <m/>
    <m/>
    <m/>
    <m/>
    <m/>
    <m/>
    <m/>
    <m/>
  </r>
  <r>
    <n v="2017"/>
    <m/>
    <x v="236"/>
    <n v="17"/>
    <x v="13"/>
    <m/>
    <s v="MRD"/>
    <s v="30_VII_13"/>
    <s v="Mammal"/>
    <x v="4"/>
    <s v="medium-large"/>
    <m/>
    <s v="medium-large mammal"/>
    <m/>
    <s v="vert ND"/>
    <m/>
    <s v="frag"/>
    <m/>
    <n v="0"/>
    <m/>
    <n v="3"/>
    <x v="0"/>
    <s v=" "/>
    <m/>
    <m/>
    <m/>
    <m/>
    <m/>
    <m/>
    <m/>
    <m/>
    <m/>
    <m/>
    <m/>
    <m/>
    <m/>
    <m/>
    <m/>
    <m/>
    <m/>
    <m/>
    <m/>
    <m/>
    <m/>
  </r>
  <r>
    <n v="2017"/>
    <m/>
    <x v="236"/>
    <n v="17"/>
    <x v="13"/>
    <m/>
    <s v="MRD"/>
    <s v="30_VII_13"/>
    <s v="Mammal"/>
    <x v="13"/>
    <m/>
    <m/>
    <s v="Human"/>
    <m/>
    <m/>
    <m/>
    <m/>
    <m/>
    <m/>
    <m/>
    <m/>
    <x v="17"/>
    <m/>
    <s v="shafts refit"/>
    <m/>
    <m/>
    <m/>
    <m/>
    <m/>
    <m/>
    <m/>
    <m/>
    <m/>
    <m/>
    <m/>
    <m/>
    <m/>
    <m/>
    <m/>
    <m/>
    <m/>
    <m/>
    <m/>
    <m/>
  </r>
  <r>
    <n v="2017"/>
    <m/>
    <x v="237"/>
    <n v="17"/>
    <x v="9"/>
    <m/>
    <s v="MRD"/>
    <s v="30_VII_13"/>
    <s v="Bird"/>
    <x v="6"/>
    <s v="Anatidae"/>
    <m/>
    <s v="Waterfowl"/>
    <m/>
    <s v="Coracoid"/>
    <m/>
    <s v="anterior (glenoid end)"/>
    <s v="L"/>
    <n v="0.2"/>
    <s v="2"/>
    <s v="?"/>
    <x v="0"/>
    <m/>
    <s v="cf Aythya sp."/>
    <s v="adult"/>
    <m/>
    <s v="FU"/>
    <m/>
    <m/>
    <m/>
    <m/>
    <m/>
    <m/>
    <m/>
    <m/>
    <m/>
    <m/>
    <m/>
    <m/>
    <m/>
    <m/>
    <m/>
    <m/>
    <m/>
  </r>
  <r>
    <n v="2017"/>
    <m/>
    <x v="237"/>
    <n v="17"/>
    <x v="9"/>
    <m/>
    <s v="MRD"/>
    <s v="30_VII_13"/>
    <s v="Bird"/>
    <x v="6"/>
    <s v="Anatidae"/>
    <m/>
    <s v="Waterfowl"/>
    <m/>
    <s v="Sternum"/>
    <m/>
    <s v="anterior frag"/>
    <s v="L"/>
    <n v="0.1"/>
    <m/>
    <n v="2"/>
    <x v="0"/>
    <m/>
    <m/>
    <m/>
    <m/>
    <m/>
    <m/>
    <m/>
    <m/>
    <m/>
    <m/>
    <m/>
    <n v="9"/>
    <m/>
    <m/>
    <m/>
    <m/>
    <m/>
    <m/>
    <m/>
    <m/>
    <m/>
    <m/>
  </r>
  <r>
    <n v="2017"/>
    <m/>
    <x v="237"/>
    <n v="17"/>
    <x v="9"/>
    <m/>
    <s v="MRD"/>
    <s v="30_VII_13"/>
    <s v="Mammal"/>
    <x v="1"/>
    <s v="Canis"/>
    <s v="familiaris "/>
    <s v="dog"/>
    <m/>
    <s v="Cranial"/>
    <m/>
    <s v="nasal"/>
    <s v="L"/>
    <n v="0"/>
    <s v="5"/>
    <n v="3"/>
    <x v="0"/>
    <m/>
    <s v="about 60% of nasal present"/>
    <m/>
    <m/>
    <m/>
    <m/>
    <m/>
    <m/>
    <m/>
    <m/>
    <m/>
    <m/>
    <m/>
    <m/>
    <m/>
    <m/>
    <m/>
    <m/>
    <m/>
    <m/>
    <m/>
    <m/>
  </r>
  <r>
    <n v="2017"/>
    <m/>
    <x v="237"/>
    <n v="17"/>
    <x v="9"/>
    <m/>
    <s v="MRD"/>
    <s v="30_VII_13"/>
    <s v="Mammal"/>
    <x v="1"/>
    <s v="Canis"/>
    <s v="familiaris "/>
    <s v="dog"/>
    <m/>
    <s v="Tth up"/>
    <m/>
    <s v="M1"/>
    <s v="R"/>
    <n v="0.2"/>
    <s v="*"/>
    <s v="?"/>
    <x v="0"/>
    <m/>
    <s v="anterior crown frag"/>
    <m/>
    <m/>
    <m/>
    <m/>
    <m/>
    <m/>
    <m/>
    <m/>
    <m/>
    <n v="9"/>
    <m/>
    <m/>
    <m/>
    <m/>
    <m/>
    <m/>
    <m/>
    <m/>
    <m/>
    <m/>
  </r>
  <r>
    <n v="2017"/>
    <m/>
    <x v="237"/>
    <n v="17"/>
    <x v="9"/>
    <m/>
    <s v="MRD"/>
    <s v="30_VII_13"/>
    <s v="Mammal"/>
    <x v="1"/>
    <s v="Canis"/>
    <s v="familiaris "/>
    <s v="dog"/>
    <m/>
    <s v="Tth low"/>
    <m/>
    <s v="I3"/>
    <s v="R"/>
    <n v="1"/>
    <m/>
    <m/>
    <x v="0"/>
    <m/>
    <s v="doesn’t look too worn but very tip is fragmented"/>
    <m/>
    <m/>
    <m/>
    <m/>
    <m/>
    <m/>
    <m/>
    <m/>
    <m/>
    <m/>
    <m/>
    <m/>
    <m/>
    <m/>
    <m/>
    <m/>
    <m/>
    <m/>
    <s v="3.9, 4.3, 5.5 "/>
    <s v="ant-pos, anch, altura"/>
  </r>
  <r>
    <n v="2017"/>
    <m/>
    <x v="237"/>
    <n v="17"/>
    <x v="9"/>
    <m/>
    <s v="MRD"/>
    <s v="30_VII_13"/>
    <s v="Mammal"/>
    <x v="16"/>
    <s v="Sylvilagus"/>
    <s v="cunicularius"/>
    <s v="bunns"/>
    <m/>
    <s v="Cranial"/>
    <m/>
    <s v="Frontal"/>
    <s v="R"/>
    <n v="0.1"/>
    <s v="5"/>
    <n v="4"/>
    <x v="0"/>
    <m/>
    <m/>
    <s v="young unfused"/>
    <m/>
    <m/>
    <m/>
    <m/>
    <m/>
    <m/>
    <m/>
    <m/>
    <m/>
    <m/>
    <m/>
    <m/>
    <m/>
    <m/>
    <m/>
    <m/>
    <m/>
    <m/>
    <m/>
  </r>
  <r>
    <n v="2017"/>
    <m/>
    <x v="237"/>
    <n v="17"/>
    <x v="9"/>
    <m/>
    <s v="MRD"/>
    <s v="30_VII_13"/>
    <s v="Mammal"/>
    <x v="5"/>
    <s v="Sciuridae"/>
    <s v="sp."/>
    <s v="Squirrel"/>
    <m/>
    <s v="Ulna"/>
    <m/>
    <m/>
    <s v="L"/>
    <n v="1"/>
    <m/>
    <m/>
    <x v="0"/>
    <m/>
    <s v="smaller than sciurius in the collection"/>
    <m/>
    <m/>
    <s v="FU"/>
    <s v="PR"/>
    <s v="FU"/>
    <m/>
    <m/>
    <m/>
    <m/>
    <m/>
    <m/>
    <m/>
    <m/>
    <m/>
    <m/>
    <m/>
    <m/>
    <m/>
    <n v="37.799999999999997"/>
    <s v="L"/>
  </r>
  <r>
    <n v="2017"/>
    <m/>
    <x v="237"/>
    <n v="17"/>
    <x v="9"/>
    <m/>
    <s v="MRD"/>
    <s v="30_VII_13"/>
    <s v="Mammal"/>
    <x v="0"/>
    <m/>
    <m/>
    <s v="Artiodactyl"/>
    <m/>
    <s v="Cranial"/>
    <m/>
    <s v="pre/maxilla"/>
    <m/>
    <n v="0"/>
    <s v="?"/>
    <s v="?"/>
    <x v="0"/>
    <m/>
    <m/>
    <m/>
    <m/>
    <m/>
    <m/>
    <m/>
    <m/>
    <m/>
    <m/>
    <m/>
    <m/>
    <m/>
    <m/>
    <m/>
    <m/>
    <m/>
    <m/>
    <m/>
    <m/>
    <m/>
    <m/>
  </r>
  <r>
    <n v="2017"/>
    <m/>
    <x v="237"/>
    <n v="17"/>
    <x v="9"/>
    <m/>
    <s v="MRD"/>
    <s v="30_VII_13"/>
    <s v="Mammal"/>
    <x v="4"/>
    <s v="small-medium"/>
    <m/>
    <s v="small-medium mammal"/>
    <m/>
    <s v="Lumbar"/>
    <m/>
    <m/>
    <m/>
    <n v="0.9"/>
    <m/>
    <n v="2"/>
    <x v="0"/>
    <m/>
    <s v="hare/cat size"/>
    <m/>
    <m/>
    <s v="FU"/>
    <m/>
    <s v="FU"/>
    <m/>
    <m/>
    <m/>
    <m/>
    <m/>
    <m/>
    <m/>
    <m/>
    <m/>
    <m/>
    <m/>
    <m/>
    <m/>
    <n v="20.2"/>
    <s v="L body"/>
  </r>
  <r>
    <n v="2017"/>
    <m/>
    <x v="237"/>
    <n v="17"/>
    <x v="9"/>
    <m/>
    <s v="MRD"/>
    <s v="30_VII_13"/>
    <s v="Mammal"/>
    <x v="4"/>
    <s v="medium-large"/>
    <s v=" "/>
    <s v="medium-large mammal"/>
    <m/>
    <s v="Cranial"/>
    <m/>
    <s v="sphenoid wing frag"/>
    <s v="R"/>
    <n v="0"/>
    <m/>
    <n v="2"/>
    <x v="0"/>
    <m/>
    <s v="I think probably artiodactyl, hard to tell without a good example of a fragmented skull. "/>
    <m/>
    <m/>
    <m/>
    <m/>
    <m/>
    <m/>
    <s v="Phone 16_VIII_17"/>
    <m/>
    <m/>
    <m/>
    <m/>
    <m/>
    <m/>
    <m/>
    <m/>
    <m/>
    <m/>
    <m/>
    <m/>
    <m/>
  </r>
  <r>
    <n v="2017"/>
    <m/>
    <x v="237"/>
    <n v="17"/>
    <x v="9"/>
    <m/>
    <s v="MRD"/>
    <s v="30_VII_13"/>
    <s v="Mammal"/>
    <x v="4"/>
    <s v="medium-large"/>
    <s v=" "/>
    <s v="medium-large mammal"/>
    <m/>
    <s v="Frag"/>
    <m/>
    <m/>
    <m/>
    <n v="0"/>
    <m/>
    <s v="*"/>
    <x v="6"/>
    <m/>
    <s v="2 fraged modern, 1 fraged mostly ancient"/>
    <m/>
    <m/>
    <m/>
    <m/>
    <m/>
    <m/>
    <m/>
    <m/>
    <m/>
    <m/>
    <m/>
    <m/>
    <m/>
    <m/>
    <m/>
    <m/>
    <m/>
    <m/>
    <m/>
    <m/>
  </r>
  <r>
    <n v="2017"/>
    <m/>
    <x v="237"/>
    <n v="17"/>
    <x v="9"/>
    <m/>
    <s v="MRD"/>
    <s v="30_VII_13"/>
    <s v="Mammal"/>
    <x v="4"/>
    <s v="medium-large"/>
    <s v=" "/>
    <s v="medium-large mammal"/>
    <m/>
    <s v="Shaft"/>
    <m/>
    <m/>
    <m/>
    <n v="0"/>
    <s v="sliver"/>
    <n v="5"/>
    <x v="1"/>
    <m/>
    <m/>
    <m/>
    <m/>
    <m/>
    <m/>
    <m/>
    <s v="One weathered stage 2"/>
    <m/>
    <m/>
    <m/>
    <m/>
    <m/>
    <m/>
    <m/>
    <m/>
    <m/>
    <s v="*"/>
    <m/>
    <m/>
    <m/>
    <m/>
  </r>
  <r>
    <n v="2017"/>
    <m/>
    <x v="237"/>
    <n v="17"/>
    <x v="9"/>
    <m/>
    <s v="MRD"/>
    <s v="30_VII_13"/>
    <s v="Mammal"/>
    <x v="4"/>
    <s v="large"/>
    <s v=" "/>
    <s v="large mammal"/>
    <m/>
    <s v="shaft"/>
    <m/>
    <s v="needle or some other cylindical tool"/>
    <m/>
    <n v="0"/>
    <s v="5"/>
    <n v="2"/>
    <x v="0"/>
    <m/>
    <s v="small worked piece of bone with a light grove down the middle. Could have been a large needle"/>
    <m/>
    <m/>
    <m/>
    <m/>
    <m/>
    <m/>
    <m/>
    <m/>
    <m/>
    <m/>
    <m/>
    <m/>
    <m/>
    <m/>
    <m/>
    <m/>
    <m/>
    <m/>
    <n v="4.4000000000000004"/>
    <s v="W"/>
  </r>
  <r>
    <n v="2017"/>
    <m/>
    <x v="237"/>
    <n v="17"/>
    <x v="9"/>
    <m/>
    <s v="MRD"/>
    <s v="30_VII_13"/>
    <s v="Mammal"/>
    <x v="4"/>
    <s v="large"/>
    <s v=" "/>
    <s v="large mammal"/>
    <m/>
    <s v="shaft"/>
    <m/>
    <s v="spatula?"/>
    <m/>
    <n v="0"/>
    <s v="sliver"/>
    <n v="2"/>
    <x v="0"/>
    <m/>
    <s v="piece of a large straight shaft (so likely human), rough bevel on on end. "/>
    <m/>
    <m/>
    <m/>
    <m/>
    <m/>
    <m/>
    <m/>
    <m/>
    <m/>
    <m/>
    <m/>
    <m/>
    <m/>
    <m/>
    <m/>
    <m/>
    <m/>
    <m/>
    <n v="20.3"/>
    <s v="W of what is left of bevel"/>
  </r>
  <r>
    <n v="2017"/>
    <m/>
    <x v="237"/>
    <n v="17"/>
    <x v="9"/>
    <m/>
    <s v="MRD"/>
    <s v="30_VII_13"/>
    <s v="Unknown"/>
    <x v="2"/>
    <m/>
    <m/>
    <s v="bird or mammal"/>
    <m/>
    <s v="shaft"/>
    <m/>
    <m/>
    <m/>
    <n v="0"/>
    <s v="8"/>
    <n v="5"/>
    <x v="9"/>
    <m/>
    <s v="two likely baby animal frag, one a weird rib shaped thing.  "/>
    <m/>
    <m/>
    <m/>
    <m/>
    <m/>
    <m/>
    <m/>
    <m/>
    <m/>
    <m/>
    <m/>
    <m/>
    <m/>
    <m/>
    <m/>
    <m/>
    <m/>
    <m/>
    <m/>
    <m/>
  </r>
  <r>
    <n v="2017"/>
    <m/>
    <x v="237"/>
    <n v="17"/>
    <x v="9"/>
    <m/>
    <s v="MRD"/>
    <s v="30_VII_13"/>
    <s v="Unknown"/>
    <x v="2"/>
    <m/>
    <m/>
    <s v="bird or mammal"/>
    <m/>
    <s v="frag"/>
    <m/>
    <m/>
    <m/>
    <n v="0"/>
    <s v="8"/>
    <n v="5"/>
    <x v="3"/>
    <m/>
    <m/>
    <m/>
    <m/>
    <m/>
    <m/>
    <m/>
    <m/>
    <m/>
    <m/>
    <m/>
    <m/>
    <m/>
    <m/>
    <m/>
    <m/>
    <m/>
    <m/>
    <m/>
    <m/>
    <m/>
    <m/>
  </r>
  <r>
    <n v="2017"/>
    <m/>
    <x v="237"/>
    <n v="17"/>
    <x v="9"/>
    <m/>
    <s v="MRD"/>
    <s v="30_VII_13"/>
    <s v="Mammal"/>
    <x v="25"/>
    <m/>
    <m/>
    <s v="Shell"/>
    <m/>
    <s v="Shell"/>
    <m/>
    <m/>
    <m/>
    <n v="0"/>
    <m/>
    <m/>
    <x v="0"/>
    <m/>
    <m/>
    <m/>
    <m/>
    <m/>
    <m/>
    <m/>
    <m/>
    <m/>
    <m/>
    <m/>
    <m/>
    <m/>
    <m/>
    <m/>
    <m/>
    <m/>
    <m/>
    <m/>
    <m/>
    <m/>
    <m/>
  </r>
  <r>
    <n v="2017"/>
    <m/>
    <x v="237"/>
    <n v="17"/>
    <x v="9"/>
    <m/>
    <s v="MRD"/>
    <s v="30_VII_13"/>
    <s v="Mammal"/>
    <x v="13"/>
    <m/>
    <m/>
    <s v="Human"/>
    <m/>
    <m/>
    <m/>
    <m/>
    <m/>
    <m/>
    <m/>
    <m/>
    <x v="2"/>
    <m/>
    <m/>
    <m/>
    <m/>
    <m/>
    <m/>
    <m/>
    <m/>
    <m/>
    <m/>
    <m/>
    <m/>
    <m/>
    <m/>
    <m/>
    <m/>
    <m/>
    <m/>
    <m/>
    <m/>
    <m/>
    <m/>
  </r>
  <r>
    <n v="2017"/>
    <m/>
    <x v="238"/>
    <n v="17"/>
    <x v="12"/>
    <m/>
    <s v="AGMR"/>
    <s v="30_VII_13"/>
    <s v="Mammal"/>
    <x v="1"/>
    <s v="Canis"/>
    <s v="familiaris "/>
    <s v="dog"/>
    <m/>
    <s v="Tth ND"/>
    <m/>
    <s v="Canine"/>
    <m/>
    <n v="0.3"/>
    <s v="post"/>
    <s v="?"/>
    <x v="0"/>
    <m/>
    <m/>
    <s v="young, root not completely filled in"/>
    <m/>
    <m/>
    <m/>
    <m/>
    <m/>
    <m/>
    <m/>
    <m/>
    <m/>
    <m/>
    <m/>
    <m/>
    <m/>
    <m/>
    <m/>
    <m/>
    <m/>
    <m/>
    <m/>
  </r>
  <r>
    <n v="2017"/>
    <m/>
    <x v="238"/>
    <n v="17"/>
    <x v="12"/>
    <m/>
    <s v="AGMR"/>
    <s v="30_VII_13"/>
    <s v="Mammal"/>
    <x v="1"/>
    <s v="Canis"/>
    <s v="familiaris "/>
    <s v="dog"/>
    <m/>
    <s v="Mc"/>
    <m/>
    <s v="V"/>
    <s v="R"/>
    <n v="1"/>
    <m/>
    <m/>
    <x v="0"/>
    <m/>
    <m/>
    <s v="young unfused"/>
    <m/>
    <s v="FU"/>
    <s v="PR"/>
    <s v="FU"/>
    <m/>
    <m/>
    <m/>
    <m/>
    <m/>
    <m/>
    <m/>
    <m/>
    <m/>
    <m/>
    <m/>
    <m/>
    <m/>
    <s v="34.4, 8.4x7.9"/>
    <s v="L (not including missing distal epiphysis), Prox WxD"/>
  </r>
  <r>
    <n v="2017"/>
    <m/>
    <x v="238"/>
    <n v="17"/>
    <x v="12"/>
    <m/>
    <s v="AGMR"/>
    <s v="30_VII_13"/>
    <s v="Bird"/>
    <x v="6"/>
    <s v="Anatidae"/>
    <s v="cf. Aythya"/>
    <s v="Waterfowl"/>
    <m/>
    <s v="Tarsometatarsus"/>
    <m/>
    <m/>
    <s v="L"/>
    <n v="0.9"/>
    <s v="4"/>
    <s v="?"/>
    <x v="0"/>
    <m/>
    <s v="almost complete, missing frag from prox. And damage to distal condyles"/>
    <m/>
    <m/>
    <m/>
    <m/>
    <m/>
    <m/>
    <m/>
    <m/>
    <m/>
    <m/>
    <m/>
    <m/>
    <m/>
    <m/>
    <m/>
    <m/>
    <m/>
    <m/>
    <m/>
    <m/>
  </r>
  <r>
    <n v="2017"/>
    <m/>
    <x v="238"/>
    <n v="17"/>
    <x v="12"/>
    <m/>
    <s v="AGMR"/>
    <s v="30_VII_13"/>
    <s v="Bird"/>
    <x v="6"/>
    <s v="Anatidae"/>
    <m/>
    <s v="Waterfowl"/>
    <m/>
    <s v="Mandible"/>
    <m/>
    <s v="Angular"/>
    <s v="L"/>
    <n v="0.3"/>
    <s v="4"/>
    <s v="?"/>
    <x v="0"/>
    <m/>
    <m/>
    <m/>
    <m/>
    <m/>
    <m/>
    <m/>
    <m/>
    <m/>
    <m/>
    <m/>
    <m/>
    <m/>
    <m/>
    <m/>
    <m/>
    <m/>
    <m/>
    <m/>
    <m/>
    <m/>
    <m/>
  </r>
  <r>
    <n v="2017"/>
    <m/>
    <x v="238"/>
    <n v="17"/>
    <x v="12"/>
    <m/>
    <s v="AGMR"/>
    <s v="30_VII_13"/>
    <s v="Mammal"/>
    <x v="0"/>
    <m/>
    <m/>
    <s v="Artiodactyl"/>
    <m/>
    <s v="Tibia"/>
    <m/>
    <s v="shaft"/>
    <s v="?"/>
    <n v="0"/>
    <s v="sliver"/>
    <n v="3"/>
    <x v="0"/>
    <m/>
    <m/>
    <m/>
    <m/>
    <m/>
    <m/>
    <m/>
    <m/>
    <m/>
    <m/>
    <m/>
    <m/>
    <m/>
    <m/>
    <m/>
    <m/>
    <m/>
    <m/>
    <m/>
    <m/>
    <m/>
    <m/>
  </r>
  <r>
    <n v="2017"/>
    <m/>
    <x v="238"/>
    <n v="17"/>
    <x v="12"/>
    <m/>
    <s v="AGMR"/>
    <s v="30_VII_13"/>
    <s v="Mammal"/>
    <x v="4"/>
    <s v="medium"/>
    <s v=" "/>
    <s v="medium mammal"/>
    <m/>
    <s v="Rib"/>
    <m/>
    <m/>
    <m/>
    <n v="0.4"/>
    <s v="8"/>
    <n v="4"/>
    <x v="2"/>
    <m/>
    <s v="two frags, a prox and a distal, likely from same rib"/>
    <s v="young"/>
    <m/>
    <s v="UN"/>
    <m/>
    <s v="ND"/>
    <m/>
    <m/>
    <m/>
    <m/>
    <m/>
    <m/>
    <m/>
    <m/>
    <m/>
    <m/>
    <m/>
    <m/>
    <m/>
    <m/>
    <m/>
  </r>
  <r>
    <n v="2017"/>
    <m/>
    <x v="238"/>
    <n v="17"/>
    <x v="12"/>
    <m/>
    <s v="AGMR"/>
    <s v="30_VII_13"/>
    <s v="Mammal"/>
    <x v="4"/>
    <s v="large"/>
    <s v=" "/>
    <s v="large mammal"/>
    <m/>
    <s v="Shaft"/>
    <m/>
    <s v="frag"/>
    <m/>
    <n v="0"/>
    <s v="sliver"/>
    <n v="3"/>
    <x v="0"/>
    <m/>
    <m/>
    <m/>
    <m/>
    <m/>
    <m/>
    <m/>
    <m/>
    <m/>
    <m/>
    <m/>
    <m/>
    <m/>
    <m/>
    <m/>
    <m/>
    <m/>
    <m/>
    <m/>
    <m/>
    <m/>
    <m/>
  </r>
  <r>
    <n v="2017"/>
    <m/>
    <x v="238"/>
    <n v="17"/>
    <x v="12"/>
    <m/>
    <s v="AGMR"/>
    <s v="30_VII_13"/>
    <s v="Mammal"/>
    <x v="2"/>
    <m/>
    <m/>
    <s v="mammal"/>
    <m/>
    <s v="frag"/>
    <m/>
    <m/>
    <m/>
    <n v="0"/>
    <m/>
    <n v="3"/>
    <x v="0"/>
    <m/>
    <m/>
    <m/>
    <m/>
    <m/>
    <m/>
    <m/>
    <m/>
    <m/>
    <m/>
    <m/>
    <m/>
    <m/>
    <m/>
    <m/>
    <m/>
    <m/>
    <m/>
    <m/>
    <m/>
    <m/>
    <m/>
  </r>
  <r>
    <n v="2017"/>
    <m/>
    <x v="238"/>
    <n v="17"/>
    <x v="12"/>
    <m/>
    <s v="AGMR"/>
    <s v="30_VII_13"/>
    <s v="Mammal"/>
    <x v="13"/>
    <m/>
    <m/>
    <s v="Human"/>
    <m/>
    <m/>
    <m/>
    <m/>
    <m/>
    <m/>
    <m/>
    <m/>
    <x v="16"/>
    <m/>
    <m/>
    <m/>
    <m/>
    <m/>
    <m/>
    <m/>
    <m/>
    <m/>
    <m/>
    <m/>
    <m/>
    <m/>
    <m/>
    <m/>
    <m/>
    <m/>
    <m/>
    <m/>
    <m/>
    <m/>
    <m/>
  </r>
  <r>
    <n v="2017"/>
    <m/>
    <x v="239"/>
    <n v="17"/>
    <x v="32"/>
    <m/>
    <s v="DHS"/>
    <s v="29_VII_13"/>
    <s v="Mammal"/>
    <x v="1"/>
    <s v="Canis"/>
    <s v="familiaris "/>
    <s v="dog"/>
    <m/>
    <s v="pelvis acetabulum"/>
    <m/>
    <s v="ischium"/>
    <s v="R"/>
    <n v="0.3"/>
    <m/>
    <m/>
    <x v="0"/>
    <m/>
    <s v="complete unfused ischium"/>
    <s v="Infantile, between 3-6 months"/>
    <m/>
    <s v="UN"/>
    <m/>
    <s v="UN"/>
    <m/>
    <m/>
    <m/>
    <m/>
    <n v="7"/>
    <m/>
    <m/>
    <m/>
    <m/>
    <m/>
    <m/>
    <m/>
    <m/>
    <m/>
    <m/>
  </r>
  <r>
    <n v="2017"/>
    <m/>
    <x v="239"/>
    <n v="17"/>
    <x v="32"/>
    <m/>
    <s v="DHS"/>
    <s v="29_VII_13"/>
    <s v="Bird"/>
    <x v="6"/>
    <s v="Anatidae"/>
    <s v="sp."/>
    <s v="Waterfowl"/>
    <m/>
    <s v="coraciod"/>
    <m/>
    <m/>
    <s v="R"/>
    <n v="0.9"/>
    <s v="2"/>
    <n v="4"/>
    <x v="0"/>
    <m/>
    <m/>
    <s v="adult"/>
    <m/>
    <m/>
    <m/>
    <m/>
    <s v="looks like it was still attached when burnt, small patches on unburnt bone on proximal artciular facets"/>
    <s v="Phone 16_VIII_17"/>
    <m/>
    <m/>
    <n v="8"/>
    <m/>
    <m/>
    <m/>
    <m/>
    <m/>
    <m/>
    <m/>
    <m/>
    <m/>
    <m/>
  </r>
  <r>
    <n v="2017"/>
    <m/>
    <x v="239"/>
    <n v="17"/>
    <x v="32"/>
    <m/>
    <s v="DHS"/>
    <s v="29_VII_13"/>
    <s v="Mammal"/>
    <x v="4"/>
    <s v="medium-large"/>
    <s v=" "/>
    <s v="medium-large mammal"/>
    <m/>
    <s v="shaft"/>
    <m/>
    <s v="frag"/>
    <m/>
    <n v="9"/>
    <s v="sliver"/>
    <n v="2"/>
    <x v="0"/>
    <m/>
    <m/>
    <m/>
    <m/>
    <m/>
    <m/>
    <m/>
    <m/>
    <m/>
    <m/>
    <m/>
    <n v="6"/>
    <m/>
    <m/>
    <m/>
    <m/>
    <m/>
    <m/>
    <m/>
    <m/>
    <m/>
    <m/>
  </r>
  <r>
    <n v="2017"/>
    <m/>
    <x v="239"/>
    <n v="17"/>
    <x v="32"/>
    <m/>
    <s v="DHS"/>
    <s v="29_VII_13"/>
    <s v="Mammal"/>
    <x v="4"/>
    <s v="medium-large"/>
    <s v=" "/>
    <s v="medium-large mammal"/>
    <m/>
    <s v="rib"/>
    <m/>
    <s v="frag"/>
    <m/>
    <n v="0.3"/>
    <s v="5"/>
    <n v="4"/>
    <x v="0"/>
    <m/>
    <m/>
    <m/>
    <m/>
    <m/>
    <m/>
    <m/>
    <m/>
    <m/>
    <m/>
    <m/>
    <m/>
    <m/>
    <m/>
    <m/>
    <m/>
    <m/>
    <m/>
    <m/>
    <m/>
    <m/>
    <m/>
  </r>
  <r>
    <n v="2017"/>
    <m/>
    <x v="239"/>
    <n v="17"/>
    <x v="32"/>
    <m/>
    <s v="DHS"/>
    <s v="29_VII_13"/>
    <s v="Mammal"/>
    <x v="4"/>
    <s v="large"/>
    <s v=" "/>
    <s v="large mammal"/>
    <m/>
    <s v="shaft"/>
    <m/>
    <s v="spatula"/>
    <m/>
    <n v="1"/>
    <m/>
    <n v="2"/>
    <x v="0"/>
    <m/>
    <s v="complete spatula, likely human as bone is thick and straight. Sawn piece of shaft, bevel at one end and blunted at other. Lots of use wear"/>
    <m/>
    <m/>
    <m/>
    <m/>
    <m/>
    <m/>
    <s v="Phone 16_VIII_17"/>
    <m/>
    <m/>
    <m/>
    <m/>
    <m/>
    <m/>
    <m/>
    <m/>
    <m/>
    <m/>
    <m/>
    <s v="54.3x23"/>
    <s v="LxW"/>
  </r>
  <r>
    <n v="2017"/>
    <m/>
    <x v="239"/>
    <n v="17"/>
    <x v="32"/>
    <m/>
    <s v="DHS"/>
    <s v="29_VII_13"/>
    <s v="Mammal"/>
    <x v="13"/>
    <m/>
    <m/>
    <s v="Human"/>
    <m/>
    <m/>
    <m/>
    <m/>
    <m/>
    <m/>
    <m/>
    <m/>
    <x v="2"/>
    <m/>
    <m/>
    <m/>
    <m/>
    <m/>
    <m/>
    <m/>
    <m/>
    <m/>
    <m/>
    <m/>
    <m/>
    <m/>
    <m/>
    <m/>
    <m/>
    <m/>
    <m/>
    <m/>
    <m/>
    <m/>
    <m/>
  </r>
  <r>
    <n v="2017"/>
    <m/>
    <x v="203"/>
    <n v="17"/>
    <x v="32"/>
    <m/>
    <s v="DHS"/>
    <s v="22_VII_13"/>
    <s v="Mammal"/>
    <x v="13"/>
    <m/>
    <m/>
    <s v="Human"/>
    <m/>
    <m/>
    <m/>
    <m/>
    <m/>
    <m/>
    <m/>
    <m/>
    <x v="6"/>
    <m/>
    <m/>
    <m/>
    <m/>
    <m/>
    <m/>
    <m/>
    <m/>
    <m/>
    <m/>
    <m/>
    <m/>
    <m/>
    <m/>
    <m/>
    <m/>
    <m/>
    <m/>
    <m/>
    <m/>
    <m/>
    <m/>
  </r>
  <r>
    <n v="2017"/>
    <m/>
    <x v="237"/>
    <n v="17"/>
    <x v="9"/>
    <m/>
    <s v="MRD"/>
    <s v="30_VII_13"/>
    <s v="Mammal"/>
    <x v="4"/>
    <s v="large"/>
    <m/>
    <s v="large mammal"/>
    <m/>
    <s v="shaft"/>
    <m/>
    <s v="spatula?"/>
    <m/>
    <n v="0"/>
    <s v="sliver"/>
    <n v="2"/>
    <x v="0"/>
    <m/>
    <s v="long and straight, possibly human, cut mark at one end, polished and shaped at the other, fragment of spatula most likely"/>
    <m/>
    <m/>
    <m/>
    <m/>
    <m/>
    <m/>
    <m/>
    <m/>
    <m/>
    <m/>
    <m/>
    <m/>
    <m/>
    <m/>
    <m/>
    <m/>
    <m/>
    <m/>
    <s v="8.5x16.6"/>
    <s v="Lxmax W"/>
  </r>
  <r>
    <n v="2017"/>
    <m/>
    <x v="240"/>
    <n v="17"/>
    <x v="41"/>
    <m/>
    <s v="AGMR"/>
    <s v="31_VII_13"/>
    <s v="Mammal"/>
    <x v="1"/>
    <s v="Canis"/>
    <s v="familiaris "/>
    <s v="dog"/>
    <m/>
    <s v="Tth Low"/>
    <m/>
    <s v="Canine"/>
    <s v="L"/>
    <n v="0.5"/>
    <s v="4"/>
    <s v="?"/>
    <x v="0"/>
    <m/>
    <m/>
    <m/>
    <m/>
    <m/>
    <m/>
    <m/>
    <m/>
    <m/>
    <m/>
    <m/>
    <m/>
    <m/>
    <m/>
    <m/>
    <m/>
    <m/>
    <m/>
    <m/>
    <m/>
    <m/>
    <m/>
  </r>
  <r>
    <n v="2017"/>
    <m/>
    <x v="240"/>
    <n v="17"/>
    <x v="41"/>
    <m/>
    <s v="AGMR"/>
    <s v="31_VII_13"/>
    <s v="Mammal"/>
    <x v="4"/>
    <s v="medium"/>
    <s v=" "/>
    <s v="medium mammal"/>
    <m/>
    <s v="rib"/>
    <m/>
    <s v="frag"/>
    <s v=" "/>
    <n v="0"/>
    <s v="5"/>
    <n v="1"/>
    <x v="0"/>
    <m/>
    <m/>
    <m/>
    <m/>
    <m/>
    <m/>
    <m/>
    <m/>
    <m/>
    <m/>
    <m/>
    <m/>
    <m/>
    <m/>
    <m/>
    <m/>
    <m/>
    <m/>
    <m/>
    <m/>
    <m/>
    <m/>
  </r>
  <r>
    <n v="2017"/>
    <m/>
    <x v="240"/>
    <n v="17"/>
    <x v="41"/>
    <m/>
    <s v="AGMR"/>
    <s v="31_VII_13"/>
    <s v="Unknown"/>
    <x v="4"/>
    <m/>
    <s v=" "/>
    <s v="bird or mammal"/>
    <m/>
    <s v="shaft"/>
    <m/>
    <m/>
    <m/>
    <s v="?"/>
    <s v="5"/>
    <n v="2"/>
    <x v="0"/>
    <m/>
    <s v="bird-like shape but very very thick for the size of it."/>
    <m/>
    <m/>
    <m/>
    <m/>
    <m/>
    <m/>
    <m/>
    <m/>
    <m/>
    <m/>
    <m/>
    <m/>
    <m/>
    <m/>
    <m/>
    <m/>
    <m/>
    <m/>
    <m/>
    <m/>
  </r>
  <r>
    <n v="2017"/>
    <m/>
    <x v="240"/>
    <n v="17"/>
    <x v="41"/>
    <m/>
    <s v="AGMR"/>
    <s v="31_VII_13"/>
    <s v="Bird"/>
    <x v="6"/>
    <s v="Anatidae"/>
    <s v="sp."/>
    <s v="Waterfowl"/>
    <m/>
    <s v="Sternum"/>
    <m/>
    <m/>
    <m/>
    <n v="0.1"/>
    <m/>
    <m/>
    <x v="0"/>
    <m/>
    <m/>
    <m/>
    <m/>
    <m/>
    <m/>
    <m/>
    <m/>
    <m/>
    <m/>
    <m/>
    <m/>
    <m/>
    <m/>
    <m/>
    <m/>
    <m/>
    <m/>
    <m/>
    <m/>
    <m/>
    <m/>
  </r>
  <r>
    <n v="2017"/>
    <m/>
    <x v="241"/>
    <n v="17"/>
    <x v="14"/>
    <m/>
    <s v="AGMR"/>
    <s v="29_VII_13"/>
    <s v="Bird"/>
    <x v="2"/>
    <m/>
    <m/>
    <s v="Bird"/>
    <m/>
    <s v="Ulna"/>
    <m/>
    <m/>
    <s v="R"/>
    <n v="0.3"/>
    <s v="4"/>
    <n v="1"/>
    <x v="0"/>
    <m/>
    <m/>
    <m/>
    <m/>
    <m/>
    <m/>
    <m/>
    <m/>
    <m/>
    <m/>
    <m/>
    <m/>
    <m/>
    <m/>
    <m/>
    <m/>
    <m/>
    <m/>
    <m/>
    <m/>
    <m/>
    <m/>
  </r>
  <r>
    <n v="2017"/>
    <m/>
    <x v="241"/>
    <n v="17"/>
    <x v="14"/>
    <m/>
    <s v="AGMR"/>
    <s v="29_VII_13"/>
    <s v="Mammal"/>
    <x v="13"/>
    <m/>
    <m/>
    <s v="Human"/>
    <m/>
    <m/>
    <m/>
    <m/>
    <m/>
    <m/>
    <m/>
    <m/>
    <x v="0"/>
    <m/>
    <m/>
    <m/>
    <m/>
    <m/>
    <m/>
    <m/>
    <m/>
    <m/>
    <m/>
    <m/>
    <m/>
    <m/>
    <m/>
    <m/>
    <m/>
    <m/>
    <m/>
    <m/>
    <m/>
    <m/>
    <m/>
  </r>
  <r>
    <n v="2017"/>
    <m/>
    <x v="242"/>
    <n v="17"/>
    <x v="19"/>
    <m/>
    <s v="AGMR"/>
    <s v="2_VIII_13"/>
    <s v="Mammal"/>
    <x v="0"/>
    <s v="Odocoileus"/>
    <s v="virginianus"/>
    <s v="White-tailed deer"/>
    <m/>
    <s v="Metacarpal"/>
    <m/>
    <s v="Dista"/>
    <s v="R"/>
    <n v="0.2"/>
    <s v="4"/>
    <n v="2"/>
    <x v="0"/>
    <m/>
    <s v="Looks like a spiral fracture but not the freshest. "/>
    <m/>
    <m/>
    <s v="ND"/>
    <s v="ND"/>
    <s v="FU"/>
    <m/>
    <s v="Phone 18_VIII_17"/>
    <m/>
    <m/>
    <n v="9"/>
    <m/>
    <m/>
    <m/>
    <m/>
    <m/>
    <m/>
    <m/>
    <m/>
    <s v="26.4x16.8"/>
    <s v="WxD"/>
  </r>
  <r>
    <n v="2017"/>
    <m/>
    <x v="242"/>
    <n v="17"/>
    <x v="19"/>
    <m/>
    <s v="AGMR"/>
    <s v="2_VIII_13"/>
    <s v="Mammal"/>
    <x v="0"/>
    <s v="Odocoileus"/>
    <s v="virginianus"/>
    <s v="White-tailed deer"/>
    <m/>
    <s v="Antler"/>
    <m/>
    <s v="frag"/>
    <m/>
    <n v="0"/>
    <s v="sliver"/>
    <n v="3"/>
    <x v="0"/>
    <m/>
    <m/>
    <m/>
    <m/>
    <m/>
    <m/>
    <m/>
    <m/>
    <m/>
    <m/>
    <m/>
    <m/>
    <m/>
    <m/>
    <m/>
    <m/>
    <m/>
    <m/>
    <m/>
    <m/>
    <n v="25.3"/>
    <s v="Max thickness of antler preserves"/>
  </r>
  <r>
    <n v="2017"/>
    <m/>
    <x v="242"/>
    <n v="17"/>
    <x v="19"/>
    <m/>
    <s v="AGMR"/>
    <s v="2_VIII_13"/>
    <s v="Mammal"/>
    <x v="16"/>
    <s v="Sylvilagus"/>
    <s v="audobonii"/>
    <s v="buns"/>
    <m/>
    <s v="Femur"/>
    <m/>
    <m/>
    <s v="R"/>
    <n v="0.9"/>
    <s v="5"/>
    <m/>
    <x v="0"/>
    <m/>
    <s v="complete except for unfused epiphyses"/>
    <s v="young"/>
    <m/>
    <s v="UN"/>
    <s v="PR"/>
    <s v="UN"/>
    <m/>
    <s v="Phone 18_VIII_17"/>
    <m/>
    <m/>
    <m/>
    <m/>
    <m/>
    <m/>
    <m/>
    <m/>
    <m/>
    <m/>
    <m/>
    <n v="5"/>
    <s v="L (unfused)"/>
  </r>
  <r>
    <n v="2017"/>
    <m/>
    <x v="242"/>
    <n v="17"/>
    <x v="19"/>
    <m/>
    <s v="AGMR"/>
    <s v="2_VIII_13"/>
    <s v="Mammal"/>
    <x v="16"/>
    <s v="Sylvilagus"/>
    <s v="audobonii"/>
    <s v="buns"/>
    <m/>
    <s v="Tibia"/>
    <m/>
    <m/>
    <s v="L"/>
    <n v="0.1"/>
    <s v="5"/>
    <n v="3"/>
    <x v="0"/>
    <m/>
    <s v="inlcudes frag of fibula"/>
    <m/>
    <m/>
    <s v="ND"/>
    <s v="ND"/>
    <s v="ND"/>
    <m/>
    <m/>
    <m/>
    <m/>
    <m/>
    <m/>
    <m/>
    <m/>
    <m/>
    <m/>
    <m/>
    <m/>
    <m/>
    <m/>
    <m/>
  </r>
  <r>
    <n v="2017"/>
    <m/>
    <x v="242"/>
    <n v="17"/>
    <x v="19"/>
    <m/>
    <s v="AGMR"/>
    <s v="2_VIII_13"/>
    <s v="Mammal"/>
    <x v="16"/>
    <s v="Lepus"/>
    <s v="sp."/>
    <s v="Hare"/>
    <m/>
    <s v="Mt"/>
    <m/>
    <s v="IV"/>
    <s v="R"/>
    <n v="1"/>
    <m/>
    <n v="4"/>
    <x v="0"/>
    <m/>
    <m/>
    <m/>
    <m/>
    <s v="FU"/>
    <s v="PR"/>
    <s v="FU"/>
    <m/>
    <m/>
    <m/>
    <m/>
    <m/>
    <m/>
    <m/>
    <m/>
    <m/>
    <m/>
    <m/>
    <m/>
    <m/>
    <n v="51.2"/>
    <s v="L"/>
  </r>
  <r>
    <n v="2017"/>
    <m/>
    <x v="242"/>
    <n v="17"/>
    <x v="19"/>
    <m/>
    <s v="AGMR"/>
    <s v="2_VIII_13"/>
    <s v="Mammal"/>
    <x v="16"/>
    <s v="Leporidae"/>
    <s v="Sylvilagus cunicularius or Lepus sp. "/>
    <s v="Leporidae"/>
    <m/>
    <s v="Pelvis"/>
    <m/>
    <s v="ilium articular surface"/>
    <s v="L"/>
    <n v="0"/>
    <m/>
    <n v="2"/>
    <x v="0"/>
    <m/>
    <m/>
    <m/>
    <m/>
    <m/>
    <m/>
    <m/>
    <m/>
    <m/>
    <m/>
    <m/>
    <m/>
    <m/>
    <m/>
    <m/>
    <m/>
    <m/>
    <m/>
    <m/>
    <m/>
    <m/>
    <m/>
  </r>
  <r>
    <n v="2017"/>
    <m/>
    <x v="242"/>
    <n v="17"/>
    <x v="19"/>
    <m/>
    <s v="AGMR"/>
    <s v="2_VIII_13"/>
    <s v="Mammal"/>
    <x v="4"/>
    <s v="small"/>
    <m/>
    <s v="small mammal"/>
    <m/>
    <s v="Lumbar"/>
    <m/>
    <m/>
    <m/>
    <n v="1"/>
    <m/>
    <m/>
    <x v="0"/>
    <m/>
    <s v="tuza-ish size"/>
    <s v="too small to tell"/>
    <m/>
    <s v="ND"/>
    <m/>
    <s v="ND"/>
    <m/>
    <m/>
    <m/>
    <m/>
    <m/>
    <m/>
    <m/>
    <m/>
    <m/>
    <m/>
    <m/>
    <m/>
    <m/>
    <m/>
    <m/>
  </r>
  <r>
    <n v="2017"/>
    <m/>
    <x v="242"/>
    <n v="17"/>
    <x v="19"/>
    <m/>
    <s v="AGMR"/>
    <s v="2_VIII_13"/>
    <s v="Mammal"/>
    <x v="4"/>
    <s v="small-medium"/>
    <m/>
    <s v="small-medium mammal"/>
    <m/>
    <s v="shaft"/>
    <m/>
    <m/>
    <m/>
    <n v="0"/>
    <s v="sliver"/>
    <s v="?"/>
    <x v="0"/>
    <m/>
    <m/>
    <m/>
    <m/>
    <m/>
    <m/>
    <m/>
    <m/>
    <m/>
    <m/>
    <m/>
    <n v="6"/>
    <m/>
    <m/>
    <m/>
    <m/>
    <m/>
    <m/>
    <m/>
    <m/>
    <m/>
    <m/>
  </r>
  <r>
    <n v="2017"/>
    <m/>
    <x v="242"/>
    <n v="17"/>
    <x v="19"/>
    <m/>
    <s v="AGMR"/>
    <s v="2_VIII_13"/>
    <s v="Mammal"/>
    <x v="4"/>
    <s v="large"/>
    <s v=" "/>
    <s v="large mammal"/>
    <m/>
    <s v="Rib"/>
    <m/>
    <s v="shaft"/>
    <m/>
    <n v="0"/>
    <s v="8"/>
    <n v="3"/>
    <x v="2"/>
    <m/>
    <s v="two frags, one head?"/>
    <m/>
    <m/>
    <m/>
    <m/>
    <m/>
    <m/>
    <m/>
    <m/>
    <m/>
    <m/>
    <m/>
    <m/>
    <m/>
    <m/>
    <m/>
    <m/>
    <m/>
    <m/>
    <m/>
    <m/>
  </r>
  <r>
    <n v="2017"/>
    <m/>
    <x v="242"/>
    <n v="17"/>
    <x v="19"/>
    <m/>
    <s v="AGMR"/>
    <s v="2_VIII_13"/>
    <s v="Mammal"/>
    <x v="1"/>
    <s v="Canis"/>
    <s v="familiaris "/>
    <s v="dog"/>
    <m/>
    <s v="Tth ND"/>
    <m/>
    <s v="Canine"/>
    <s v="?"/>
    <n v="0.1"/>
    <s v="sliver"/>
    <n v="4"/>
    <x v="0"/>
    <m/>
    <s v="post/medial - includes line like most other frag"/>
    <m/>
    <m/>
    <m/>
    <m/>
    <m/>
    <m/>
    <m/>
    <m/>
    <m/>
    <m/>
    <m/>
    <m/>
    <m/>
    <m/>
    <m/>
    <m/>
    <m/>
    <m/>
    <m/>
    <m/>
  </r>
  <r>
    <n v="2017"/>
    <m/>
    <x v="242"/>
    <n v="17"/>
    <x v="19"/>
    <m/>
    <s v="AGMR"/>
    <s v="2_VIII_13"/>
    <s v="Fish"/>
    <x v="2"/>
    <s v="Carangidae"/>
    <m/>
    <s v="Carangidae"/>
    <m/>
    <s v="Dentary"/>
    <m/>
    <s v="posterior "/>
    <s v="R"/>
    <n v="0.1"/>
    <s v="2"/>
    <s v="?"/>
    <x v="0"/>
    <m/>
    <m/>
    <m/>
    <m/>
    <m/>
    <m/>
    <m/>
    <m/>
    <m/>
    <m/>
    <m/>
    <m/>
    <m/>
    <m/>
    <m/>
    <m/>
    <m/>
    <m/>
    <m/>
    <m/>
    <m/>
    <m/>
  </r>
  <r>
    <n v="2017"/>
    <m/>
    <x v="242"/>
    <n v="17"/>
    <x v="19"/>
    <m/>
    <s v="AGMR"/>
    <s v="2_VIII_13"/>
    <s v="Fish"/>
    <x v="2"/>
    <s v="marine fish"/>
    <m/>
    <s v="Marine fish"/>
    <m/>
    <s v="Dorsal spine"/>
    <m/>
    <s v="prox. "/>
    <m/>
    <n v="0.3"/>
    <m/>
    <s v="?"/>
    <x v="0"/>
    <m/>
    <m/>
    <m/>
    <m/>
    <m/>
    <m/>
    <m/>
    <m/>
    <m/>
    <m/>
    <m/>
    <n v="8"/>
    <m/>
    <m/>
    <m/>
    <m/>
    <m/>
    <m/>
    <m/>
    <m/>
    <m/>
    <m/>
  </r>
  <r>
    <n v="2017"/>
    <m/>
    <x v="242"/>
    <n v="17"/>
    <x v="19"/>
    <m/>
    <s v="AGMR"/>
    <s v="2_VIII_13"/>
    <s v="Fish"/>
    <x v="2"/>
    <m/>
    <m/>
    <s v="fish"/>
    <m/>
    <s v="frag"/>
    <m/>
    <m/>
    <m/>
    <n v="0"/>
    <m/>
    <s v="?"/>
    <x v="0"/>
    <m/>
    <m/>
    <m/>
    <m/>
    <m/>
    <m/>
    <m/>
    <m/>
    <m/>
    <m/>
    <m/>
    <m/>
    <m/>
    <m/>
    <m/>
    <m/>
    <m/>
    <m/>
    <m/>
    <m/>
    <m/>
    <m/>
  </r>
  <r>
    <n v="2017"/>
    <m/>
    <x v="242"/>
    <n v="17"/>
    <x v="19"/>
    <m/>
    <s v="AGMR"/>
    <s v="2_VIII_13"/>
    <s v="Unknown"/>
    <x v="2"/>
    <m/>
    <m/>
    <s v="bird or mammal"/>
    <m/>
    <s v="shaft"/>
    <m/>
    <m/>
    <m/>
    <n v="0"/>
    <s v="sliver"/>
    <s v="?"/>
    <x v="0"/>
    <m/>
    <m/>
    <m/>
    <m/>
    <m/>
    <m/>
    <m/>
    <m/>
    <m/>
    <m/>
    <m/>
    <n v="4"/>
    <m/>
    <m/>
    <m/>
    <m/>
    <m/>
    <m/>
    <m/>
    <m/>
    <m/>
    <m/>
  </r>
  <r>
    <n v="2017"/>
    <m/>
    <x v="242"/>
    <n v="17"/>
    <x v="19"/>
    <m/>
    <s v="AGMR"/>
    <s v="2_VIII_13"/>
    <s v="Mammal"/>
    <x v="2"/>
    <m/>
    <m/>
    <s v="mammal"/>
    <m/>
    <s v="frag"/>
    <m/>
    <m/>
    <m/>
    <n v="0"/>
    <s v="8"/>
    <n v="5"/>
    <x v="16"/>
    <m/>
    <m/>
    <m/>
    <m/>
    <m/>
    <m/>
    <m/>
    <m/>
    <m/>
    <m/>
    <m/>
    <m/>
    <m/>
    <m/>
    <m/>
    <m/>
    <m/>
    <m/>
    <m/>
    <m/>
    <m/>
    <m/>
  </r>
  <r>
    <n v="2017"/>
    <m/>
    <x v="242"/>
    <n v="17"/>
    <x v="19"/>
    <m/>
    <s v="AGMR"/>
    <s v="2_VIII_13"/>
    <s v="Mammal"/>
    <x v="13"/>
    <m/>
    <m/>
    <s v="Human"/>
    <m/>
    <m/>
    <m/>
    <m/>
    <m/>
    <m/>
    <m/>
    <m/>
    <x v="6"/>
    <m/>
    <m/>
    <m/>
    <m/>
    <m/>
    <m/>
    <m/>
    <m/>
    <m/>
    <m/>
    <m/>
    <m/>
    <m/>
    <m/>
    <m/>
    <m/>
    <m/>
    <m/>
    <m/>
    <m/>
    <m/>
    <m/>
  </r>
  <r>
    <n v="2017"/>
    <m/>
    <x v="243"/>
    <n v="17"/>
    <x v="19"/>
    <m/>
    <s v="AGMR"/>
    <s v="2_VIII_13"/>
    <s v="Mammal"/>
    <x v="0"/>
    <s v="Odocoileus"/>
    <s v="virginianus"/>
    <s v="White-tailed deer"/>
    <m/>
    <s v="Femur"/>
    <m/>
    <s v="prx"/>
    <s v="L"/>
    <n v="0.1"/>
    <s v="1"/>
    <n v="1"/>
    <x v="0"/>
    <m/>
    <s v="unfused proximal shaft"/>
    <s v="young"/>
    <m/>
    <s v="UN"/>
    <s v="PR"/>
    <s v="ND"/>
    <s v="spiral fracture"/>
    <m/>
    <m/>
    <m/>
    <m/>
    <m/>
    <m/>
    <m/>
    <m/>
    <m/>
    <m/>
    <m/>
    <m/>
    <n v="22.4"/>
    <s v="W of head epiphysis"/>
  </r>
  <r>
    <n v="2017"/>
    <m/>
    <x v="243"/>
    <n v="17"/>
    <x v="19"/>
    <m/>
    <s v="AGMR"/>
    <s v="2_VIII_13"/>
    <s v="Mammal"/>
    <x v="0"/>
    <m/>
    <m/>
    <s v="Artiodactyl"/>
    <m/>
    <s v="Rib"/>
    <m/>
    <s v="shaft"/>
    <m/>
    <n v="0.4"/>
    <s v="5"/>
    <n v="2"/>
    <x v="0"/>
    <m/>
    <m/>
    <m/>
    <m/>
    <m/>
    <m/>
    <m/>
    <m/>
    <m/>
    <m/>
    <m/>
    <m/>
    <m/>
    <m/>
    <m/>
    <m/>
    <m/>
    <m/>
    <m/>
    <m/>
    <m/>
    <m/>
  </r>
  <r>
    <n v="2017"/>
    <m/>
    <x v="243"/>
    <n v="17"/>
    <x v="19"/>
    <m/>
    <s v="AGMR"/>
    <s v="2_VIII_13"/>
    <s v="Mammal"/>
    <x v="16"/>
    <s v="Sylvilagus"/>
    <s v="audobonii"/>
    <s v="buns"/>
    <m/>
    <s v="Pelvis acetabulum"/>
    <m/>
    <s v="central including part of all three"/>
    <m/>
    <n v="0.8"/>
    <s v="3"/>
    <n v="1"/>
    <x v="0"/>
    <m/>
    <m/>
    <m/>
    <m/>
    <m/>
    <m/>
    <m/>
    <m/>
    <m/>
    <m/>
    <m/>
    <m/>
    <m/>
    <m/>
    <m/>
    <m/>
    <m/>
    <m/>
    <m/>
    <m/>
    <m/>
    <m/>
  </r>
  <r>
    <n v="2017"/>
    <m/>
    <x v="243"/>
    <n v="17"/>
    <x v="19"/>
    <m/>
    <s v="AGMR"/>
    <s v="2_VIII_13"/>
    <s v="Reptile"/>
    <x v="26"/>
    <m/>
    <m/>
    <s v="tortuga"/>
    <m/>
    <s v="carapace"/>
    <m/>
    <s v="scute"/>
    <m/>
    <n v="0"/>
    <m/>
    <m/>
    <x v="0"/>
    <m/>
    <m/>
    <m/>
    <m/>
    <m/>
    <m/>
    <m/>
    <m/>
    <m/>
    <m/>
    <m/>
    <m/>
    <m/>
    <m/>
    <m/>
    <m/>
    <m/>
    <m/>
    <m/>
    <m/>
    <m/>
    <m/>
  </r>
  <r>
    <n v="2017"/>
    <m/>
    <x v="243"/>
    <n v="17"/>
    <x v="19"/>
    <m/>
    <s v="AGMR"/>
    <s v="2_VIII_13"/>
    <s v="Mammal"/>
    <x v="4"/>
    <s v="medium"/>
    <m/>
    <s v="medium mammal"/>
    <m/>
    <s v="rib"/>
    <m/>
    <s v="shaft"/>
    <m/>
    <n v="0"/>
    <s v="5"/>
    <n v="1"/>
    <x v="0"/>
    <m/>
    <m/>
    <m/>
    <m/>
    <m/>
    <m/>
    <m/>
    <m/>
    <m/>
    <m/>
    <m/>
    <m/>
    <m/>
    <m/>
    <m/>
    <m/>
    <m/>
    <m/>
    <m/>
    <m/>
    <m/>
    <m/>
  </r>
  <r>
    <n v="2017"/>
    <m/>
    <x v="243"/>
    <n v="17"/>
    <x v="19"/>
    <m/>
    <s v="AGMR"/>
    <s v="2_VIII_13"/>
    <s v="Mammal"/>
    <x v="4"/>
    <s v="medium-large"/>
    <m/>
    <s v="medium-large mammal"/>
    <m/>
    <s v="frag"/>
    <m/>
    <m/>
    <m/>
    <n v="0"/>
    <m/>
    <s v="*"/>
    <x v="6"/>
    <m/>
    <s v="ancient, modern, mixed"/>
    <m/>
    <m/>
    <m/>
    <m/>
    <m/>
    <s v="one charred 4"/>
    <m/>
    <m/>
    <m/>
    <s v="*"/>
    <m/>
    <m/>
    <m/>
    <m/>
    <m/>
    <m/>
    <m/>
    <m/>
    <m/>
    <m/>
  </r>
  <r>
    <n v="2017"/>
    <m/>
    <x v="243"/>
    <n v="17"/>
    <x v="19"/>
    <m/>
    <s v="AGMR"/>
    <s v="2_VIII_13"/>
    <s v="Mammal"/>
    <x v="2"/>
    <m/>
    <m/>
    <s v="mammal"/>
    <m/>
    <s v="frag"/>
    <m/>
    <m/>
    <m/>
    <n v="0"/>
    <m/>
    <n v="4"/>
    <x v="0"/>
    <m/>
    <m/>
    <m/>
    <m/>
    <m/>
    <m/>
    <m/>
    <m/>
    <m/>
    <m/>
    <m/>
    <m/>
    <m/>
    <m/>
    <m/>
    <m/>
    <m/>
    <m/>
    <m/>
    <m/>
    <m/>
    <m/>
  </r>
  <r>
    <n v="2017"/>
    <m/>
    <x v="243"/>
    <n v="17"/>
    <x v="19"/>
    <m/>
    <s v="AGMR"/>
    <s v="2_VIII_13"/>
    <s v="Mammal"/>
    <x v="13"/>
    <m/>
    <m/>
    <s v="human"/>
    <m/>
    <m/>
    <m/>
    <m/>
    <m/>
    <m/>
    <m/>
    <m/>
    <x v="3"/>
    <m/>
    <m/>
    <m/>
    <m/>
    <m/>
    <m/>
    <m/>
    <m/>
    <m/>
    <m/>
    <m/>
    <m/>
    <m/>
    <m/>
    <m/>
    <m/>
    <m/>
    <m/>
    <m/>
    <m/>
    <m/>
    <m/>
  </r>
  <r>
    <n v="2017"/>
    <m/>
    <x v="244"/>
    <n v="17"/>
    <x v="20"/>
    <m/>
    <s v="AGMR"/>
    <s v="3_VIII_13"/>
    <s v="Reptile"/>
    <x v="26"/>
    <s v="cf. Trachemys sp."/>
    <m/>
    <s v="tortuga"/>
    <m/>
    <s v="carapace"/>
    <m/>
    <s v="front right peripheral scute, where plastron and carapace meet"/>
    <m/>
    <n v="0.7"/>
    <m/>
    <s v="?"/>
    <x v="0"/>
    <m/>
    <s v="possible cut, no clear evidence, but polish near edge where it is fractured, "/>
    <m/>
    <m/>
    <m/>
    <m/>
    <m/>
    <m/>
    <s v="Phone 18_VIII_17"/>
    <m/>
    <m/>
    <m/>
    <m/>
    <m/>
    <m/>
    <m/>
    <m/>
    <m/>
    <m/>
    <m/>
    <m/>
    <m/>
  </r>
  <r>
    <n v="2017"/>
    <m/>
    <x v="244"/>
    <n v="17"/>
    <x v="20"/>
    <m/>
    <s v="AGMR"/>
    <s v="3_VIII_13"/>
    <s v="Mammal"/>
    <x v="4"/>
    <m/>
    <m/>
    <s v="mammal"/>
    <m/>
    <m/>
    <m/>
    <m/>
    <m/>
    <n v="0"/>
    <m/>
    <n v="4"/>
    <x v="2"/>
    <m/>
    <m/>
    <m/>
    <m/>
    <m/>
    <m/>
    <m/>
    <m/>
    <m/>
    <m/>
    <m/>
    <m/>
    <m/>
    <m/>
    <m/>
    <m/>
    <m/>
    <m/>
    <m/>
    <m/>
    <m/>
    <m/>
  </r>
  <r>
    <n v="2017"/>
    <m/>
    <x v="245"/>
    <n v="17"/>
    <x v="11"/>
    <m/>
    <s v="BG"/>
    <s v="1_VIII_13"/>
    <s v="Mammal"/>
    <x v="1"/>
    <s v="Canis"/>
    <s v="familiaris "/>
    <s v="dog"/>
    <m/>
    <s v="Cranium"/>
    <m/>
    <s v="temporal"/>
    <s v="L"/>
    <n v="0.1"/>
    <m/>
    <n v="2"/>
    <x v="0"/>
    <m/>
    <s v="most of squamous temporal"/>
    <s v="young? Not fused well to petrous temporal, not sure if that comes with age Between subadult and adult"/>
    <m/>
    <m/>
    <m/>
    <m/>
    <m/>
    <m/>
    <m/>
    <m/>
    <m/>
    <m/>
    <m/>
    <m/>
    <m/>
    <m/>
    <m/>
    <m/>
    <m/>
    <m/>
    <m/>
  </r>
  <r>
    <n v="2017"/>
    <m/>
    <x v="245"/>
    <n v="17"/>
    <x v="11"/>
    <m/>
    <s v="BG"/>
    <s v="1_VIII_13"/>
    <s v="Mammal"/>
    <x v="1"/>
    <s v="Canis"/>
    <s v="familiaris "/>
    <s v="dog"/>
    <m/>
    <s v="Cranium"/>
    <m/>
    <s v="Premaxilla"/>
    <s v="L"/>
    <n v="0"/>
    <m/>
    <n v="2"/>
    <x v="0"/>
    <m/>
    <s v="most of premaxilla, no teeth present"/>
    <m/>
    <m/>
    <m/>
    <m/>
    <m/>
    <m/>
    <m/>
    <m/>
    <m/>
    <m/>
    <m/>
    <m/>
    <m/>
    <m/>
    <m/>
    <m/>
    <m/>
    <m/>
    <m/>
    <m/>
  </r>
  <r>
    <n v="2017"/>
    <m/>
    <x v="245"/>
    <n v="17"/>
    <x v="11"/>
    <m/>
    <s v="BG"/>
    <s v="1_VIII_13"/>
    <s v="Mammal"/>
    <x v="3"/>
    <s v="Lepus"/>
    <s v="sp."/>
    <s v="Hare"/>
    <m/>
    <s v="Radius"/>
    <m/>
    <m/>
    <s v="R"/>
    <n v="1"/>
    <m/>
    <n v="4"/>
    <x v="0"/>
    <m/>
    <m/>
    <s v="adult"/>
    <m/>
    <s v="FU"/>
    <s v="PR"/>
    <s v="FU"/>
    <m/>
    <m/>
    <m/>
    <m/>
    <m/>
    <m/>
    <m/>
    <m/>
    <m/>
    <m/>
    <m/>
    <m/>
    <m/>
    <s v="9.33, 11.3"/>
    <s v="W prox, W dist, no length because broken and hard to put together"/>
  </r>
  <r>
    <n v="2017"/>
    <m/>
    <x v="245"/>
    <n v="17"/>
    <x v="11"/>
    <m/>
    <s v="BG"/>
    <s v="1_VIII_13"/>
    <s v="Mammal"/>
    <x v="3"/>
    <s v="Sylvilagus"/>
    <s v="audobonii"/>
    <s v="buns"/>
    <m/>
    <s v="Radius"/>
    <m/>
    <s v="prox"/>
    <s v="L"/>
    <n v="0.4"/>
    <s v="3"/>
    <s v="?"/>
    <x v="0"/>
    <m/>
    <m/>
    <m/>
    <m/>
    <s v="FU"/>
    <s v="PR"/>
    <s v="ND"/>
    <m/>
    <m/>
    <m/>
    <m/>
    <n v="6"/>
    <m/>
    <m/>
    <m/>
    <m/>
    <m/>
    <m/>
    <m/>
    <m/>
    <n v="4.9000000000000004"/>
    <s v="prox W"/>
  </r>
  <r>
    <n v="2017"/>
    <m/>
    <x v="245"/>
    <n v="17"/>
    <x v="11"/>
    <m/>
    <s v="BG"/>
    <s v="1_VIII_13"/>
    <s v="Mammal"/>
    <x v="3"/>
    <s v="Lepus"/>
    <s v="sp."/>
    <s v="Hare"/>
    <m/>
    <s v="Rib"/>
    <m/>
    <s v="prox"/>
    <m/>
    <n v="0.2"/>
    <s v="3"/>
    <n v="1"/>
    <x v="0"/>
    <m/>
    <m/>
    <m/>
    <m/>
    <s v="FU"/>
    <m/>
    <m/>
    <m/>
    <m/>
    <m/>
    <m/>
    <m/>
    <m/>
    <m/>
    <m/>
    <m/>
    <m/>
    <m/>
    <m/>
    <m/>
    <m/>
    <m/>
  </r>
  <r>
    <n v="2017"/>
    <m/>
    <x v="245"/>
    <n v="17"/>
    <x v="11"/>
    <m/>
    <s v="BG"/>
    <s v="1_VIII_13"/>
    <s v="Mammal"/>
    <x v="4"/>
    <s v="small-medium"/>
    <m/>
    <s v="small-medium mammal"/>
    <m/>
    <s v="Lumbar"/>
    <m/>
    <m/>
    <m/>
    <n v="1"/>
    <s v="6"/>
    <n v="4"/>
    <x v="0"/>
    <m/>
    <s v="probably sylv. "/>
    <m/>
    <m/>
    <s v="UN"/>
    <s v="PR"/>
    <s v="UN"/>
    <m/>
    <m/>
    <m/>
    <m/>
    <m/>
    <m/>
    <m/>
    <m/>
    <m/>
    <m/>
    <m/>
    <m/>
    <m/>
    <m/>
    <m/>
  </r>
  <r>
    <n v="2017"/>
    <m/>
    <x v="245"/>
    <n v="17"/>
    <x v="11"/>
    <m/>
    <s v="BG"/>
    <s v="1_VIII_13"/>
    <s v="Mammal"/>
    <x v="0"/>
    <m/>
    <m/>
    <s v="Artiodactyl"/>
    <m/>
    <s v="cervical"/>
    <m/>
    <s v="post. Epiphysis"/>
    <m/>
    <n v="0"/>
    <m/>
    <m/>
    <x v="0"/>
    <m/>
    <s v="epiphysis only"/>
    <m/>
    <m/>
    <m/>
    <m/>
    <m/>
    <m/>
    <m/>
    <m/>
    <m/>
    <m/>
    <m/>
    <m/>
    <m/>
    <m/>
    <m/>
    <m/>
    <m/>
    <m/>
    <m/>
    <m/>
  </r>
  <r>
    <n v="2017"/>
    <m/>
    <x v="245"/>
    <n v="17"/>
    <x v="11"/>
    <m/>
    <s v="BG"/>
    <s v="1_VIII_13"/>
    <s v="Mammal"/>
    <x v="4"/>
    <s v="large"/>
    <m/>
    <s v="large mammal"/>
    <m/>
    <s v="rib"/>
    <m/>
    <s v="frag"/>
    <m/>
    <n v="0"/>
    <s v="4"/>
    <n v="3"/>
    <x v="0"/>
    <m/>
    <m/>
    <m/>
    <m/>
    <m/>
    <m/>
    <m/>
    <m/>
    <m/>
    <m/>
    <m/>
    <m/>
    <m/>
    <m/>
    <m/>
    <m/>
    <m/>
    <m/>
    <m/>
    <m/>
    <m/>
    <m/>
  </r>
  <r>
    <n v="2017"/>
    <m/>
    <x v="245"/>
    <n v="17"/>
    <x v="11"/>
    <m/>
    <s v="BG"/>
    <s v="1_VIII_13"/>
    <s v="Mammal"/>
    <x v="4"/>
    <s v="medium-large"/>
    <m/>
    <s v="medium-large mammal"/>
    <m/>
    <s v="shaft"/>
    <m/>
    <s v="frag"/>
    <m/>
    <n v="0"/>
    <s v="8"/>
    <n v="5"/>
    <x v="6"/>
    <m/>
    <s v="one portion 5, two sliver, all heavily concreted"/>
    <m/>
    <m/>
    <m/>
    <m/>
    <m/>
    <m/>
    <m/>
    <m/>
    <m/>
    <m/>
    <m/>
    <m/>
    <m/>
    <m/>
    <m/>
    <m/>
    <m/>
    <m/>
    <m/>
    <m/>
  </r>
  <r>
    <n v="2017"/>
    <m/>
    <x v="245"/>
    <n v="17"/>
    <x v="11"/>
    <m/>
    <s v="BG"/>
    <s v="1_VIII_13"/>
    <s v="Mammal"/>
    <x v="4"/>
    <s v="large"/>
    <m/>
    <s v="large mammal"/>
    <m/>
    <s v="shaft"/>
    <m/>
    <s v="frag"/>
    <m/>
    <n v="0"/>
    <s v="sliver"/>
    <n v="3"/>
    <x v="0"/>
    <m/>
    <s v="possibly worked, small piece of bevel looks to be preserved at one end, possible spatula; likely human"/>
    <m/>
    <m/>
    <m/>
    <m/>
    <m/>
    <m/>
    <m/>
    <m/>
    <m/>
    <m/>
    <m/>
    <m/>
    <m/>
    <m/>
    <m/>
    <m/>
    <m/>
    <m/>
    <m/>
    <m/>
  </r>
  <r>
    <n v="2017"/>
    <m/>
    <x v="245"/>
    <n v="17"/>
    <x v="11"/>
    <m/>
    <s v="BG"/>
    <s v="1_VIII_13"/>
    <s v="Mammal"/>
    <x v="13"/>
    <m/>
    <m/>
    <s v="human"/>
    <m/>
    <m/>
    <m/>
    <m/>
    <m/>
    <m/>
    <m/>
    <m/>
    <x v="6"/>
    <m/>
    <m/>
    <m/>
    <m/>
    <m/>
    <m/>
    <m/>
    <m/>
    <m/>
    <m/>
    <m/>
    <m/>
    <m/>
    <m/>
    <m/>
    <m/>
    <m/>
    <m/>
    <m/>
    <m/>
    <m/>
    <m/>
  </r>
  <r>
    <n v="2017"/>
    <m/>
    <x v="246"/>
    <n v="17"/>
    <x v="9"/>
    <m/>
    <s v="MRD"/>
    <s v="31_VII_13"/>
    <s v="Mammal"/>
    <x v="1"/>
    <s v="Canis"/>
    <s v="familiaris "/>
    <s v="dog"/>
    <m/>
    <s v="Humerus"/>
    <m/>
    <s v="complete unfused shaft"/>
    <s v="R"/>
    <n v="0.8"/>
    <s v="5"/>
    <m/>
    <x v="0"/>
    <m/>
    <s v="complete except for unfused epiphyses, a little smaller than apestoso that has three months, but developmentally very simmilar. Same yellowish tinge to other puppy bones in bag."/>
    <s v="young approx 3 meses"/>
    <m/>
    <s v="UN"/>
    <s v="PR"/>
    <s v="UN"/>
    <m/>
    <s v="Phone 21_VIII_17"/>
    <m/>
    <m/>
    <m/>
    <m/>
    <m/>
    <m/>
    <m/>
    <m/>
    <m/>
    <m/>
    <m/>
    <s v="49.9, 15.7, 16.2"/>
    <s v="L, distal W, proximal ant-post "/>
  </r>
  <r>
    <n v="2017"/>
    <m/>
    <x v="246"/>
    <n v="17"/>
    <x v="9"/>
    <m/>
    <s v="MRD"/>
    <s v="31_VII_13"/>
    <s v="Mammal"/>
    <x v="1"/>
    <s v="Canis"/>
    <s v="familiaris "/>
    <s v="dog"/>
    <m/>
    <s v="Mc"/>
    <m/>
    <s v="III"/>
    <s v="R"/>
    <n v="0.9"/>
    <m/>
    <m/>
    <x v="0"/>
    <m/>
    <s v="complete except for unfused epiphyses, a little smaller than apestoso that has three months, but developmentally very simmilar. Same yellowish tinge to other puppy bones in bag."/>
    <s v="young approx 3 meses"/>
    <m/>
    <s v="FU"/>
    <s v="PR"/>
    <s v="UN"/>
    <m/>
    <s v="Phone 21_VIII_17"/>
    <m/>
    <m/>
    <m/>
    <m/>
    <m/>
    <m/>
    <m/>
    <m/>
    <m/>
    <m/>
    <m/>
    <m/>
    <m/>
  </r>
  <r>
    <n v="2017"/>
    <m/>
    <x v="246"/>
    <n v="17"/>
    <x v="9"/>
    <m/>
    <s v="MRD"/>
    <s v="31_VII_13"/>
    <s v="Mammal"/>
    <x v="1"/>
    <s v="Canis"/>
    <s v="familiaris "/>
    <s v="dog"/>
    <m/>
    <s v="Mp"/>
    <m/>
    <s v="not sure which"/>
    <s v="?"/>
    <n v="0.9"/>
    <m/>
    <m/>
    <x v="0"/>
    <m/>
    <s v="complete except for unfused epiphyses, a little smaller than apestoso that has three months, but developmentally very simmilar. Same yellowish tinge to other puppy bones in bag."/>
    <s v="young approx 3 meses"/>
    <m/>
    <s v="FU"/>
    <s v="PR"/>
    <s v="UN"/>
    <m/>
    <s v="Phone 21_VIII_17"/>
    <m/>
    <m/>
    <m/>
    <m/>
    <m/>
    <m/>
    <m/>
    <m/>
    <m/>
    <m/>
    <m/>
    <m/>
    <m/>
  </r>
  <r>
    <n v="2017"/>
    <m/>
    <x v="246"/>
    <n v="17"/>
    <x v="9"/>
    <m/>
    <s v="MRD"/>
    <s v="31_VII_13"/>
    <s v="Mammal"/>
    <x v="1"/>
    <s v="Canis"/>
    <s v="familiaris "/>
    <s v="dog"/>
    <m/>
    <s v="Cranium"/>
    <m/>
    <s v="basioccipital"/>
    <m/>
    <n v="0.1"/>
    <m/>
    <m/>
    <x v="0"/>
    <m/>
    <s v="whole basioccipital, fused. Like same individual as other in bag. "/>
    <s v="young approx 3 meses"/>
    <s v="UN"/>
    <m/>
    <m/>
    <m/>
    <m/>
    <s v="Phone 21_VIII_17"/>
    <m/>
    <m/>
    <m/>
    <m/>
    <m/>
    <m/>
    <m/>
    <m/>
    <m/>
    <m/>
    <m/>
    <m/>
    <m/>
  </r>
  <r>
    <n v="2017"/>
    <m/>
    <x v="246"/>
    <n v="17"/>
    <x v="9"/>
    <m/>
    <s v="MRD"/>
    <s v="31_VII_13"/>
    <s v="Mammal"/>
    <x v="1"/>
    <s v="Canis"/>
    <s v="familiaris "/>
    <s v="dog"/>
    <m/>
    <s v="Cranium"/>
    <m/>
    <s v="nasal, anterior portion"/>
    <s v="R"/>
    <n v="0"/>
    <m/>
    <s v="?"/>
    <x v="0"/>
    <m/>
    <s v="Same yellowish tinge individual"/>
    <s v="young approx 3 meses"/>
    <s v="UN"/>
    <m/>
    <m/>
    <m/>
    <m/>
    <s v="Phone 21_VIII_17"/>
    <m/>
    <m/>
    <m/>
    <m/>
    <m/>
    <m/>
    <m/>
    <m/>
    <m/>
    <m/>
    <m/>
    <m/>
    <m/>
  </r>
  <r>
    <n v="2017"/>
    <m/>
    <x v="246"/>
    <n v="17"/>
    <x v="9"/>
    <m/>
    <s v="MRD"/>
    <s v="31_VII_13"/>
    <s v="Mammal"/>
    <x v="1"/>
    <s v="Canis"/>
    <s v="familiaris "/>
    <s v="dog"/>
    <m/>
    <s v="Cranium"/>
    <m/>
    <s v="palatine"/>
    <s v="L"/>
    <n v="0.1"/>
    <m/>
    <m/>
    <x v="0"/>
    <m/>
    <s v="complete unfused palatine, same yellow tinge individual"/>
    <s v="young approx 3 meses"/>
    <s v="UN"/>
    <m/>
    <m/>
    <m/>
    <m/>
    <s v="Phone 21_VIII_17"/>
    <m/>
    <m/>
    <m/>
    <m/>
    <m/>
    <m/>
    <m/>
    <m/>
    <m/>
    <m/>
    <m/>
    <m/>
    <m/>
  </r>
  <r>
    <n v="2017"/>
    <m/>
    <x v="246"/>
    <n v="17"/>
    <x v="9"/>
    <m/>
    <s v="MRD"/>
    <s v="31_VII_13"/>
    <s v="Mammal"/>
    <x v="1"/>
    <s v="Canis"/>
    <s v="familiaris "/>
    <s v="dog"/>
    <m/>
    <s v="Pelvis acetabulum"/>
    <m/>
    <s v="ischium including acetab"/>
    <s v="L"/>
    <n v="0.2"/>
    <s v="3"/>
    <n v="1"/>
    <x v="0"/>
    <m/>
    <s v="not same individual as above"/>
    <s v="likely adult?"/>
    <m/>
    <s v="FU"/>
    <m/>
    <m/>
    <m/>
    <m/>
    <m/>
    <m/>
    <m/>
    <m/>
    <m/>
    <m/>
    <m/>
    <m/>
    <m/>
    <m/>
    <m/>
    <m/>
    <m/>
  </r>
  <r>
    <n v="2017"/>
    <m/>
    <x v="246"/>
    <n v="17"/>
    <x v="9"/>
    <m/>
    <s v="MRD"/>
    <s v="31_VII_13"/>
    <s v="Mammal"/>
    <x v="0"/>
    <s v="Odocoileus"/>
    <s v="virginianus"/>
    <s v="White-tailed deer"/>
    <m/>
    <s v="Antler"/>
    <m/>
    <s v="tine"/>
    <s v="?"/>
    <n v="0"/>
    <s v="1"/>
    <n v="1"/>
    <x v="0"/>
    <m/>
    <s v="possibly worked, lots of concretions so unclear, some &quot;dents&quot; in the distal end "/>
    <m/>
    <m/>
    <m/>
    <m/>
    <m/>
    <m/>
    <s v="Phone 21_VIII_17"/>
    <m/>
    <m/>
    <m/>
    <m/>
    <m/>
    <m/>
    <m/>
    <m/>
    <m/>
    <m/>
    <m/>
    <n v="18.100000000000001"/>
    <s v="Max W present"/>
  </r>
  <r>
    <n v="2017"/>
    <m/>
    <x v="246"/>
    <n v="17"/>
    <x v="9"/>
    <m/>
    <s v="MRD"/>
    <s v="31_VII_13"/>
    <s v="Mammal"/>
    <x v="0"/>
    <m/>
    <m/>
    <s v="Artiodactyl"/>
    <m/>
    <s v="rib"/>
    <m/>
    <s v="shaft"/>
    <s v="?"/>
    <n v="0.4"/>
    <s v="5"/>
    <n v="2"/>
    <x v="0"/>
    <m/>
    <m/>
    <m/>
    <m/>
    <m/>
    <m/>
    <m/>
    <m/>
    <m/>
    <m/>
    <m/>
    <m/>
    <m/>
    <m/>
    <m/>
    <m/>
    <m/>
    <m/>
    <m/>
    <m/>
    <m/>
    <m/>
  </r>
  <r>
    <n v="2017"/>
    <m/>
    <x v="246"/>
    <n v="17"/>
    <x v="9"/>
    <m/>
    <s v="MRD"/>
    <s v="31_VII_13"/>
    <s v="Mammal"/>
    <x v="5"/>
    <s v="Cratogeomys"/>
    <s v="thylorhinus fumosas"/>
    <s v="Tuza"/>
    <m/>
    <s v="innominate"/>
    <m/>
    <s v="Ilium"/>
    <s v="L"/>
    <n v="0.3"/>
    <m/>
    <n v="3"/>
    <x v="0"/>
    <m/>
    <m/>
    <m/>
    <m/>
    <s v="ND"/>
    <m/>
    <s v="ND"/>
    <m/>
    <m/>
    <m/>
    <m/>
    <m/>
    <m/>
    <m/>
    <m/>
    <m/>
    <m/>
    <m/>
    <m/>
    <m/>
    <m/>
    <m/>
  </r>
  <r>
    <n v="2017"/>
    <m/>
    <x v="246"/>
    <n v="17"/>
    <x v="9"/>
    <m/>
    <s v="MRD"/>
    <s v="31_VII_13"/>
    <s v="Mammal"/>
    <x v="5"/>
    <s v="Cratogeomys"/>
    <s v="sp."/>
    <s v="Tuza"/>
    <m/>
    <s v="ulna"/>
    <m/>
    <s v="proximal"/>
    <s v="R"/>
    <n v="0.4"/>
    <s v="3"/>
    <n v="2"/>
    <x v="0"/>
    <m/>
    <s v="large"/>
    <m/>
    <m/>
    <s v="FU"/>
    <s v="PR"/>
    <s v="ND"/>
    <m/>
    <s v="Phone 21_VIII_17"/>
    <m/>
    <m/>
    <m/>
    <m/>
    <m/>
    <m/>
    <m/>
    <m/>
    <m/>
    <m/>
    <m/>
    <s v="7.2, 8.5"/>
    <s v="Max prox W and ant-post"/>
  </r>
  <r>
    <n v="2017"/>
    <m/>
    <x v="246"/>
    <n v="17"/>
    <x v="9"/>
    <m/>
    <s v="MRD"/>
    <s v="31_VII_13"/>
    <s v="Mammal"/>
    <x v="16"/>
    <s v="Sylvilagus"/>
    <s v="sp."/>
    <s v="Cottontail"/>
    <m/>
    <s v="femur"/>
    <m/>
    <s v="prox"/>
    <s v="R"/>
    <n v="0.2"/>
    <s v="3"/>
    <n v="2"/>
    <x v="0"/>
    <m/>
    <s v="inbetween sizes of cunicularius and floridanus, probably more floridanus"/>
    <m/>
    <m/>
    <s v="FU"/>
    <m/>
    <m/>
    <m/>
    <m/>
    <m/>
    <m/>
    <m/>
    <m/>
    <m/>
    <m/>
    <m/>
    <m/>
    <m/>
    <m/>
    <m/>
    <s v="16.1, 7.7"/>
    <s v="W od distal, max W of head"/>
  </r>
  <r>
    <n v="2017"/>
    <m/>
    <x v="246"/>
    <n v="17"/>
    <x v="9"/>
    <m/>
    <s v="MRD"/>
    <s v="31_VII_13"/>
    <s v="Mammal"/>
    <x v="4"/>
    <s v="medium-large"/>
    <m/>
    <s v="medium-large mammal"/>
    <m/>
    <s v="Vert ND"/>
    <m/>
    <s v="epiphyses"/>
    <m/>
    <n v="0"/>
    <m/>
    <n v="1"/>
    <x v="2"/>
    <m/>
    <s v="two unfused epiphyses. "/>
    <m/>
    <m/>
    <m/>
    <m/>
    <m/>
    <m/>
    <m/>
    <m/>
    <m/>
    <m/>
    <m/>
    <m/>
    <m/>
    <m/>
    <m/>
    <m/>
    <m/>
    <m/>
    <m/>
    <m/>
  </r>
  <r>
    <n v="2017"/>
    <m/>
    <x v="246"/>
    <n v="17"/>
    <x v="9"/>
    <m/>
    <s v="MRD"/>
    <s v="31_VII_13"/>
    <s v="Mammal"/>
    <x v="4"/>
    <s v="medium-large"/>
    <m/>
    <s v="medium-large mammal"/>
    <m/>
    <s v="Shaft"/>
    <m/>
    <s v="frag"/>
    <m/>
    <n v="0"/>
    <s v="sliver"/>
    <n v="3"/>
    <x v="0"/>
    <m/>
    <s v="smoothed into point (broken) at one end. Possible awl frag"/>
    <m/>
    <m/>
    <m/>
    <m/>
    <m/>
    <m/>
    <m/>
    <m/>
    <m/>
    <m/>
    <m/>
    <m/>
    <m/>
    <n v="2"/>
    <m/>
    <m/>
    <m/>
    <m/>
    <m/>
    <m/>
  </r>
  <r>
    <n v="2017"/>
    <m/>
    <x v="246"/>
    <n v="17"/>
    <x v="9"/>
    <m/>
    <s v="MRD"/>
    <s v="31_VII_13"/>
    <s v="Mammal"/>
    <x v="4"/>
    <s v="medium-large"/>
    <m/>
    <s v="medium-large mammal"/>
    <m/>
    <s v="frag"/>
    <m/>
    <m/>
    <m/>
    <n v="0"/>
    <s v="sliver"/>
    <n v="4"/>
    <x v="0"/>
    <m/>
    <m/>
    <m/>
    <m/>
    <m/>
    <m/>
    <m/>
    <m/>
    <m/>
    <m/>
    <m/>
    <m/>
    <m/>
    <m/>
    <m/>
    <m/>
    <m/>
    <m/>
    <m/>
    <m/>
    <m/>
    <m/>
  </r>
  <r>
    <n v="2017"/>
    <m/>
    <x v="246"/>
    <n v="17"/>
    <x v="9"/>
    <m/>
    <s v="MRD"/>
    <s v="31_VII_13"/>
    <s v="Mammal"/>
    <x v="4"/>
    <m/>
    <m/>
    <s v="mammal"/>
    <m/>
    <s v="shaft"/>
    <m/>
    <s v="frag"/>
    <m/>
    <n v="0.4"/>
    <s v="8"/>
    <n v="3"/>
    <x v="2"/>
    <m/>
    <s v="one juvenile bone, one possibly older"/>
    <m/>
    <m/>
    <m/>
    <m/>
    <m/>
    <m/>
    <m/>
    <m/>
    <m/>
    <m/>
    <m/>
    <m/>
    <m/>
    <m/>
    <m/>
    <m/>
    <m/>
    <m/>
    <m/>
    <m/>
  </r>
  <r>
    <n v="2017"/>
    <m/>
    <x v="246"/>
    <n v="17"/>
    <x v="9"/>
    <m/>
    <s v="MRD"/>
    <s v="31_VII_13"/>
    <s v="Mammal"/>
    <x v="4"/>
    <m/>
    <m/>
    <s v="mammal"/>
    <m/>
    <s v="frag"/>
    <m/>
    <m/>
    <m/>
    <n v="0"/>
    <s v="8"/>
    <n v="5"/>
    <x v="1"/>
    <m/>
    <m/>
    <m/>
    <m/>
    <m/>
    <m/>
    <m/>
    <m/>
    <m/>
    <m/>
    <m/>
    <m/>
    <m/>
    <m/>
    <m/>
    <m/>
    <m/>
    <m/>
    <m/>
    <m/>
    <m/>
    <m/>
  </r>
  <r>
    <n v="2017"/>
    <m/>
    <x v="246"/>
    <n v="17"/>
    <x v="9"/>
    <m/>
    <s v="MRD"/>
    <s v="31_VII_13"/>
    <s v="Bird"/>
    <x v="6"/>
    <s v="Anatidae"/>
    <s v="cf. Lophodytes cucullatus"/>
    <s v="Waterfowl"/>
    <m/>
    <s v="carpometacarpus"/>
    <m/>
    <s v="most, missing a bit from each end and McIII"/>
    <s v="L"/>
    <n v="0.8"/>
    <s v="5"/>
    <n v="2"/>
    <x v="0"/>
    <m/>
    <s v="fraged at both ends, but largely intact"/>
    <m/>
    <m/>
    <m/>
    <m/>
    <m/>
    <m/>
    <s v="Phone 21_VIII_17"/>
    <m/>
    <m/>
    <m/>
    <m/>
    <m/>
    <m/>
    <m/>
    <m/>
    <m/>
    <m/>
    <m/>
    <n v="51.44"/>
    <s v="existing length"/>
  </r>
  <r>
    <n v="2017"/>
    <m/>
    <x v="246"/>
    <n v="17"/>
    <x v="9"/>
    <m/>
    <s v="MRD"/>
    <s v="31_VII_13"/>
    <s v="Bird"/>
    <x v="4"/>
    <m/>
    <m/>
    <s v="Bird"/>
    <m/>
    <s v="mandible or premaxilla"/>
    <m/>
    <s v="frag"/>
    <m/>
    <n v="0"/>
    <m/>
    <n v="2"/>
    <x v="0"/>
    <m/>
    <m/>
    <m/>
    <m/>
    <m/>
    <m/>
    <m/>
    <m/>
    <m/>
    <m/>
    <m/>
    <m/>
    <m/>
    <m/>
    <m/>
    <m/>
    <m/>
    <m/>
    <m/>
    <m/>
    <m/>
    <m/>
  </r>
  <r>
    <n v="2017"/>
    <m/>
    <x v="246"/>
    <n v="17"/>
    <x v="9"/>
    <m/>
    <s v="MRD"/>
    <s v="31_VII_13"/>
    <s v="Bird"/>
    <x v="4"/>
    <m/>
    <m/>
    <s v="Bird"/>
    <m/>
    <s v="shaft"/>
    <m/>
    <s v="frag"/>
    <m/>
    <n v="0"/>
    <s v="*"/>
    <n v="5"/>
    <x v="2"/>
    <m/>
    <s v="one shaft (5), one sliver"/>
    <m/>
    <m/>
    <m/>
    <m/>
    <m/>
    <m/>
    <m/>
    <m/>
    <m/>
    <m/>
    <m/>
    <m/>
    <m/>
    <m/>
    <m/>
    <m/>
    <m/>
    <m/>
    <m/>
    <m/>
  </r>
  <r>
    <n v="2017"/>
    <m/>
    <x v="247"/>
    <n v="17"/>
    <x v="21"/>
    <m/>
    <s v="MRD"/>
    <s v="1_VIII_13"/>
    <s v="Mammal"/>
    <x v="1"/>
    <s v="Canis"/>
    <s v="familiaris "/>
    <s v="dog"/>
    <m/>
    <s v="Tth up"/>
    <m/>
    <s v="M2"/>
    <s v="R"/>
    <n v="1"/>
    <m/>
    <m/>
    <x v="0"/>
    <m/>
    <m/>
    <m/>
    <s v="medium wear"/>
    <m/>
    <m/>
    <m/>
    <m/>
    <m/>
    <m/>
    <m/>
    <m/>
    <m/>
    <m/>
    <m/>
    <m/>
    <m/>
    <m/>
    <m/>
    <m/>
    <m/>
    <m/>
  </r>
  <r>
    <n v="2017"/>
    <m/>
    <x v="248"/>
    <n v="17"/>
    <x v="14"/>
    <m/>
    <s v="DHS/BG"/>
    <s v="1_VIII_13"/>
    <s v="Bird"/>
    <x v="6"/>
    <s v="Anatidae"/>
    <s v="sp."/>
    <s v="Waterfowl"/>
    <m/>
    <s v="Coracoid"/>
    <m/>
    <s v="most of shaft"/>
    <s v="L"/>
    <n v="0.9"/>
    <m/>
    <s v="?"/>
    <x v="0"/>
    <m/>
    <m/>
    <s v="adult"/>
    <m/>
    <m/>
    <m/>
    <m/>
    <m/>
    <m/>
    <m/>
    <m/>
    <n v="7"/>
    <m/>
    <m/>
    <m/>
    <m/>
    <m/>
    <m/>
    <m/>
    <m/>
    <n v="8.6"/>
    <s v="prox W"/>
  </r>
  <r>
    <n v="2017"/>
    <m/>
    <x v="248"/>
    <n v="17"/>
    <x v="14"/>
    <m/>
    <s v="DHS/BG"/>
    <s v="1_VIII_13"/>
    <s v="Mammal"/>
    <x v="1"/>
    <s v="Canis"/>
    <s v="cf. loberro"/>
    <s v="Loberro?"/>
    <m/>
    <s v="Mt "/>
    <m/>
    <s v="III"/>
    <s v="L"/>
    <n v="0.5"/>
    <s v="3"/>
    <n v="1"/>
    <x v="0"/>
    <m/>
    <s v="heavily concreted, poss. Lobbero. Very thick, matches the size of large german shepard type dog or hybrid loberro. Note proximal ant-post dimension is fragmented"/>
    <m/>
    <m/>
    <s v="FU"/>
    <m/>
    <m/>
    <m/>
    <s v="Phone 21_VIII_17"/>
    <m/>
    <m/>
    <m/>
    <m/>
    <m/>
    <m/>
    <m/>
    <m/>
    <m/>
    <m/>
    <m/>
    <s v="8.3, 7.2x6.3; 46.3"/>
    <s v="prox W, shaft WxD about 2cm from Prox. End; existing length"/>
  </r>
  <r>
    <n v="2017"/>
    <m/>
    <x v="248"/>
    <n v="17"/>
    <x v="14"/>
    <m/>
    <s v="DHS/BG"/>
    <s v="1_VIII_13"/>
    <s v="Mammal"/>
    <x v="5"/>
    <s v="Geomyidae"/>
    <m/>
    <s v="Tuza"/>
    <m/>
    <s v="Humerus"/>
    <m/>
    <s v="distal"/>
    <s v="R"/>
    <n v="0.7"/>
    <s v="4"/>
    <n v="2"/>
    <x v="0"/>
    <m/>
    <s v="small size, matches thomomys"/>
    <m/>
    <m/>
    <s v="ND"/>
    <s v="PR"/>
    <s v="FU"/>
    <m/>
    <m/>
    <m/>
    <m/>
    <m/>
    <m/>
    <m/>
    <m/>
    <m/>
    <m/>
    <m/>
    <m/>
    <m/>
    <n v="11.6"/>
    <s v="distal W"/>
  </r>
  <r>
    <n v="2017"/>
    <m/>
    <x v="248"/>
    <n v="17"/>
    <x v="14"/>
    <m/>
    <s v="DHS/BG"/>
    <s v="1_VIII_13"/>
    <s v="Mammal"/>
    <x v="4"/>
    <s v="medium-large"/>
    <m/>
    <s v="medium-large mammal"/>
    <m/>
    <s v="shaft"/>
    <m/>
    <s v="frag"/>
    <m/>
    <n v="0"/>
    <s v="sliver"/>
    <n v="3"/>
    <x v="0"/>
    <m/>
    <m/>
    <m/>
    <m/>
    <m/>
    <m/>
    <m/>
    <m/>
    <m/>
    <m/>
    <m/>
    <n v="7"/>
    <m/>
    <m/>
    <m/>
    <m/>
    <m/>
    <m/>
    <m/>
    <m/>
    <m/>
    <m/>
  </r>
  <r>
    <n v="2017"/>
    <m/>
    <x v="248"/>
    <n v="17"/>
    <x v="14"/>
    <m/>
    <s v="DHS/BG"/>
    <s v="1_VIII_13"/>
    <s v="Mammal"/>
    <x v="4"/>
    <m/>
    <m/>
    <s v="mammal"/>
    <m/>
    <s v="frag"/>
    <m/>
    <m/>
    <m/>
    <n v="0"/>
    <m/>
    <n v="3"/>
    <x v="0"/>
    <m/>
    <m/>
    <m/>
    <m/>
    <m/>
    <m/>
    <m/>
    <m/>
    <m/>
    <m/>
    <m/>
    <m/>
    <m/>
    <m/>
    <m/>
    <m/>
    <m/>
    <m/>
    <m/>
    <m/>
    <m/>
    <m/>
  </r>
  <r>
    <n v="2017"/>
    <m/>
    <x v="248"/>
    <n v="17"/>
    <x v="14"/>
    <m/>
    <s v="DHS/BG"/>
    <s v="1_VIII_13"/>
    <s v="Mammal"/>
    <x v="13"/>
    <m/>
    <m/>
    <s v="Human"/>
    <m/>
    <m/>
    <m/>
    <m/>
    <m/>
    <m/>
    <m/>
    <m/>
    <x v="6"/>
    <m/>
    <s v="three Ph1, two with pathology"/>
    <m/>
    <m/>
    <m/>
    <m/>
    <m/>
    <m/>
    <m/>
    <m/>
    <m/>
    <m/>
    <m/>
    <m/>
    <m/>
    <m/>
    <m/>
    <m/>
    <m/>
    <m/>
    <m/>
    <m/>
  </r>
  <r>
    <n v="2017"/>
    <m/>
    <x v="249"/>
    <n v="17"/>
    <x v="20"/>
    <m/>
    <s v="AGMR"/>
    <s v="2_VIII_13"/>
    <s v="Mammal"/>
    <x v="4"/>
    <m/>
    <m/>
    <s v="Mammal"/>
    <m/>
    <s v="frag"/>
    <m/>
    <m/>
    <m/>
    <n v="0"/>
    <s v="5"/>
    <n v="4"/>
    <x v="0"/>
    <m/>
    <m/>
    <m/>
    <m/>
    <m/>
    <m/>
    <m/>
    <m/>
    <m/>
    <m/>
    <m/>
    <m/>
    <m/>
    <m/>
    <m/>
    <m/>
    <m/>
    <m/>
    <m/>
    <m/>
    <m/>
    <m/>
  </r>
  <r>
    <n v="2017"/>
    <m/>
    <x v="249"/>
    <n v="17"/>
    <x v="20"/>
    <m/>
    <s v="AGMR"/>
    <s v="2_VIII_13"/>
    <s v="Mammal"/>
    <x v="2"/>
    <m/>
    <m/>
    <s v="Human"/>
    <m/>
    <m/>
    <m/>
    <m/>
    <m/>
    <m/>
    <m/>
    <m/>
    <x v="9"/>
    <m/>
    <m/>
    <m/>
    <m/>
    <m/>
    <m/>
    <m/>
    <m/>
    <m/>
    <m/>
    <m/>
    <m/>
    <m/>
    <m/>
    <m/>
    <m/>
    <m/>
    <m/>
    <m/>
    <m/>
    <m/>
    <m/>
  </r>
  <r>
    <n v="2017"/>
    <m/>
    <x v="250"/>
    <n v="17"/>
    <x v="10"/>
    <m/>
    <s v="AGMR"/>
    <s v="1_VIII_13"/>
    <s v="Mammal"/>
    <x v="1"/>
    <s v="Canis"/>
    <s v="familiaris "/>
    <s v="dog"/>
    <m/>
    <s v="Tibia"/>
    <m/>
    <s v="distal shaft"/>
    <s v="R"/>
    <n v="0.2"/>
    <s v="5"/>
    <n v="2"/>
    <x v="0"/>
    <m/>
    <s v="some scratches at proximal end, chewed on distal"/>
    <m/>
    <m/>
    <m/>
    <m/>
    <m/>
    <m/>
    <m/>
    <m/>
    <m/>
    <m/>
    <m/>
    <n v="1"/>
    <m/>
    <m/>
    <m/>
    <m/>
    <m/>
    <m/>
    <m/>
    <m/>
  </r>
  <r>
    <n v="2017"/>
    <m/>
    <x v="250"/>
    <n v="17"/>
    <x v="10"/>
    <m/>
    <s v="AGMR"/>
    <s v="1_VIII_13"/>
    <s v="Mammal"/>
    <x v="5"/>
    <m/>
    <m/>
    <s v="rodent"/>
    <m/>
    <s v="Tth ND"/>
    <m/>
    <s v="incisor"/>
    <m/>
    <n v="0.6"/>
    <s v="4"/>
    <n v="4"/>
    <x v="0"/>
    <m/>
    <m/>
    <m/>
    <m/>
    <m/>
    <m/>
    <m/>
    <m/>
    <m/>
    <m/>
    <m/>
    <m/>
    <m/>
    <m/>
    <m/>
    <m/>
    <m/>
    <m/>
    <m/>
    <m/>
    <m/>
    <m/>
  </r>
  <r>
    <n v="2017"/>
    <m/>
    <x v="250"/>
    <n v="17"/>
    <x v="10"/>
    <m/>
    <s v="AGMR"/>
    <s v="1_VIII_13"/>
    <s v="Mammal"/>
    <x v="4"/>
    <m/>
    <m/>
    <s v="mammal"/>
    <m/>
    <s v="shaft"/>
    <m/>
    <s v="frag"/>
    <m/>
    <n v="0"/>
    <s v="5"/>
    <n v="2"/>
    <x v="0"/>
    <m/>
    <s v="possible metapodial of dog or somethingn similar"/>
    <m/>
    <m/>
    <m/>
    <m/>
    <m/>
    <m/>
    <m/>
    <m/>
    <m/>
    <m/>
    <m/>
    <m/>
    <m/>
    <m/>
    <m/>
    <m/>
    <m/>
    <m/>
    <m/>
    <m/>
  </r>
  <r>
    <n v="2017"/>
    <m/>
    <x v="250"/>
    <n v="17"/>
    <x v="10"/>
    <m/>
    <s v="AGMR"/>
    <s v="1_VIII_13"/>
    <s v="Mammal"/>
    <x v="2"/>
    <m/>
    <m/>
    <s v="Human"/>
    <m/>
    <m/>
    <m/>
    <m/>
    <m/>
    <m/>
    <m/>
    <m/>
    <x v="9"/>
    <m/>
    <s v="some lok chewed"/>
    <m/>
    <m/>
    <m/>
    <m/>
    <m/>
    <m/>
    <m/>
    <m/>
    <m/>
    <m/>
    <m/>
    <m/>
    <m/>
    <m/>
    <m/>
    <m/>
    <m/>
    <m/>
    <m/>
    <m/>
  </r>
  <r>
    <n v="2017"/>
    <m/>
    <x v="251"/>
    <n v="17"/>
    <x v="11"/>
    <m/>
    <s v="DHS/BG"/>
    <s v="1_VIII_13"/>
    <s v="Mammal"/>
    <x v="5"/>
    <s v="Sciuridae"/>
    <s v="sp."/>
    <s v="Squirrel"/>
    <m/>
    <s v="Humerus"/>
    <m/>
    <s v="Distal"/>
    <s v="L"/>
    <n v="0.3"/>
    <s v="4"/>
    <n v="2"/>
    <x v="0"/>
    <m/>
    <s v="doesn't quite match tree or ground squirrel examples here. Maybe a slightly smaller species. Same species as 163"/>
    <m/>
    <m/>
    <s v="ND"/>
    <s v="PR"/>
    <s v="FU"/>
    <m/>
    <m/>
    <m/>
    <m/>
    <m/>
    <m/>
    <m/>
    <m/>
    <m/>
    <m/>
    <m/>
    <m/>
    <m/>
    <n v="9.1999999999999993"/>
    <s v="Distal W"/>
  </r>
  <r>
    <n v="2017"/>
    <m/>
    <x v="251"/>
    <n v="17"/>
    <x v="11"/>
    <m/>
    <s v="DHS/BG"/>
    <s v="1_VIII_13"/>
    <s v="Mammal"/>
    <x v="5"/>
    <s v="Geomyidae"/>
    <m/>
    <s v="Tuza"/>
    <m/>
    <s v="ulna"/>
    <m/>
    <s v="prox shaft"/>
    <s v="R"/>
    <n v="0.3"/>
    <s v="5"/>
    <n v="3"/>
    <x v="0"/>
    <m/>
    <s v="fits with radius"/>
    <m/>
    <m/>
    <s v="FU"/>
    <s v="PR"/>
    <s v="ND"/>
    <m/>
    <m/>
    <m/>
    <m/>
    <m/>
    <m/>
    <m/>
    <m/>
    <m/>
    <m/>
    <m/>
    <m/>
    <m/>
    <m/>
    <m/>
  </r>
  <r>
    <n v="2017"/>
    <m/>
    <x v="251"/>
    <n v="17"/>
    <x v="11"/>
    <m/>
    <s v="DHS/BG"/>
    <s v="1_VIII_13"/>
    <s v="Mammal"/>
    <x v="5"/>
    <s v="Geomyidae"/>
    <m/>
    <s v="Tuza"/>
    <m/>
    <s v="radius"/>
    <m/>
    <s v="prox"/>
    <s v="R"/>
    <n v="0.5"/>
    <s v="3"/>
    <n v="4"/>
    <x v="0"/>
    <m/>
    <s v="fits with ulna"/>
    <m/>
    <m/>
    <s v="FU"/>
    <s v="PR"/>
    <s v="ND"/>
    <m/>
    <m/>
    <m/>
    <m/>
    <m/>
    <m/>
    <m/>
    <m/>
    <m/>
    <m/>
    <m/>
    <m/>
    <m/>
    <m/>
    <m/>
  </r>
  <r>
    <n v="2017"/>
    <m/>
    <x v="251"/>
    <n v="17"/>
    <x v="11"/>
    <m/>
    <s v="DHS/BG"/>
    <s v="1_VIII_13"/>
    <s v="Mammal"/>
    <x v="1"/>
    <s v="Canis"/>
    <s v="familiaris "/>
    <s v="dog"/>
    <m/>
    <s v="Tibia"/>
    <m/>
    <m/>
    <s v="R"/>
    <n v="1"/>
    <m/>
    <m/>
    <x v="0"/>
    <m/>
    <s v="complete fetal/neonate without epiphyses"/>
    <s v="fetal/neonate"/>
    <m/>
    <s v="UN"/>
    <s v="PR"/>
    <s v="UN"/>
    <m/>
    <s v="21_VIII_17"/>
    <m/>
    <m/>
    <m/>
    <m/>
    <m/>
    <m/>
    <m/>
    <m/>
    <m/>
    <m/>
    <m/>
    <n v="20.100000000000001"/>
    <s v="L"/>
  </r>
  <r>
    <n v="2017"/>
    <m/>
    <x v="251"/>
    <n v="17"/>
    <x v="11"/>
    <m/>
    <s v="DHS/BG"/>
    <s v="1_VIII_13"/>
    <s v="Mammal"/>
    <x v="3"/>
    <m/>
    <m/>
    <s v="Leporidae"/>
    <m/>
    <s v="Rib"/>
    <m/>
    <s v="prox"/>
    <s v="?"/>
    <n v="0.2"/>
    <s v="1"/>
    <n v="4"/>
    <x v="0"/>
    <m/>
    <m/>
    <m/>
    <m/>
    <m/>
    <m/>
    <m/>
    <m/>
    <m/>
    <m/>
    <m/>
    <m/>
    <m/>
    <m/>
    <m/>
    <m/>
    <m/>
    <m/>
    <m/>
    <m/>
    <m/>
    <m/>
  </r>
  <r>
    <n v="2017"/>
    <m/>
    <x v="251"/>
    <n v="17"/>
    <x v="11"/>
    <m/>
    <s v="DHS/BG"/>
    <s v="1_VIII_13"/>
    <s v="Bird"/>
    <x v="11"/>
    <m/>
    <m/>
    <s v="Charadriiformes"/>
    <m/>
    <s v="Tarsometatarsus"/>
    <m/>
    <m/>
    <s v="L"/>
    <n v="0.9"/>
    <s v="4"/>
    <n v="1"/>
    <x v="0"/>
    <m/>
    <s v="Tall and narrow, matches most closely plover in book"/>
    <m/>
    <m/>
    <m/>
    <m/>
    <s v="FU"/>
    <m/>
    <s v="21_VIII_17"/>
    <m/>
    <m/>
    <m/>
    <m/>
    <m/>
    <m/>
    <m/>
    <m/>
    <m/>
    <m/>
    <m/>
    <s v="37.8x5.8"/>
    <s v="near complete Lx near complete distal W"/>
  </r>
  <r>
    <n v="2017"/>
    <m/>
    <x v="251"/>
    <n v="17"/>
    <x v="11"/>
    <m/>
    <s v="DHS/BG"/>
    <s v="1_VIII_13"/>
    <s v="Mammal"/>
    <x v="4"/>
    <s v="small"/>
    <m/>
    <s v="small mammal"/>
    <m/>
    <s v="Patella"/>
    <m/>
    <m/>
    <s v="?"/>
    <n v="1"/>
    <m/>
    <m/>
    <x v="0"/>
    <m/>
    <m/>
    <m/>
    <m/>
    <m/>
    <m/>
    <m/>
    <m/>
    <m/>
    <m/>
    <m/>
    <m/>
    <m/>
    <m/>
    <m/>
    <m/>
    <m/>
    <m/>
    <m/>
    <m/>
    <m/>
    <m/>
  </r>
  <r>
    <n v="2017"/>
    <m/>
    <x v="251"/>
    <n v="17"/>
    <x v="11"/>
    <m/>
    <s v="DHS/BG"/>
    <s v="1_VIII_13"/>
    <s v="Mammal"/>
    <x v="4"/>
    <s v="small-medium"/>
    <m/>
    <s v="small-medium mammal"/>
    <m/>
    <s v="Rib"/>
    <m/>
    <m/>
    <s v="?"/>
    <n v="0.4"/>
    <s v="4"/>
    <n v="1"/>
    <x v="0"/>
    <m/>
    <m/>
    <m/>
    <m/>
    <m/>
    <m/>
    <m/>
    <m/>
    <m/>
    <m/>
    <m/>
    <m/>
    <m/>
    <m/>
    <m/>
    <m/>
    <m/>
    <m/>
    <m/>
    <m/>
    <m/>
    <m/>
  </r>
  <r>
    <n v="2017"/>
    <m/>
    <x v="251"/>
    <n v="17"/>
    <x v="11"/>
    <m/>
    <s v="DHS/BG"/>
    <s v="1_VIII_13"/>
    <s v="Mammal"/>
    <x v="4"/>
    <s v="medium-large"/>
    <m/>
    <s v="medium-large mammal"/>
    <m/>
    <s v="Vert ND"/>
    <m/>
    <s v="epiphyses"/>
    <m/>
    <n v="0"/>
    <m/>
    <n v="3"/>
    <x v="0"/>
    <m/>
    <m/>
    <m/>
    <m/>
    <m/>
    <m/>
    <m/>
    <m/>
    <m/>
    <m/>
    <m/>
    <m/>
    <m/>
    <m/>
    <m/>
    <m/>
    <m/>
    <m/>
    <m/>
    <m/>
    <m/>
    <m/>
  </r>
  <r>
    <n v="2017"/>
    <m/>
    <x v="251"/>
    <n v="17"/>
    <x v="11"/>
    <m/>
    <s v="DHS/BG"/>
    <s v="1_VIII_13"/>
    <s v="Mammal"/>
    <x v="4"/>
    <s v="medium-large"/>
    <m/>
    <s v="medium-large mammal"/>
    <m/>
    <s v="shaft"/>
    <m/>
    <s v="frag"/>
    <m/>
    <n v="0"/>
    <s v="sliver"/>
    <n v="3"/>
    <x v="0"/>
    <m/>
    <m/>
    <m/>
    <m/>
    <m/>
    <m/>
    <m/>
    <m/>
    <m/>
    <m/>
    <m/>
    <m/>
    <m/>
    <m/>
    <m/>
    <m/>
    <m/>
    <m/>
    <m/>
    <m/>
    <m/>
    <m/>
  </r>
  <r>
    <n v="2017"/>
    <m/>
    <x v="251"/>
    <n v="17"/>
    <x v="11"/>
    <m/>
    <s v="DHS/BG"/>
    <s v="1_VIII_13"/>
    <s v="Mammal"/>
    <x v="4"/>
    <s v="medium-large"/>
    <m/>
    <s v="medium-large mammal"/>
    <m/>
    <s v="rib"/>
    <m/>
    <s v="frag"/>
    <m/>
    <n v="0"/>
    <s v="5"/>
    <n v="1"/>
    <x v="2"/>
    <m/>
    <m/>
    <m/>
    <m/>
    <m/>
    <m/>
    <m/>
    <m/>
    <m/>
    <m/>
    <m/>
    <m/>
    <m/>
    <m/>
    <m/>
    <m/>
    <m/>
    <m/>
    <m/>
    <m/>
    <m/>
    <m/>
  </r>
  <r>
    <n v="2017"/>
    <m/>
    <x v="251"/>
    <n v="17"/>
    <x v="11"/>
    <m/>
    <s v="DHS/BG"/>
    <s v="1_VIII_13"/>
    <s v="Bird"/>
    <x v="2"/>
    <m/>
    <m/>
    <s v="bird"/>
    <m/>
    <s v="shaft"/>
    <m/>
    <s v="frag"/>
    <m/>
    <n v="0"/>
    <s v="sliver"/>
    <n v="2"/>
    <x v="0"/>
    <m/>
    <m/>
    <m/>
    <m/>
    <m/>
    <m/>
    <m/>
    <m/>
    <m/>
    <m/>
    <m/>
    <m/>
    <m/>
    <m/>
    <m/>
    <m/>
    <m/>
    <m/>
    <m/>
    <m/>
    <m/>
    <m/>
  </r>
  <r>
    <n v="2017"/>
    <m/>
    <x v="251"/>
    <n v="17"/>
    <x v="11"/>
    <m/>
    <s v="DHS/BG"/>
    <s v="1_VIII_13"/>
    <s v="Mammal"/>
    <x v="13"/>
    <m/>
    <m/>
    <m/>
    <m/>
    <m/>
    <m/>
    <m/>
    <m/>
    <m/>
    <m/>
    <m/>
    <x v="9"/>
    <m/>
    <m/>
    <m/>
    <m/>
    <m/>
    <m/>
    <m/>
    <m/>
    <m/>
    <m/>
    <m/>
    <m/>
    <m/>
    <m/>
    <m/>
    <m/>
    <m/>
    <m/>
    <m/>
    <m/>
    <m/>
    <m/>
  </r>
  <r>
    <n v="2017"/>
    <m/>
    <x v="252"/>
    <n v="17"/>
    <x v="18"/>
    <m/>
    <s v="AGMR"/>
    <s v="30_VII_13"/>
    <s v="Mammal"/>
    <x v="5"/>
    <m/>
    <m/>
    <s v="Rodentia"/>
    <m/>
    <s v="Mandible"/>
    <m/>
    <m/>
    <s v="R"/>
    <n v="1"/>
    <m/>
    <m/>
    <x v="0"/>
    <m/>
    <s v="mandible with complete dentition, looks possibly instrusive, mouse-size, did not identifiy to species due to time constraints"/>
    <m/>
    <m/>
    <m/>
    <m/>
    <m/>
    <m/>
    <m/>
    <m/>
    <m/>
    <m/>
    <m/>
    <m/>
    <m/>
    <m/>
    <m/>
    <m/>
    <m/>
    <m/>
    <m/>
    <m/>
  </r>
  <r>
    <n v="2017"/>
    <m/>
    <x v="252"/>
    <n v="17"/>
    <x v="18"/>
    <m/>
    <s v="AGMR"/>
    <s v="30_VII_13"/>
    <s v="Mammal"/>
    <x v="4"/>
    <s v="medium"/>
    <m/>
    <s v="medium mammal"/>
    <m/>
    <s v="Rib"/>
    <m/>
    <s v="frag"/>
    <m/>
    <n v="0"/>
    <s v="5"/>
    <n v="2"/>
    <x v="0"/>
    <m/>
    <m/>
    <m/>
    <m/>
    <m/>
    <m/>
    <m/>
    <m/>
    <m/>
    <m/>
    <m/>
    <m/>
    <m/>
    <m/>
    <m/>
    <m/>
    <m/>
    <m/>
    <m/>
    <m/>
    <m/>
    <m/>
  </r>
  <r>
    <n v="2017"/>
    <m/>
    <x v="252"/>
    <n v="17"/>
    <x v="18"/>
    <m/>
    <s v="AGMR"/>
    <s v="30_VII_13"/>
    <s v="Unknown"/>
    <x v="2"/>
    <m/>
    <m/>
    <s v="bird or mammal"/>
    <m/>
    <s v="shaft"/>
    <m/>
    <s v="frag"/>
    <m/>
    <n v="0"/>
    <s v="5"/>
    <n v="2"/>
    <x v="0"/>
    <m/>
    <s v="diaphysis of young animal, not clear if large bird or mammal, more likely mammal"/>
    <m/>
    <m/>
    <m/>
    <m/>
    <m/>
    <m/>
    <m/>
    <m/>
    <m/>
    <m/>
    <m/>
    <m/>
    <m/>
    <m/>
    <m/>
    <m/>
    <m/>
    <m/>
    <m/>
    <m/>
  </r>
  <r>
    <n v="2017"/>
    <m/>
    <x v="253"/>
    <n v="17"/>
    <x v="10"/>
    <m/>
    <s v="DHS"/>
    <s v="5_VIII_13"/>
    <s v="Reptile"/>
    <x v="26"/>
    <m/>
    <s v="cf. Kinosternn"/>
    <s v="turtle"/>
    <m/>
    <s v="Carapace"/>
    <m/>
    <s v="neural scute"/>
    <m/>
    <n v="0.6"/>
    <m/>
    <n v="1"/>
    <x v="0"/>
    <m/>
    <m/>
    <m/>
    <m/>
    <m/>
    <m/>
    <m/>
    <m/>
    <m/>
    <m/>
    <m/>
    <m/>
    <m/>
    <s v="maybe"/>
    <m/>
    <m/>
    <m/>
    <m/>
    <m/>
    <m/>
    <m/>
    <m/>
  </r>
  <r>
    <n v="2017"/>
    <m/>
    <x v="253"/>
    <n v="17"/>
    <x v="10"/>
    <m/>
    <s v="DHS"/>
    <s v="5_VIII_13"/>
    <s v="Mammal"/>
    <x v="1"/>
    <s v="Canis"/>
    <s v="familiaris "/>
    <s v="dog"/>
    <m/>
    <s v="Tth up"/>
    <m/>
    <s v="P4"/>
    <s v="R"/>
    <n v="1"/>
    <m/>
    <n v="4"/>
    <x v="0"/>
    <m/>
    <s v="young, roots not filled in yet"/>
    <m/>
    <s v="no wear"/>
    <m/>
    <m/>
    <m/>
    <m/>
    <m/>
    <m/>
    <m/>
    <n v="7"/>
    <m/>
    <m/>
    <m/>
    <m/>
    <m/>
    <m/>
    <m/>
    <m/>
    <m/>
    <m/>
  </r>
  <r>
    <n v="2017"/>
    <m/>
    <x v="253"/>
    <n v="17"/>
    <x v="10"/>
    <m/>
    <s v="DHS"/>
    <s v="5_VIII_13"/>
    <s v="Mammal"/>
    <x v="4"/>
    <s v="small"/>
    <m/>
    <s v="small mammal"/>
    <m/>
    <s v="Rib"/>
    <m/>
    <s v="shaft"/>
    <m/>
    <n v="0.2"/>
    <s v="5"/>
    <n v="2"/>
    <x v="0"/>
    <m/>
    <m/>
    <m/>
    <m/>
    <m/>
    <m/>
    <m/>
    <m/>
    <m/>
    <m/>
    <m/>
    <m/>
    <m/>
    <m/>
    <m/>
    <m/>
    <m/>
    <m/>
    <m/>
    <m/>
    <m/>
    <m/>
  </r>
  <r>
    <n v="2017"/>
    <m/>
    <x v="253"/>
    <n v="17"/>
    <x v="10"/>
    <m/>
    <s v="DHS"/>
    <s v="5_VIII_13"/>
    <s v="Mammal"/>
    <x v="4"/>
    <s v="medium-large"/>
    <m/>
    <s v="medium-large mammal"/>
    <m/>
    <s v="shaft"/>
    <m/>
    <s v="frag"/>
    <m/>
    <n v="0"/>
    <s v="sliver"/>
    <n v="2"/>
    <x v="6"/>
    <m/>
    <m/>
    <m/>
    <m/>
    <m/>
    <m/>
    <m/>
    <m/>
    <m/>
    <m/>
    <m/>
    <m/>
    <m/>
    <s v="one maybe"/>
    <m/>
    <m/>
    <m/>
    <m/>
    <m/>
    <m/>
    <m/>
    <m/>
  </r>
  <r>
    <n v="2017"/>
    <m/>
    <x v="253"/>
    <n v="17"/>
    <x v="10"/>
    <m/>
    <s v="DHS"/>
    <s v="5_VIII_13"/>
    <s v="Mammal"/>
    <x v="4"/>
    <m/>
    <m/>
    <s v="mamal"/>
    <m/>
    <s v="shaft"/>
    <m/>
    <s v="frag"/>
    <m/>
    <n v="0"/>
    <s v="sliver"/>
    <n v="1"/>
    <x v="0"/>
    <m/>
    <s v="cut across shaft, possible cut mark along shaft (at edge ie seperation of this fragment"/>
    <m/>
    <m/>
    <m/>
    <m/>
    <m/>
    <m/>
    <m/>
    <m/>
    <m/>
    <m/>
    <m/>
    <m/>
    <m/>
    <n v="1"/>
    <m/>
    <m/>
    <m/>
    <m/>
    <m/>
    <m/>
  </r>
  <r>
    <n v="2017"/>
    <m/>
    <x v="253"/>
    <n v="17"/>
    <x v="10"/>
    <m/>
    <s v="DHS"/>
    <s v="5_VIII_13"/>
    <s v="Mammal"/>
    <x v="4"/>
    <s v="medium-large"/>
    <m/>
    <s v="medium-large mammal"/>
    <m/>
    <s v="frag"/>
    <m/>
    <m/>
    <m/>
    <n v="0"/>
    <m/>
    <n v="2"/>
    <x v="0"/>
    <m/>
    <m/>
    <m/>
    <m/>
    <m/>
    <m/>
    <m/>
    <m/>
    <m/>
    <m/>
    <m/>
    <n v="6"/>
    <m/>
    <m/>
    <m/>
    <m/>
    <m/>
    <m/>
    <m/>
    <m/>
    <m/>
    <m/>
  </r>
  <r>
    <n v="2017"/>
    <m/>
    <x v="253"/>
    <n v="17"/>
    <x v="10"/>
    <m/>
    <s v="DHS"/>
    <s v="5_VIII_13"/>
    <s v="Unknown"/>
    <x v="4"/>
    <m/>
    <m/>
    <s v="bird or mammal"/>
    <m/>
    <s v="frag"/>
    <m/>
    <m/>
    <m/>
    <n v="0"/>
    <s v="8"/>
    <n v="5"/>
    <x v="3"/>
    <m/>
    <m/>
    <m/>
    <m/>
    <m/>
    <m/>
    <m/>
    <m/>
    <m/>
    <m/>
    <m/>
    <m/>
    <m/>
    <m/>
    <m/>
    <m/>
    <m/>
    <m/>
    <m/>
    <m/>
    <m/>
    <m/>
  </r>
  <r>
    <n v="2017"/>
    <m/>
    <x v="253"/>
    <n v="17"/>
    <x v="10"/>
    <m/>
    <s v="DHS"/>
    <s v="5_VIII_13"/>
    <s v="Mammal"/>
    <x v="13"/>
    <m/>
    <m/>
    <s v="Human"/>
    <m/>
    <m/>
    <m/>
    <m/>
    <m/>
    <m/>
    <m/>
    <m/>
    <x v="5"/>
    <m/>
    <m/>
    <m/>
    <m/>
    <m/>
    <m/>
    <m/>
    <m/>
    <m/>
    <m/>
    <m/>
    <m/>
    <m/>
    <m/>
    <m/>
    <m/>
    <m/>
    <m/>
    <m/>
    <m/>
    <m/>
    <m/>
  </r>
  <r>
    <n v="2017"/>
    <m/>
    <x v="254"/>
    <n v="18"/>
    <x v="24"/>
    <m/>
    <s v="AH"/>
    <s v="19_VI_14"/>
    <s v="Shell"/>
    <x v="27"/>
    <m/>
    <m/>
    <s v="Gastropod"/>
    <m/>
    <m/>
    <m/>
    <m/>
    <m/>
    <m/>
    <m/>
    <m/>
    <x v="0"/>
    <m/>
    <m/>
    <m/>
    <m/>
    <m/>
    <m/>
    <m/>
    <m/>
    <m/>
    <m/>
    <m/>
    <m/>
    <m/>
    <m/>
    <m/>
    <m/>
    <m/>
    <m/>
    <m/>
    <m/>
    <m/>
    <m/>
  </r>
  <r>
    <n v="2017"/>
    <m/>
    <x v="254"/>
    <n v="18"/>
    <x v="24"/>
    <m/>
    <s v="AH"/>
    <s v="19_VI_14"/>
    <s v="Mammal"/>
    <x v="13"/>
    <m/>
    <m/>
    <s v="Human"/>
    <m/>
    <m/>
    <m/>
    <m/>
    <m/>
    <m/>
    <m/>
    <m/>
    <x v="2"/>
    <m/>
    <m/>
    <m/>
    <m/>
    <m/>
    <m/>
    <m/>
    <m/>
    <m/>
    <m/>
    <m/>
    <m/>
    <m/>
    <m/>
    <m/>
    <m/>
    <m/>
    <m/>
    <m/>
    <m/>
    <m/>
    <m/>
  </r>
  <r>
    <n v="2017"/>
    <m/>
    <x v="255"/>
    <n v="18"/>
    <x v="34"/>
    <m/>
    <s v="GMB"/>
    <s v="19_VI_14"/>
    <s v="Mammal"/>
    <x v="16"/>
    <s v="Sylvilagus"/>
    <s v="cunicularius"/>
    <s v="Hotbuns"/>
    <m/>
    <s v="Mt"/>
    <m/>
    <s v="IV"/>
    <s v="R"/>
    <n v="1"/>
    <m/>
    <m/>
    <x v="0"/>
    <m/>
    <m/>
    <m/>
    <m/>
    <m/>
    <m/>
    <m/>
    <m/>
    <m/>
    <m/>
    <m/>
    <m/>
    <m/>
    <m/>
    <m/>
    <m/>
    <m/>
    <m/>
    <m/>
    <m/>
    <s v="35.8x4.5x6.4, 4.6"/>
    <s v="LxProx WxD, distal W"/>
  </r>
  <r>
    <n v="2017"/>
    <m/>
    <x v="256"/>
    <n v="17"/>
    <x v="41"/>
    <m/>
    <s v="DHS"/>
    <s v="29_VII_13"/>
    <s v="Mammal"/>
    <x v="1"/>
    <s v="Canis"/>
    <s v="cf. loberro"/>
    <s v="cf. loberro"/>
    <m/>
    <s v="Tth low"/>
    <m/>
    <s v="M1"/>
    <s v="L"/>
    <n v="0.8"/>
    <s v="posterior"/>
    <n v="4"/>
    <x v="0"/>
    <m/>
    <s v="measures inbetween wolf and dog, particularly in the ancho. Could be large dog or loberro"/>
    <s v="subadult - roots not filled in"/>
    <s v="light wear"/>
    <m/>
    <m/>
    <m/>
    <s v="reddish tinge, not sure if it could be pigment"/>
    <s v="22_VIII_17"/>
    <m/>
    <m/>
    <m/>
    <m/>
    <m/>
    <m/>
    <m/>
    <m/>
    <m/>
    <m/>
    <m/>
    <s v="18.6; 11.9x8.5"/>
    <s v="max ant-post(incomplete in this direction); altura and ancho as laid out in book"/>
  </r>
  <r>
    <n v="2017"/>
    <m/>
    <x v="256"/>
    <n v="17"/>
    <x v="41"/>
    <m/>
    <s v="DHS"/>
    <s v="29_VII_13"/>
    <s v="Mammal"/>
    <x v="0"/>
    <s v="Odocoileus"/>
    <s v="virginianus"/>
    <s v="White-tailed deer"/>
    <m/>
    <s v="Femur"/>
    <m/>
    <s v="prox shaft"/>
    <s v="L"/>
    <n v="0.1"/>
    <s v="5"/>
    <n v="1"/>
    <x v="0"/>
    <m/>
    <s v="looks like spiral fracture, unfused, portion of greater trochanter epiphysis"/>
    <s v="yong"/>
    <m/>
    <s v="UN"/>
    <m/>
    <m/>
    <m/>
    <m/>
    <m/>
    <m/>
    <n v="9"/>
    <m/>
    <m/>
    <m/>
    <m/>
    <m/>
    <m/>
    <m/>
    <m/>
    <m/>
    <m/>
  </r>
  <r>
    <n v="2017"/>
    <m/>
    <x v="256"/>
    <n v="17"/>
    <x v="41"/>
    <m/>
    <s v="DHS"/>
    <s v="29_VII_13"/>
    <s v="Mammal"/>
    <x v="0"/>
    <m/>
    <m/>
    <s v="Artiodactyl"/>
    <m/>
    <s v="thoracic"/>
    <m/>
    <m/>
    <m/>
    <n v="1"/>
    <m/>
    <m/>
    <x v="0"/>
    <m/>
    <s v="right side of body has a cut mark (spanning cranial and caudal rib articular facets, but not in the middle where it is concave), and in the cranial cut mark is a small fragment of obsidian"/>
    <s v="yong"/>
    <m/>
    <s v="UN"/>
    <s v="PR"/>
    <s v="UN"/>
    <m/>
    <s v="21_VIII_17"/>
    <m/>
    <m/>
    <m/>
    <m/>
    <m/>
    <m/>
    <m/>
    <m/>
    <m/>
    <m/>
    <m/>
    <s v="21.9, 39"/>
    <s v="Body length, width across cranial transerve "/>
  </r>
  <r>
    <n v="2017"/>
    <m/>
    <x v="256"/>
    <n v="17"/>
    <x v="41"/>
    <m/>
    <s v="DHS"/>
    <s v="29_VII_13"/>
    <s v="Mammal"/>
    <x v="13"/>
    <m/>
    <m/>
    <s v="Human"/>
    <m/>
    <s v="worked bone"/>
    <m/>
    <m/>
    <m/>
    <n v="0"/>
    <m/>
    <m/>
    <x v="0"/>
    <m/>
    <s v="fragment of worked femur, transverse cut marks, and the distal part of the shaft was chopped to separate the fragment, flake scar also present at this end. "/>
    <m/>
    <m/>
    <m/>
    <m/>
    <m/>
    <m/>
    <m/>
    <m/>
    <m/>
    <m/>
    <m/>
    <m/>
    <m/>
    <m/>
    <m/>
    <m/>
    <m/>
    <m/>
    <m/>
    <m/>
  </r>
  <r>
    <n v="2017"/>
    <m/>
    <x v="256"/>
    <n v="17"/>
    <x v="41"/>
    <m/>
    <s v="DHS"/>
    <s v="29_VII_13"/>
    <s v="Bird"/>
    <x v="4"/>
    <m/>
    <m/>
    <s v="Bird"/>
    <m/>
    <s v="tarsometatarsus"/>
    <m/>
    <s v="shaft"/>
    <s v="?"/>
    <n v="0.7"/>
    <s v="5"/>
    <n v="2"/>
    <x v="0"/>
    <m/>
    <s v="heavily chewed by rodent. About the same size as quail but a little fatter"/>
    <m/>
    <m/>
    <m/>
    <m/>
    <m/>
    <m/>
    <m/>
    <m/>
    <m/>
    <m/>
    <m/>
    <m/>
    <n v="2"/>
    <m/>
    <m/>
    <m/>
    <m/>
    <m/>
    <m/>
    <m/>
  </r>
  <r>
    <n v="2017"/>
    <m/>
    <x v="256"/>
    <n v="17"/>
    <x v="41"/>
    <m/>
    <s v="DHS"/>
    <s v="29_VII_13"/>
    <s v="Mammal"/>
    <x v="4"/>
    <m/>
    <m/>
    <s v="mammal"/>
    <m/>
    <s v="shaft"/>
    <m/>
    <m/>
    <m/>
    <s v="?"/>
    <s v="6"/>
    <n v="1"/>
    <x v="0"/>
    <m/>
    <s v="small bone, possibly leporidae phalanx or something similar, chewed by rodents"/>
    <m/>
    <m/>
    <m/>
    <m/>
    <m/>
    <m/>
    <m/>
    <m/>
    <m/>
    <m/>
    <m/>
    <m/>
    <n v="2"/>
    <m/>
    <m/>
    <m/>
    <m/>
    <m/>
    <m/>
    <m/>
  </r>
  <r>
    <n v="2017"/>
    <m/>
    <x v="256"/>
    <n v="17"/>
    <x v="41"/>
    <m/>
    <s v="DHS"/>
    <s v="29_VII_13"/>
    <s v="Mammal"/>
    <x v="3"/>
    <s v="Sylvilagus"/>
    <s v="sp."/>
    <s v="Cottontail"/>
    <m/>
    <s v="Scapula"/>
    <m/>
    <s v="caudal angle and border"/>
    <s v="L"/>
    <n v="0.2"/>
    <s v="4"/>
    <n v="3"/>
    <x v="0"/>
    <m/>
    <m/>
    <m/>
    <m/>
    <m/>
    <m/>
    <m/>
    <m/>
    <m/>
    <m/>
    <m/>
    <m/>
    <m/>
    <m/>
    <m/>
    <m/>
    <m/>
    <m/>
    <m/>
    <m/>
    <m/>
    <m/>
  </r>
  <r>
    <n v="2017"/>
    <m/>
    <x v="256"/>
    <n v="17"/>
    <x v="41"/>
    <m/>
    <s v="DHS"/>
    <s v="29_VII_13"/>
    <s v="Mammal"/>
    <x v="5"/>
    <s v="Geomyidae"/>
    <s v="sp."/>
    <s v="Tuza"/>
    <m/>
    <s v="Mandible"/>
    <m/>
    <s v="ant."/>
    <s v="R"/>
    <n v="0.1"/>
    <s v="1"/>
    <n v="4"/>
    <x v="0"/>
    <m/>
    <m/>
    <m/>
    <m/>
    <m/>
    <m/>
    <m/>
    <m/>
    <m/>
    <m/>
    <m/>
    <m/>
    <m/>
    <m/>
    <m/>
    <m/>
    <m/>
    <m/>
    <m/>
    <m/>
    <m/>
    <m/>
  </r>
  <r>
    <n v="2017"/>
    <m/>
    <x v="256"/>
    <n v="17"/>
    <x v="41"/>
    <m/>
    <s v="DHS"/>
    <s v="29_VII_13"/>
    <s v="Unknown"/>
    <x v="2"/>
    <m/>
    <m/>
    <s v="bird or mammal"/>
    <m/>
    <s v="frag"/>
    <m/>
    <m/>
    <m/>
    <n v="0"/>
    <s v="8"/>
    <n v="5"/>
    <x v="2"/>
    <m/>
    <m/>
    <m/>
    <m/>
    <m/>
    <m/>
    <m/>
    <m/>
    <m/>
    <m/>
    <m/>
    <m/>
    <m/>
    <m/>
    <m/>
    <m/>
    <m/>
    <m/>
    <m/>
    <m/>
    <m/>
    <m/>
  </r>
  <r>
    <n v="2017"/>
    <m/>
    <x v="256"/>
    <n v="17"/>
    <x v="41"/>
    <m/>
    <s v="DHS"/>
    <s v="29_VII_13"/>
    <s v="Mammal"/>
    <x v="4"/>
    <s v="small"/>
    <m/>
    <s v="small mammal"/>
    <m/>
    <s v="rib"/>
    <m/>
    <s v="frag"/>
    <m/>
    <n v="0"/>
    <s v="5"/>
    <n v="2"/>
    <x v="2"/>
    <m/>
    <m/>
    <m/>
    <m/>
    <m/>
    <m/>
    <m/>
    <m/>
    <m/>
    <m/>
    <m/>
    <m/>
    <m/>
    <m/>
    <m/>
    <m/>
    <m/>
    <m/>
    <m/>
    <m/>
    <m/>
    <m/>
  </r>
  <r>
    <n v="2017"/>
    <m/>
    <x v="256"/>
    <n v="17"/>
    <x v="41"/>
    <m/>
    <s v="DHS"/>
    <s v="29_VII_13"/>
    <s v="Mammal"/>
    <x v="4"/>
    <s v="medium-large"/>
    <m/>
    <s v="medium-large mammal"/>
    <m/>
    <s v="frag"/>
    <m/>
    <m/>
    <m/>
    <n v="0"/>
    <s v="8"/>
    <n v="5"/>
    <x v="3"/>
    <m/>
    <m/>
    <m/>
    <m/>
    <m/>
    <m/>
    <m/>
    <s v="one 6, one 7"/>
    <m/>
    <m/>
    <m/>
    <s v="*"/>
    <m/>
    <m/>
    <m/>
    <m/>
    <m/>
    <m/>
    <m/>
    <m/>
    <m/>
    <m/>
  </r>
  <r>
    <n v="2017"/>
    <m/>
    <x v="256"/>
    <n v="17"/>
    <x v="41"/>
    <m/>
    <s v="DHS"/>
    <s v="29_VII_13"/>
    <s v="Mammal"/>
    <x v="4"/>
    <s v="large"/>
    <m/>
    <s v="large mammal"/>
    <m/>
    <s v="rib"/>
    <m/>
    <s v="shaft"/>
    <m/>
    <n v="0.2"/>
    <s v="5"/>
    <n v="3"/>
    <x v="0"/>
    <m/>
    <s v="possibly human"/>
    <m/>
    <m/>
    <m/>
    <m/>
    <m/>
    <m/>
    <m/>
    <m/>
    <m/>
    <m/>
    <m/>
    <m/>
    <m/>
    <m/>
    <m/>
    <m/>
    <m/>
    <m/>
    <m/>
    <m/>
  </r>
  <r>
    <n v="2017"/>
    <m/>
    <x v="256"/>
    <n v="17"/>
    <x v="41"/>
    <m/>
    <s v="DHS"/>
    <s v="29_VII_13"/>
    <s v="Mammal"/>
    <x v="4"/>
    <s v="medium-large"/>
    <m/>
    <s v="medium-large mammal"/>
    <m/>
    <s v="needle"/>
    <m/>
    <s v="shaft"/>
    <m/>
    <s v="?"/>
    <s v="5"/>
    <n v="3"/>
    <x v="0"/>
    <m/>
    <m/>
    <m/>
    <m/>
    <m/>
    <m/>
    <m/>
    <m/>
    <m/>
    <m/>
    <m/>
    <n v="8"/>
    <m/>
    <m/>
    <m/>
    <m/>
    <m/>
    <m/>
    <m/>
    <m/>
    <m/>
    <m/>
  </r>
  <r>
    <n v="2017"/>
    <m/>
    <x v="257"/>
    <n v="17"/>
    <x v="32"/>
    <m/>
    <s v="AGMR"/>
    <s v="29_VII_13"/>
    <s v="Mammal"/>
    <x v="5"/>
    <s v="Geomyidae"/>
    <m/>
    <s v="Tuza"/>
    <m/>
    <s v="Radius"/>
    <m/>
    <s v="no epihyses"/>
    <m/>
    <n v="1"/>
    <s v="5"/>
    <m/>
    <x v="0"/>
    <m/>
    <s v="small tuza"/>
    <s v="young"/>
    <m/>
    <s v="UN"/>
    <s v="PR"/>
    <s v="UN"/>
    <m/>
    <m/>
    <m/>
    <m/>
    <n v="7"/>
    <m/>
    <m/>
    <m/>
    <m/>
    <m/>
    <m/>
    <m/>
    <m/>
    <s v="25.5x4.6x4.2"/>
    <s v="Lxprox W x Distal W (no epiphyses)"/>
  </r>
  <r>
    <n v="2017"/>
    <m/>
    <x v="257"/>
    <n v="17"/>
    <x v="32"/>
    <m/>
    <s v="AGMR"/>
    <s v="29_VII_13"/>
    <s v="Bird"/>
    <x v="6"/>
    <s v="Anatidae"/>
    <m/>
    <s v="Waterfowl"/>
    <m/>
    <s v="Humerus"/>
    <m/>
    <s v="prox"/>
    <s v="R"/>
    <n v="0.2"/>
    <s v="1"/>
    <s v="?"/>
    <x v="0"/>
    <m/>
    <s v="chewed"/>
    <m/>
    <m/>
    <m/>
    <m/>
    <m/>
    <m/>
    <m/>
    <m/>
    <m/>
    <m/>
    <m/>
    <n v="1"/>
    <m/>
    <m/>
    <m/>
    <m/>
    <m/>
    <m/>
    <n v="17.11"/>
    <s v="W"/>
  </r>
  <r>
    <n v="2017"/>
    <m/>
    <x v="257"/>
    <n v="17"/>
    <x v="32"/>
    <m/>
    <s v="AGMR"/>
    <s v="29_VII_13"/>
    <s v="Mammal"/>
    <x v="6"/>
    <s v="Anatidae"/>
    <m/>
    <s v="Waterfowl"/>
    <m/>
    <s v="Humerus"/>
    <m/>
    <s v="distal"/>
    <s v="L"/>
    <n v="0.2"/>
    <s v="4"/>
    <s v="?"/>
    <x v="0"/>
    <m/>
    <m/>
    <m/>
    <m/>
    <m/>
    <m/>
    <m/>
    <m/>
    <m/>
    <m/>
    <m/>
    <m/>
    <m/>
    <m/>
    <m/>
    <m/>
    <m/>
    <m/>
    <m/>
    <m/>
    <n v="11.4"/>
    <s v="W"/>
  </r>
  <r>
    <n v="2017"/>
    <m/>
    <x v="257"/>
    <n v="17"/>
    <x v="32"/>
    <m/>
    <s v="AGMR"/>
    <s v="29_VII_13"/>
    <s v="Mammal"/>
    <x v="6"/>
    <s v="Anatidae"/>
    <m/>
    <s v="Waterfowl"/>
    <m/>
    <s v="Ulna"/>
    <m/>
    <s v="prox"/>
    <s v="L"/>
    <n v="0.3"/>
    <s v="3"/>
    <s v="?"/>
    <x v="0"/>
    <m/>
    <m/>
    <m/>
    <m/>
    <m/>
    <m/>
    <m/>
    <m/>
    <m/>
    <m/>
    <m/>
    <m/>
    <m/>
    <m/>
    <m/>
    <m/>
    <m/>
    <m/>
    <m/>
    <m/>
    <n v="7.44"/>
    <s v="W"/>
  </r>
  <r>
    <n v="2017"/>
    <m/>
    <x v="257"/>
    <n v="17"/>
    <x v="32"/>
    <m/>
    <s v="AGMR"/>
    <s v="29_VII_13"/>
    <s v="Mammal"/>
    <x v="4"/>
    <s v="medium"/>
    <m/>
    <s v="medium mammal"/>
    <m/>
    <s v="Ph 1"/>
    <m/>
    <m/>
    <m/>
    <n v="1"/>
    <m/>
    <m/>
    <x v="0"/>
    <m/>
    <s v="likely dog, same bag as other ph1"/>
    <m/>
    <m/>
    <s v="FU"/>
    <s v="PR"/>
    <s v="FU"/>
    <m/>
    <m/>
    <m/>
    <m/>
    <m/>
    <m/>
    <m/>
    <m/>
    <m/>
    <m/>
    <m/>
    <m/>
    <m/>
    <m/>
    <m/>
  </r>
  <r>
    <n v="2017"/>
    <m/>
    <x v="257"/>
    <n v="17"/>
    <x v="32"/>
    <m/>
    <s v="AGMR"/>
    <s v="29_VII_13"/>
    <s v="Mammal"/>
    <x v="4"/>
    <s v="medium"/>
    <m/>
    <s v="medium mammal"/>
    <m/>
    <s v="Ph 1"/>
    <m/>
    <s v="prox"/>
    <m/>
    <n v="0.8"/>
    <s v="3"/>
    <n v="1"/>
    <x v="0"/>
    <m/>
    <s v="heavily chewed, likely dog, same bag as other ph1"/>
    <m/>
    <m/>
    <m/>
    <m/>
    <m/>
    <m/>
    <m/>
    <m/>
    <m/>
    <m/>
    <m/>
    <n v="2"/>
    <m/>
    <m/>
    <m/>
    <m/>
    <m/>
    <m/>
    <m/>
    <m/>
  </r>
  <r>
    <n v="2017"/>
    <m/>
    <x v="257"/>
    <n v="17"/>
    <x v="32"/>
    <m/>
    <s v="AGMR"/>
    <s v="29_VII_13"/>
    <s v="Shell"/>
    <x v="27"/>
    <m/>
    <m/>
    <s v="Gastropod"/>
    <m/>
    <s v="shell"/>
    <m/>
    <m/>
    <m/>
    <n v="0.9"/>
    <s v="6"/>
    <m/>
    <x v="0"/>
    <m/>
    <s v="small shell"/>
    <m/>
    <m/>
    <m/>
    <m/>
    <m/>
    <m/>
    <m/>
    <m/>
    <m/>
    <m/>
    <m/>
    <m/>
    <m/>
    <m/>
    <m/>
    <m/>
    <m/>
    <m/>
    <m/>
    <m/>
  </r>
  <r>
    <n v="2017"/>
    <m/>
    <x v="257"/>
    <n v="17"/>
    <x v="32"/>
    <m/>
    <s v="AGMR"/>
    <s v="29_VII_13"/>
    <s v="Mammal"/>
    <x v="1"/>
    <s v="Canis"/>
    <s v="familiaris "/>
    <s v="dog"/>
    <m/>
    <s v="Tth low"/>
    <m/>
    <s v="P3"/>
    <s v="R"/>
    <n v="0.5"/>
    <s v="3"/>
    <n v="4"/>
    <x v="0"/>
    <m/>
    <s v="anterior frag"/>
    <m/>
    <m/>
    <m/>
    <m/>
    <m/>
    <m/>
    <m/>
    <m/>
    <m/>
    <m/>
    <m/>
    <m/>
    <m/>
    <m/>
    <m/>
    <m/>
    <m/>
    <m/>
    <m/>
    <m/>
  </r>
  <r>
    <n v="2017"/>
    <m/>
    <x v="257"/>
    <n v="17"/>
    <x v="32"/>
    <m/>
    <s v="AGMR"/>
    <s v="29_VII_13"/>
    <s v="Mammal"/>
    <x v="4"/>
    <m/>
    <m/>
    <s v="mammal"/>
    <m/>
    <s v="frag"/>
    <m/>
    <m/>
    <m/>
    <n v="0"/>
    <s v="8"/>
    <n v="5"/>
    <x v="3"/>
    <m/>
    <m/>
    <m/>
    <m/>
    <m/>
    <m/>
    <m/>
    <m/>
    <m/>
    <m/>
    <m/>
    <m/>
    <m/>
    <m/>
    <m/>
    <m/>
    <m/>
    <m/>
    <m/>
    <m/>
    <m/>
    <m/>
  </r>
  <r>
    <n v="2017"/>
    <m/>
    <x v="257"/>
    <n v="17"/>
    <x v="32"/>
    <m/>
    <s v="AGMR"/>
    <s v="29_VII_13"/>
    <s v="Unknown"/>
    <x v="2"/>
    <m/>
    <m/>
    <s v="bird or mammal"/>
    <m/>
    <s v="frag"/>
    <m/>
    <m/>
    <m/>
    <n v="0"/>
    <s v="8"/>
    <n v="5"/>
    <x v="2"/>
    <m/>
    <m/>
    <m/>
    <m/>
    <m/>
    <m/>
    <m/>
    <s v="one 9 burnt, both possibly chewed "/>
    <m/>
    <m/>
    <m/>
    <s v="*"/>
    <m/>
    <s v="*"/>
    <m/>
    <m/>
    <m/>
    <m/>
    <m/>
    <m/>
    <m/>
    <m/>
  </r>
  <r>
    <n v="2017"/>
    <m/>
    <x v="257"/>
    <n v="17"/>
    <x v="32"/>
    <m/>
    <s v="AGMR"/>
    <s v="29_VII_13"/>
    <s v="Mammal"/>
    <x v="13"/>
    <m/>
    <m/>
    <s v="Human"/>
    <m/>
    <m/>
    <m/>
    <m/>
    <m/>
    <m/>
    <m/>
    <m/>
    <x v="2"/>
    <m/>
    <m/>
    <m/>
    <m/>
    <m/>
    <m/>
    <m/>
    <m/>
    <m/>
    <m/>
    <m/>
    <m/>
    <m/>
    <m/>
    <m/>
    <m/>
    <m/>
    <m/>
    <m/>
    <m/>
    <m/>
    <m/>
  </r>
  <r>
    <n v="2017"/>
    <m/>
    <x v="258"/>
    <n v="17"/>
    <x v="10"/>
    <m/>
    <s v="DHS/DMC/AGMR"/>
    <s v="29_VII_13"/>
    <s v="Mammal"/>
    <x v="1"/>
    <s v="Canis"/>
    <s v="familiaris "/>
    <s v="dog"/>
    <m/>
    <s v="Ph 2"/>
    <m/>
    <s v="?"/>
    <s v="?"/>
    <n v="1"/>
    <m/>
    <m/>
    <x v="0"/>
    <m/>
    <s v="small cut mark transvers palmar"/>
    <m/>
    <m/>
    <s v="FU"/>
    <s v="PR"/>
    <s v="FU"/>
    <s v="small cut mark transvers palmar"/>
    <m/>
    <m/>
    <m/>
    <m/>
    <m/>
    <m/>
    <m/>
    <n v="1"/>
    <m/>
    <m/>
    <m/>
    <m/>
    <s v="14.4, 7.5, 6.9"/>
    <s v="L, prox W, dist W"/>
  </r>
  <r>
    <n v="2017"/>
    <m/>
    <x v="258"/>
    <n v="17"/>
    <x v="10"/>
    <m/>
    <s v="DHS/DMC/AGMR"/>
    <s v="29_VII_13"/>
    <s v="Mammal"/>
    <x v="1"/>
    <s v="Canis"/>
    <s v="sp."/>
    <s v="Carnivora"/>
    <m/>
    <s v="Mc"/>
    <m/>
    <s v="V"/>
    <s v="L"/>
    <n v="0.9"/>
    <s v="4"/>
    <n v="2"/>
    <x v="0"/>
    <m/>
    <s v="looks similar to dog, but thick and quite curved. Does not match cat either. Could be a second generation Tlachichi, its very fat yet small and short. "/>
    <m/>
    <m/>
    <s v="ND"/>
    <s v="PR"/>
    <s v="FU"/>
    <m/>
    <s v="22_VIII_17"/>
    <m/>
    <m/>
    <m/>
    <m/>
    <m/>
    <m/>
    <m/>
    <m/>
    <m/>
    <m/>
    <m/>
    <s v="37.4x7.33"/>
    <s v="L(incomplete)xdistal Ww"/>
  </r>
  <r>
    <n v="2017"/>
    <m/>
    <x v="258"/>
    <n v="17"/>
    <x v="10"/>
    <m/>
    <s v="DHS/DMC/AGMR"/>
    <s v="29_VII_13"/>
    <s v="Bird"/>
    <x v="6"/>
    <s v="Anatidae"/>
    <s v="cf. Anas Platrhynchos"/>
    <s v="Waterfowl"/>
    <m/>
    <s v="Tibiotarsus"/>
    <m/>
    <s v="DIST"/>
    <s v="L"/>
    <n v="0.3"/>
    <s v="4"/>
    <n v="2"/>
    <x v="0"/>
    <m/>
    <s v="fits well with tarsometatarsus, likely same individual"/>
    <m/>
    <m/>
    <m/>
    <m/>
    <s v="FU"/>
    <m/>
    <m/>
    <m/>
    <m/>
    <m/>
    <m/>
    <m/>
    <m/>
    <m/>
    <m/>
    <m/>
    <m/>
    <m/>
    <s v="8.22x7.2"/>
    <s v="Distal W (mostly complete) xD"/>
  </r>
  <r>
    <n v="2017"/>
    <m/>
    <x v="258"/>
    <n v="17"/>
    <x v="10"/>
    <m/>
    <s v="DHS/DMC/AGMR"/>
    <s v="29_VII_13"/>
    <s v="Bird"/>
    <x v="4"/>
    <m/>
    <s v="cf Anatidae"/>
    <s v="Bird"/>
    <m/>
    <s v="Tarsometatarsus"/>
    <m/>
    <s v="prox"/>
    <s v="L"/>
    <n v="0.1"/>
    <s v="1"/>
    <n v="2"/>
    <x v="0"/>
    <m/>
    <s v="fits well with tibiotarsus likely same individual"/>
    <m/>
    <m/>
    <m/>
    <m/>
    <m/>
    <m/>
    <m/>
    <m/>
    <m/>
    <m/>
    <m/>
    <m/>
    <m/>
    <m/>
    <m/>
    <m/>
    <m/>
    <m/>
    <n v="7.9"/>
    <s v="mostly complete W"/>
  </r>
  <r>
    <n v="2017"/>
    <m/>
    <x v="258"/>
    <n v="17"/>
    <x v="10"/>
    <m/>
    <s v="DHS/DMC/AGMR"/>
    <s v="29_VII_13"/>
    <s v="Mammal"/>
    <x v="4"/>
    <s v="small"/>
    <m/>
    <s v="small mammal"/>
    <m/>
    <s v="Cranium"/>
    <m/>
    <s v="zygomatic frag"/>
    <s v="?"/>
    <n v="0"/>
    <m/>
    <n v="1"/>
    <x v="0"/>
    <m/>
    <m/>
    <m/>
    <m/>
    <m/>
    <m/>
    <m/>
    <m/>
    <m/>
    <m/>
    <m/>
    <m/>
    <m/>
    <m/>
    <m/>
    <m/>
    <m/>
    <m/>
    <m/>
    <m/>
    <m/>
    <m/>
  </r>
  <r>
    <n v="2017"/>
    <m/>
    <x v="258"/>
    <n v="17"/>
    <x v="10"/>
    <m/>
    <s v="DHS/DMC/AGMR"/>
    <s v="29_VII_13"/>
    <s v="Mammal"/>
    <x v="4"/>
    <s v="medium-large"/>
    <m/>
    <s v="medium-large mammal"/>
    <m/>
    <s v="frag"/>
    <m/>
    <m/>
    <m/>
    <n v="0"/>
    <m/>
    <s v="?"/>
    <x v="0"/>
    <m/>
    <m/>
    <m/>
    <m/>
    <m/>
    <m/>
    <m/>
    <m/>
    <m/>
    <m/>
    <m/>
    <n v="6"/>
    <m/>
    <m/>
    <m/>
    <m/>
    <m/>
    <m/>
    <m/>
    <m/>
    <m/>
    <m/>
  </r>
  <r>
    <n v="2017"/>
    <m/>
    <x v="258"/>
    <n v="17"/>
    <x v="10"/>
    <m/>
    <s v="DHS/DMC/AGMR"/>
    <s v="29_VII_13"/>
    <s v="Mammal"/>
    <x v="13"/>
    <m/>
    <m/>
    <s v="Human"/>
    <m/>
    <m/>
    <m/>
    <m/>
    <m/>
    <m/>
    <m/>
    <m/>
    <x v="5"/>
    <m/>
    <m/>
    <m/>
    <m/>
    <m/>
    <m/>
    <m/>
    <m/>
    <m/>
    <m/>
    <m/>
    <m/>
    <m/>
    <m/>
    <m/>
    <m/>
    <m/>
    <m/>
    <m/>
    <m/>
    <m/>
    <m/>
  </r>
  <r>
    <n v="2017"/>
    <m/>
    <x v="259"/>
    <n v="17"/>
    <x v="13"/>
    <m/>
    <s v="MRD"/>
    <s v="29_VII_13"/>
    <s v="Mammal"/>
    <x v="0"/>
    <s v="Odocoileus"/>
    <s v="virginianus"/>
    <s v="White-tailed deer"/>
    <m/>
    <s v="Femur"/>
    <m/>
    <s v="distal shaft frag inclu. Muscular attachment"/>
    <s v="L"/>
    <n v="0"/>
    <s v="sliver"/>
    <n v="1"/>
    <x v="0"/>
    <m/>
    <s v="partial spiral fracture, looks semi-fresh"/>
    <m/>
    <m/>
    <m/>
    <m/>
    <m/>
    <s v="superficially looks chewed, but likely caused by some post-dep bio action like roots"/>
    <m/>
    <m/>
    <m/>
    <n v="9"/>
    <m/>
    <m/>
    <m/>
    <m/>
    <m/>
    <m/>
    <m/>
    <m/>
    <m/>
    <m/>
  </r>
  <r>
    <n v="2017"/>
    <m/>
    <x v="259"/>
    <n v="17"/>
    <x v="13"/>
    <m/>
    <s v="MRD"/>
    <s v="29_VII_13"/>
    <s v="Mammal"/>
    <x v="1"/>
    <s v="Canis"/>
    <s v="familiaris "/>
    <s v="dog"/>
    <m/>
    <s v="Tth up"/>
    <m/>
    <s v="I3"/>
    <s v="R"/>
    <n v="0.9"/>
    <s v="4"/>
    <n v="1"/>
    <x v="0"/>
    <m/>
    <s v="missing just tip"/>
    <m/>
    <s v="ND"/>
    <m/>
    <m/>
    <m/>
    <m/>
    <m/>
    <m/>
    <m/>
    <n v="9"/>
    <m/>
    <m/>
    <m/>
    <m/>
    <m/>
    <m/>
    <m/>
    <m/>
    <m/>
    <m/>
  </r>
  <r>
    <n v="2017"/>
    <m/>
    <x v="259"/>
    <n v="17"/>
    <x v="13"/>
    <m/>
    <s v="MRD"/>
    <s v="29_VII_13"/>
    <s v="Mammal"/>
    <x v="1"/>
    <s v="Canis"/>
    <s v="familiaris "/>
    <s v="dog"/>
    <m/>
    <s v="Atlas"/>
    <m/>
    <s v="frag of cranial facet, superior L side"/>
    <m/>
    <n v="0.1"/>
    <s v="1"/>
    <n v="3"/>
    <x v="0"/>
    <m/>
    <m/>
    <m/>
    <m/>
    <m/>
    <m/>
    <m/>
    <m/>
    <m/>
    <m/>
    <m/>
    <m/>
    <m/>
    <m/>
    <m/>
    <m/>
    <m/>
    <m/>
    <m/>
    <m/>
    <m/>
    <m/>
  </r>
  <r>
    <n v="2017"/>
    <m/>
    <x v="259"/>
    <n v="17"/>
    <x v="13"/>
    <m/>
    <s v="MRD"/>
    <s v="29_VII_13"/>
    <s v="Mammal"/>
    <x v="4"/>
    <s v="medium"/>
    <m/>
    <s v="medium mammal"/>
    <m/>
    <s v="Ph1"/>
    <m/>
    <m/>
    <s v="?"/>
    <n v="0.6"/>
    <s v="3"/>
    <n v="1"/>
    <x v="0"/>
    <m/>
    <m/>
    <m/>
    <m/>
    <m/>
    <m/>
    <m/>
    <m/>
    <m/>
    <m/>
    <m/>
    <n v="3"/>
    <m/>
    <m/>
    <m/>
    <m/>
    <m/>
    <m/>
    <m/>
    <m/>
    <m/>
    <m/>
  </r>
  <r>
    <n v="2017"/>
    <m/>
    <x v="259"/>
    <n v="17"/>
    <x v="13"/>
    <m/>
    <s v="MRD"/>
    <s v="29_VII_13"/>
    <s v="Fish"/>
    <x v="4"/>
    <m/>
    <m/>
    <s v="Marine fish"/>
    <m/>
    <s v="Pteryiophores"/>
    <m/>
    <s v="basal part of the dorsal spine"/>
    <m/>
    <n v="1"/>
    <m/>
    <m/>
    <x v="0"/>
    <m/>
    <m/>
    <m/>
    <m/>
    <m/>
    <m/>
    <m/>
    <m/>
    <m/>
    <m/>
    <m/>
    <m/>
    <m/>
    <m/>
    <m/>
    <m/>
    <m/>
    <m/>
    <m/>
    <m/>
    <s v="29.5,7.5"/>
    <s v="L (missing tiny bit from tip) W"/>
  </r>
  <r>
    <n v="2017"/>
    <m/>
    <x v="259"/>
    <n v="17"/>
    <x v="13"/>
    <m/>
    <s v="MRD"/>
    <s v="29_VII_13"/>
    <s v="Unknown"/>
    <x v="4"/>
    <m/>
    <m/>
    <s v="bird or mammal"/>
    <m/>
    <s v="frag"/>
    <m/>
    <m/>
    <m/>
    <n v="0"/>
    <s v="?"/>
    <s v="?"/>
    <x v="0"/>
    <m/>
    <m/>
    <m/>
    <m/>
    <m/>
    <m/>
    <m/>
    <m/>
    <m/>
    <m/>
    <m/>
    <m/>
    <m/>
    <m/>
    <m/>
    <m/>
    <m/>
    <m/>
    <m/>
    <m/>
    <m/>
    <m/>
  </r>
  <r>
    <n v="2017"/>
    <m/>
    <x v="259"/>
    <n v="17"/>
    <x v="13"/>
    <m/>
    <s v="MRD"/>
    <s v="29_VII_13"/>
    <s v="Mammal"/>
    <x v="5"/>
    <s v="Sciuridae"/>
    <s v="sp."/>
    <s v="Squirrel"/>
    <m/>
    <s v="Radius"/>
    <m/>
    <m/>
    <s v="L"/>
    <n v="1"/>
    <m/>
    <m/>
    <x v="0"/>
    <m/>
    <s v="small radius, looks very much like a squirrel could be a smaller species, like the other two humeri."/>
    <m/>
    <m/>
    <m/>
    <m/>
    <m/>
    <m/>
    <m/>
    <m/>
    <m/>
    <m/>
    <m/>
    <m/>
    <m/>
    <m/>
    <m/>
    <m/>
    <m/>
    <m/>
    <m/>
    <m/>
  </r>
  <r>
    <n v="2017"/>
    <m/>
    <x v="259"/>
    <n v="17"/>
    <x v="13"/>
    <m/>
    <s v="MRD"/>
    <s v="29_VII_13"/>
    <s v="Mammal"/>
    <x v="4"/>
    <m/>
    <m/>
    <s v="Mammal"/>
    <m/>
    <s v="frag"/>
    <m/>
    <m/>
    <m/>
    <n v="0"/>
    <s v="8"/>
    <n v="5"/>
    <x v="6"/>
    <m/>
    <m/>
    <m/>
    <m/>
    <m/>
    <m/>
    <m/>
    <m/>
    <m/>
    <m/>
    <m/>
    <m/>
    <m/>
    <m/>
    <m/>
    <m/>
    <m/>
    <m/>
    <m/>
    <m/>
    <m/>
    <m/>
  </r>
  <r>
    <n v="2017"/>
    <m/>
    <x v="259"/>
    <n v="17"/>
    <x v="13"/>
    <m/>
    <s v="MRD"/>
    <s v="29_VII_13"/>
    <s v="Mammal"/>
    <x v="13"/>
    <m/>
    <m/>
    <s v="Human"/>
    <m/>
    <m/>
    <m/>
    <m/>
    <m/>
    <m/>
    <m/>
    <m/>
    <x v="2"/>
    <m/>
    <m/>
    <m/>
    <m/>
    <m/>
    <m/>
    <m/>
    <m/>
    <m/>
    <m/>
    <m/>
    <m/>
    <m/>
    <m/>
    <m/>
    <m/>
    <m/>
    <m/>
    <m/>
    <m/>
    <m/>
    <m/>
  </r>
  <r>
    <n v="2017"/>
    <m/>
    <x v="260"/>
    <n v="17"/>
    <x v="13"/>
    <m/>
    <s v="DHS"/>
    <s v="29_VII_13"/>
    <s v="Mammal"/>
    <x v="1"/>
    <s v="Canis"/>
    <s v="familiaris "/>
    <s v="dog"/>
    <m/>
    <s v="Tth low"/>
    <m/>
    <s v="C1"/>
    <s v="L"/>
    <n v="0.5"/>
    <s v="anterior"/>
    <s v="?"/>
    <x v="0"/>
    <m/>
    <m/>
    <m/>
    <m/>
    <m/>
    <m/>
    <m/>
    <m/>
    <m/>
    <m/>
    <m/>
    <n v="7"/>
    <m/>
    <m/>
    <m/>
    <m/>
    <m/>
    <m/>
    <m/>
    <m/>
    <m/>
    <m/>
  </r>
  <r>
    <n v="2017"/>
    <m/>
    <x v="260"/>
    <n v="17"/>
    <x v="13"/>
    <m/>
    <s v="DHS"/>
    <s v="29_VII_13"/>
    <s v="Mammal"/>
    <x v="4"/>
    <s v="medium-large"/>
    <m/>
    <s v="medium-large mammal"/>
    <m/>
    <s v="frag"/>
    <m/>
    <m/>
    <m/>
    <n v="0"/>
    <s v="8"/>
    <n v="5"/>
    <x v="6"/>
    <m/>
    <m/>
    <m/>
    <m/>
    <m/>
    <m/>
    <m/>
    <m/>
    <m/>
    <m/>
    <m/>
    <m/>
    <m/>
    <m/>
    <m/>
    <m/>
    <m/>
    <m/>
    <m/>
    <m/>
    <m/>
    <m/>
  </r>
  <r>
    <n v="2017"/>
    <m/>
    <x v="260"/>
    <n v="17"/>
    <x v="13"/>
    <m/>
    <s v="DHS"/>
    <s v="29_VII_13"/>
    <s v="Mammal"/>
    <x v="4"/>
    <m/>
    <m/>
    <s v="Mammal"/>
    <m/>
    <s v="shaft"/>
    <m/>
    <m/>
    <m/>
    <n v="0.4"/>
    <s v="5"/>
    <n v="4"/>
    <x v="0"/>
    <m/>
    <s v="small/young diaphysis fragment"/>
    <m/>
    <m/>
    <m/>
    <m/>
    <m/>
    <m/>
    <m/>
    <m/>
    <m/>
    <m/>
    <m/>
    <m/>
    <m/>
    <m/>
    <m/>
    <m/>
    <m/>
    <m/>
    <m/>
    <m/>
  </r>
  <r>
    <n v="2017"/>
    <m/>
    <x v="261"/>
    <n v="17"/>
    <x v="13"/>
    <s v="EL8"/>
    <m/>
    <m/>
    <s v="Mammal"/>
    <x v="4"/>
    <s v="medium-large"/>
    <m/>
    <s v="mammal"/>
    <m/>
    <s v="Hyoid?"/>
    <m/>
    <m/>
    <m/>
    <s v="?"/>
    <m/>
    <m/>
    <x v="0"/>
    <m/>
    <s v="my best guess is that this is a piece of unbroken hyoid, so most likely either young human or dog. Difficult to say for sure without comparisons. Taking photo for later ID "/>
    <m/>
    <m/>
    <m/>
    <m/>
    <m/>
    <m/>
    <s v="23_VIII_17"/>
    <s v="Y"/>
    <m/>
    <m/>
    <m/>
    <m/>
    <m/>
    <m/>
    <m/>
    <m/>
    <m/>
    <m/>
    <s v="34.6, 8.7x5.7, 6.9x3.5"/>
    <s v="L, WxD(larger end), WxD (smaller end)"/>
  </r>
  <r>
    <n v="2017"/>
    <m/>
    <x v="261"/>
    <n v="17"/>
    <x v="13"/>
    <s v="EL8"/>
    <m/>
    <m/>
    <s v="Mammal"/>
    <x v="1"/>
    <s v="Canis"/>
    <s v="familiaris "/>
    <s v="dog"/>
    <m/>
    <s v="Tth low"/>
    <m/>
    <s v="M2"/>
    <s v="L"/>
    <n v="1"/>
    <m/>
    <m/>
    <x v="0"/>
    <m/>
    <s v="Large M2, measurements, particularly ant-post (which is one of the most useful criteria according to Blanco et al. 2009), fall between coyote and dog in range. Large dog or possible loberro"/>
    <m/>
    <s v="Light wear"/>
    <m/>
    <m/>
    <m/>
    <m/>
    <m/>
    <m/>
    <m/>
    <m/>
    <m/>
    <m/>
    <m/>
    <m/>
    <m/>
    <m/>
    <m/>
    <m/>
    <s v="8.2,5.6 (some wear) ,6 "/>
    <s v="ant-post, altura, ancho"/>
  </r>
  <r>
    <n v="2017"/>
    <m/>
    <x v="261"/>
    <n v="17"/>
    <x v="13"/>
    <s v="EL8"/>
    <m/>
    <m/>
    <s v="Mammal"/>
    <x v="16"/>
    <s v="Sylvilagus"/>
    <s v="audobonii"/>
    <s v="buns"/>
    <m/>
    <s v="Humerus"/>
    <m/>
    <s v="distl"/>
    <s v="R"/>
    <n v="0.5"/>
    <s v="4"/>
    <n v="2"/>
    <x v="0"/>
    <m/>
    <m/>
    <m/>
    <m/>
    <m/>
    <m/>
    <m/>
    <m/>
    <m/>
    <m/>
    <m/>
    <m/>
    <m/>
    <m/>
    <m/>
    <m/>
    <m/>
    <m/>
    <m/>
    <m/>
    <n v="5.8"/>
    <s v="disyal W"/>
  </r>
  <r>
    <n v="2017"/>
    <m/>
    <x v="261"/>
    <n v="17"/>
    <x v="13"/>
    <s v="EL8"/>
    <m/>
    <m/>
    <s v="Mammal"/>
    <x v="4"/>
    <s v="medium-large"/>
    <m/>
    <s v="mammal"/>
    <m/>
    <s v="shaft"/>
    <m/>
    <m/>
    <m/>
    <n v="0"/>
    <s v="sliver"/>
    <n v="1"/>
    <x v="0"/>
    <m/>
    <m/>
    <m/>
    <m/>
    <m/>
    <m/>
    <m/>
    <m/>
    <m/>
    <m/>
    <m/>
    <m/>
    <m/>
    <n v="2"/>
    <m/>
    <m/>
    <m/>
    <m/>
    <m/>
    <m/>
    <m/>
    <m/>
  </r>
  <r>
    <n v="2017"/>
    <m/>
    <x v="262"/>
    <n v="17"/>
    <x v="18"/>
    <m/>
    <s v="AGMR"/>
    <s v="25_VII_13"/>
    <s v="NO BONES IN THIS BAG"/>
    <x v="2"/>
    <m/>
    <m/>
    <m/>
    <m/>
    <m/>
    <m/>
    <m/>
    <m/>
    <m/>
    <m/>
    <m/>
    <x v="27"/>
    <m/>
    <s v="NO BONES IN THIS BAG"/>
    <m/>
    <m/>
    <m/>
    <m/>
    <m/>
    <m/>
    <m/>
    <m/>
    <m/>
    <m/>
    <m/>
    <m/>
    <m/>
    <m/>
    <m/>
    <m/>
    <m/>
    <m/>
    <m/>
    <m/>
  </r>
  <r>
    <n v="2017"/>
    <m/>
    <x v="263"/>
    <n v="17"/>
    <x v="14"/>
    <m/>
    <s v="DHS"/>
    <s v="29_VII_13"/>
    <s v="Mammal"/>
    <x v="4"/>
    <s v="medium-large"/>
    <m/>
    <s v="medium-large mammal"/>
    <m/>
    <s v="frag"/>
    <m/>
    <m/>
    <m/>
    <n v="0"/>
    <m/>
    <n v="3"/>
    <x v="2"/>
    <m/>
    <m/>
    <m/>
    <m/>
    <m/>
    <m/>
    <m/>
    <m/>
    <m/>
    <m/>
    <m/>
    <m/>
    <m/>
    <m/>
    <m/>
    <m/>
    <m/>
    <m/>
    <m/>
    <m/>
    <m/>
    <m/>
  </r>
  <r>
    <n v="2017"/>
    <m/>
    <x v="263"/>
    <n v="17"/>
    <x v="14"/>
    <m/>
    <s v="DHS"/>
    <s v="29_VII_13"/>
    <s v="Mammal"/>
    <x v="13"/>
    <m/>
    <m/>
    <s v="human"/>
    <m/>
    <m/>
    <m/>
    <m/>
    <m/>
    <m/>
    <m/>
    <m/>
    <x v="0"/>
    <m/>
    <m/>
    <m/>
    <m/>
    <m/>
    <m/>
    <m/>
    <m/>
    <m/>
    <m/>
    <m/>
    <m/>
    <m/>
    <m/>
    <m/>
    <m/>
    <m/>
    <m/>
    <m/>
    <m/>
    <m/>
    <m/>
  </r>
  <r>
    <n v="2017"/>
    <m/>
    <x v="264"/>
    <n v="17"/>
    <x v="13"/>
    <m/>
    <s v="DHS"/>
    <s v="9_VII_13"/>
    <s v="Mammal"/>
    <x v="1"/>
    <s v="Canis"/>
    <s v="familiaris "/>
    <s v="dog"/>
    <m/>
    <s v="Tth low"/>
    <m/>
    <s v="Pm4"/>
    <s v="R"/>
    <n v="0.9"/>
    <m/>
    <n v="4"/>
    <x v="0"/>
    <m/>
    <m/>
    <m/>
    <s v="ND"/>
    <m/>
    <m/>
    <m/>
    <m/>
    <m/>
    <m/>
    <m/>
    <n v="8"/>
    <m/>
    <m/>
    <m/>
    <m/>
    <m/>
    <m/>
    <m/>
    <m/>
    <n v="9.8000000000000007"/>
    <s v="ant-post"/>
  </r>
  <r>
    <n v="2017"/>
    <m/>
    <x v="264"/>
    <n v="17"/>
    <x v="13"/>
    <m/>
    <s v="DHS"/>
    <s v="9_VII_13"/>
    <s v="Mammal"/>
    <x v="4"/>
    <s v="small-medium"/>
    <m/>
    <s v="small-medium mammal"/>
    <m/>
    <s v="Cranium"/>
    <m/>
    <s v="frag, likely parietal"/>
    <m/>
    <n v="0"/>
    <m/>
    <n v="2"/>
    <x v="0"/>
    <m/>
    <s v="probably dog"/>
    <m/>
    <m/>
    <m/>
    <m/>
    <m/>
    <m/>
    <m/>
    <m/>
    <m/>
    <m/>
    <m/>
    <m/>
    <m/>
    <m/>
    <m/>
    <m/>
    <m/>
    <m/>
    <m/>
    <m/>
  </r>
  <r>
    <n v="2017"/>
    <m/>
    <x v="264"/>
    <n v="17"/>
    <x v="13"/>
    <m/>
    <s v="DHS"/>
    <s v="9_VII_13"/>
    <s v="Mammal"/>
    <x v="4"/>
    <s v="medium-large"/>
    <m/>
    <s v="medium-large mammal"/>
    <m/>
    <s v="shaft"/>
    <m/>
    <s v="frag"/>
    <m/>
    <n v="0"/>
    <s v="sliver"/>
    <n v="1"/>
    <x v="0"/>
    <m/>
    <s v="chewed"/>
    <m/>
    <m/>
    <m/>
    <m/>
    <m/>
    <m/>
    <m/>
    <m/>
    <m/>
    <m/>
    <m/>
    <n v="1"/>
    <m/>
    <m/>
    <m/>
    <m/>
    <m/>
    <m/>
    <m/>
    <m/>
  </r>
  <r>
    <n v="2017"/>
    <m/>
    <x v="264"/>
    <n v="17"/>
    <x v="13"/>
    <m/>
    <s v="DHS"/>
    <s v="9_VII_13"/>
    <s v="Mammal"/>
    <x v="4"/>
    <m/>
    <m/>
    <s v="Mammal"/>
    <m/>
    <s v="frag"/>
    <m/>
    <m/>
    <m/>
    <n v="0"/>
    <s v="8"/>
    <n v="5"/>
    <x v="6"/>
    <m/>
    <m/>
    <m/>
    <m/>
    <m/>
    <m/>
    <m/>
    <m/>
    <m/>
    <m/>
    <m/>
    <m/>
    <m/>
    <m/>
    <m/>
    <m/>
    <m/>
    <m/>
    <m/>
    <m/>
    <m/>
    <m/>
  </r>
  <r>
    <n v="2017"/>
    <m/>
    <x v="264"/>
    <n v="17"/>
    <x v="13"/>
    <m/>
    <s v="DHS"/>
    <s v="9_VII_13"/>
    <s v="Mammal"/>
    <x v="13"/>
    <m/>
    <m/>
    <s v="Human"/>
    <m/>
    <m/>
    <m/>
    <m/>
    <m/>
    <m/>
    <m/>
    <m/>
    <x v="2"/>
    <m/>
    <m/>
    <m/>
    <m/>
    <m/>
    <m/>
    <m/>
    <m/>
    <m/>
    <m/>
    <m/>
    <m/>
    <m/>
    <m/>
    <m/>
    <m/>
    <m/>
    <m/>
    <m/>
    <m/>
    <m/>
    <m/>
  </r>
  <r>
    <n v="2017"/>
    <m/>
    <x v="265"/>
    <n v="17"/>
    <x v="41"/>
    <m/>
    <s v="DHS"/>
    <s v="10_VII_13"/>
    <s v="Mammal"/>
    <x v="3"/>
    <s v="Lepus"/>
    <s v="sp."/>
    <s v="Hare"/>
    <m/>
    <s v="Mt"/>
    <m/>
    <s v="IV"/>
    <s v="L"/>
    <n v="1"/>
    <m/>
    <m/>
    <x v="0"/>
    <m/>
    <s v="Big"/>
    <m/>
    <m/>
    <m/>
    <m/>
    <m/>
    <m/>
    <m/>
    <m/>
    <m/>
    <m/>
    <m/>
    <m/>
    <m/>
    <m/>
    <m/>
    <m/>
    <m/>
    <m/>
    <s v="48.9, 5x6.88, 5x4.6"/>
    <s v="L, Prox WxD, Dist WxD"/>
  </r>
  <r>
    <n v="2017"/>
    <m/>
    <x v="265"/>
    <n v="17"/>
    <x v="41"/>
    <m/>
    <s v="DHS"/>
    <s v="10_VII_13"/>
    <s v="Mammal"/>
    <x v="4"/>
    <s v="small-medium"/>
    <m/>
    <s v="small-medium mammal"/>
    <m/>
    <s v="shaft"/>
    <m/>
    <m/>
    <m/>
    <n v="0"/>
    <s v="5"/>
    <s v="?"/>
    <x v="0"/>
    <m/>
    <s v="long bone shaft of small mammal or could be phalange of medium"/>
    <m/>
    <m/>
    <m/>
    <m/>
    <m/>
    <m/>
    <m/>
    <m/>
    <m/>
    <n v="4"/>
    <m/>
    <m/>
    <m/>
    <m/>
    <m/>
    <m/>
    <m/>
    <m/>
    <m/>
    <m/>
  </r>
  <r>
    <n v="2017"/>
    <m/>
    <x v="265"/>
    <n v="17"/>
    <x v="41"/>
    <m/>
    <s v="DHS"/>
    <s v="10_VII_13"/>
    <s v="Mammal"/>
    <x v="4"/>
    <s v="medium-large"/>
    <m/>
    <s v="medium-large mammal"/>
    <m/>
    <s v="shaft"/>
    <m/>
    <m/>
    <m/>
    <n v="0"/>
    <s v="sliver"/>
    <n v="2"/>
    <x v="0"/>
    <m/>
    <s v="small fragment of most likely a longbone of artiodactyl, possibly young distal tibia or prox. Metatarsal"/>
    <m/>
    <s v="UN"/>
    <m/>
    <m/>
    <m/>
    <m/>
    <m/>
    <m/>
    <m/>
    <m/>
    <m/>
    <m/>
    <m/>
    <m/>
    <m/>
    <m/>
    <m/>
    <m/>
    <m/>
    <m/>
  </r>
  <r>
    <n v="2017"/>
    <m/>
    <x v="265"/>
    <n v="17"/>
    <x v="41"/>
    <m/>
    <s v="DHS"/>
    <s v="10_VII_13"/>
    <s v="Mammal"/>
    <x v="4"/>
    <s v="medium-large"/>
    <m/>
    <s v="medium-large mammal"/>
    <m/>
    <s v="frag"/>
    <m/>
    <m/>
    <m/>
    <n v="0"/>
    <m/>
    <n v="3"/>
    <x v="2"/>
    <m/>
    <m/>
    <m/>
    <m/>
    <m/>
    <m/>
    <m/>
    <m/>
    <m/>
    <m/>
    <m/>
    <m/>
    <m/>
    <m/>
    <m/>
    <m/>
    <m/>
    <m/>
    <m/>
    <m/>
    <m/>
    <m/>
  </r>
  <r>
    <n v="2017"/>
    <m/>
    <x v="265"/>
    <n v="17"/>
    <x v="41"/>
    <m/>
    <s v="DHS"/>
    <s v="10_VII_13"/>
    <s v="Mammal"/>
    <x v="13"/>
    <m/>
    <m/>
    <s v="Human"/>
    <m/>
    <m/>
    <m/>
    <m/>
    <m/>
    <m/>
    <m/>
    <m/>
    <x v="2"/>
    <m/>
    <m/>
    <m/>
    <m/>
    <m/>
    <m/>
    <m/>
    <m/>
    <m/>
    <m/>
    <m/>
    <m/>
    <m/>
    <m/>
    <m/>
    <m/>
    <m/>
    <m/>
    <m/>
    <m/>
    <m/>
    <m/>
  </r>
  <r>
    <n v="2017"/>
    <m/>
    <x v="266"/>
    <n v="17"/>
    <x v="3"/>
    <m/>
    <s v="MRD"/>
    <s v="24_VII_13"/>
    <s v="Mammal"/>
    <x v="0"/>
    <s v="Odocoileus"/>
    <s v="virginianus"/>
    <s v="White-tailed deer"/>
    <m/>
    <s v="Humerus"/>
    <m/>
    <s v="distal"/>
    <s v="L"/>
    <n v="0.5"/>
    <s v="4"/>
    <n v="1"/>
    <x v="0"/>
    <m/>
    <s v="spiral fracture, similar in size to another ID as Mazama, but this individual is much more robust than that one"/>
    <m/>
    <m/>
    <s v="ND"/>
    <s v="PR"/>
    <s v="FU"/>
    <m/>
    <s v="24_VIII_17"/>
    <m/>
    <m/>
    <n v="8"/>
    <m/>
    <m/>
    <m/>
    <m/>
    <m/>
    <m/>
    <m/>
    <m/>
    <s v="32.1x27.6x20.7"/>
    <s v="Distal WxDx condyle max height"/>
  </r>
  <r>
    <n v="2017"/>
    <m/>
    <x v="266"/>
    <n v="17"/>
    <x v="3"/>
    <m/>
    <s v="MRD"/>
    <s v="24_VII_13"/>
    <s v="Mammal"/>
    <x v="0"/>
    <s v="Odocoileus"/>
    <s v="virginianus"/>
    <s v="White-tailed deer"/>
    <m/>
    <s v="Tibia"/>
    <m/>
    <s v="prox epiphysis"/>
    <s v="L"/>
    <n v="0.1"/>
    <s v="1"/>
    <n v="1"/>
    <x v="0"/>
    <m/>
    <s v="chewed, not sure if it was still attached at the time, missing tibial tuberosity"/>
    <m/>
    <m/>
    <s v="UN"/>
    <s v="ND"/>
    <s v="ND"/>
    <m/>
    <s v="24_VIII_17"/>
    <m/>
    <m/>
    <m/>
    <m/>
    <n v="2"/>
    <m/>
    <m/>
    <m/>
    <m/>
    <m/>
    <m/>
    <n v="40.799999999999997"/>
    <s v="W (a little bit missing due to chew and degredation)"/>
  </r>
  <r>
    <n v="2017"/>
    <m/>
    <x v="266"/>
    <n v="17"/>
    <x v="3"/>
    <m/>
    <s v="MRD"/>
    <s v="24_VII_13"/>
    <s v="Mammal"/>
    <x v="0"/>
    <s v="Odocoileus"/>
    <s v="virginianus"/>
    <s v="White-tailed deer"/>
    <m/>
    <s v="Tth up"/>
    <m/>
    <s v="Dp3"/>
    <s v="R"/>
    <n v="0.9"/>
    <m/>
    <s v="?"/>
    <x v="0"/>
    <m/>
    <s v="small tooth, not too much wear, deciduous. According to article on waterdeer, likley about 5m of age, but this doesn’t match with the ages for sheepgoat in meadows handouts. "/>
    <m/>
    <s v="I would put it at about 11 on payne, but no ones specifically for dp3"/>
    <m/>
    <m/>
    <m/>
    <m/>
    <s v="24_VIII_17"/>
    <m/>
    <m/>
    <m/>
    <m/>
    <m/>
    <m/>
    <m/>
    <m/>
    <m/>
    <m/>
    <m/>
    <s v="11.3, 8.9"/>
    <s v="ant-post (a little frag missing), W"/>
  </r>
  <r>
    <n v="2017"/>
    <m/>
    <x v="266"/>
    <n v="17"/>
    <x v="3"/>
    <m/>
    <s v="MRD"/>
    <s v="24_VII_13"/>
    <s v="Mammal"/>
    <x v="0"/>
    <s v="Odocoileus"/>
    <s v="virginianus"/>
    <s v="White-tailed deer"/>
    <m/>
    <s v="Tth low"/>
    <m/>
    <s v="Incisor"/>
    <s v="L"/>
    <n v="1"/>
    <m/>
    <m/>
    <x v="0"/>
    <m/>
    <s v="incisor, not sure if adult or di, need to check measurements"/>
    <m/>
    <s v="light"/>
    <m/>
    <m/>
    <m/>
    <m/>
    <s v="24_VIII_17"/>
    <m/>
    <m/>
    <m/>
    <m/>
    <m/>
    <m/>
    <m/>
    <m/>
    <m/>
    <m/>
    <m/>
    <s v="22, 8.5, 5.8, 3.3"/>
    <s v="total length, labial crown height, W and ant-post"/>
  </r>
  <r>
    <n v="2017"/>
    <m/>
    <x v="266"/>
    <n v="17"/>
    <x v="3"/>
    <m/>
    <s v="MRD"/>
    <s v="24_VII_13"/>
    <s v="Mammal"/>
    <x v="16"/>
    <s v="Lepus"/>
    <s v="sp."/>
    <s v="Hare"/>
    <m/>
    <s v="Tibia"/>
    <m/>
    <s v="distal"/>
    <s v="L"/>
    <n v="0.4"/>
    <s v="4"/>
    <n v="2"/>
    <x v="0"/>
    <m/>
    <s v="large hare"/>
    <m/>
    <m/>
    <s v="ND"/>
    <s v="PR"/>
    <s v="FU"/>
    <m/>
    <m/>
    <m/>
    <m/>
    <n v="9"/>
    <m/>
    <m/>
    <m/>
    <m/>
    <m/>
    <m/>
    <m/>
    <m/>
    <s v="15.5x9"/>
    <s v="WxD"/>
  </r>
  <r>
    <n v="2017"/>
    <m/>
    <x v="266"/>
    <n v="17"/>
    <x v="3"/>
    <m/>
    <s v="MRD"/>
    <s v="24_VII_13"/>
    <s v="Mammal"/>
    <x v="1"/>
    <s v="Canis"/>
    <s v="familiaris "/>
    <s v="dog"/>
    <m/>
    <s v="Radius"/>
    <m/>
    <s v="shaft"/>
    <s v="R"/>
    <n v="0.7"/>
    <s v="5"/>
    <n v="1"/>
    <x v="0"/>
    <m/>
    <s v="I think the proximal fracture is fairly fresh, not quite spiral, but shape wouldn’t really support it"/>
    <m/>
    <m/>
    <s v="ND"/>
    <s v="PR"/>
    <s v="ND"/>
    <m/>
    <m/>
    <m/>
    <m/>
    <n v="8"/>
    <m/>
    <m/>
    <m/>
    <m/>
    <m/>
    <m/>
    <m/>
    <m/>
    <m/>
    <m/>
  </r>
  <r>
    <n v="2017"/>
    <m/>
    <x v="266"/>
    <n v="17"/>
    <x v="3"/>
    <m/>
    <s v="MRD"/>
    <s v="24_VII_13"/>
    <s v="Mammal"/>
    <x v="5"/>
    <s v="Cratogeomys"/>
    <s v="fumosus thylorhinus"/>
    <s v="tuza"/>
    <m/>
    <s v="Tth up"/>
    <m/>
    <s v="Incisor"/>
    <s v="R"/>
    <n v="0.5"/>
    <s v="3"/>
    <n v="2"/>
    <x v="0"/>
    <m/>
    <m/>
    <m/>
    <m/>
    <m/>
    <m/>
    <m/>
    <m/>
    <m/>
    <m/>
    <m/>
    <m/>
    <m/>
    <m/>
    <m/>
    <m/>
    <m/>
    <m/>
    <m/>
    <m/>
    <n v="3.8"/>
    <s v="W"/>
  </r>
  <r>
    <n v="2017"/>
    <m/>
    <x v="266"/>
    <n v="17"/>
    <x v="3"/>
    <m/>
    <s v="MRD"/>
    <s v="24_VII_13"/>
    <s v="Mammal"/>
    <x v="16"/>
    <s v="Sylvilagus"/>
    <s v="sp."/>
    <s v="Cottontail"/>
    <m/>
    <s v="Innominate acetabulum"/>
    <m/>
    <s v="Ischium, acetab (whole) and part of pubis"/>
    <s v="R"/>
    <n v="0.4"/>
    <m/>
    <n v="2"/>
    <x v="0"/>
    <m/>
    <s v="size of audobonii although acetab is larger in this specimen"/>
    <m/>
    <m/>
    <s v="FU"/>
    <m/>
    <m/>
    <m/>
    <m/>
    <m/>
    <m/>
    <n v="7"/>
    <m/>
    <m/>
    <m/>
    <m/>
    <m/>
    <m/>
    <m/>
    <m/>
    <m/>
    <m/>
  </r>
  <r>
    <n v="2017"/>
    <m/>
    <x v="266"/>
    <n v="17"/>
    <x v="3"/>
    <m/>
    <s v="MRD"/>
    <s v="24_VII_13"/>
    <s v="Bird"/>
    <x v="2"/>
    <m/>
    <m/>
    <s v="bird"/>
    <m/>
    <s v="frag"/>
    <m/>
    <m/>
    <m/>
    <n v="0"/>
    <m/>
    <s v="?"/>
    <x v="0"/>
    <m/>
    <m/>
    <m/>
    <m/>
    <m/>
    <m/>
    <m/>
    <m/>
    <m/>
    <m/>
    <m/>
    <m/>
    <m/>
    <m/>
    <m/>
    <m/>
    <m/>
    <m/>
    <m/>
    <m/>
    <m/>
    <m/>
  </r>
  <r>
    <n v="2017"/>
    <m/>
    <x v="266"/>
    <n v="17"/>
    <x v="3"/>
    <m/>
    <s v="MRD"/>
    <s v="24_VII_13"/>
    <s v="Mammal"/>
    <x v="4"/>
    <s v="small-medium"/>
    <m/>
    <s v="small-medium mammal"/>
    <m/>
    <s v="rib"/>
    <m/>
    <s v="head"/>
    <m/>
    <n v="0.1"/>
    <s v="3"/>
    <n v="1"/>
    <x v="0"/>
    <m/>
    <s v="size of dog but looks like hare. But split lengthways along head so hard to say"/>
    <m/>
    <m/>
    <s v="FU"/>
    <m/>
    <m/>
    <m/>
    <m/>
    <m/>
    <m/>
    <n v="8"/>
    <m/>
    <m/>
    <m/>
    <m/>
    <m/>
    <m/>
    <m/>
    <m/>
    <m/>
    <m/>
  </r>
  <r>
    <n v="2017"/>
    <m/>
    <x v="266"/>
    <n v="17"/>
    <x v="3"/>
    <m/>
    <s v="MRD"/>
    <s v="24_VII_13"/>
    <s v="Mammal"/>
    <x v="4"/>
    <s v="medium-large"/>
    <m/>
    <s v="medium-large mammal"/>
    <m/>
    <s v="frag"/>
    <m/>
    <m/>
    <m/>
    <n v="0"/>
    <m/>
    <n v="1"/>
    <x v="0"/>
    <m/>
    <m/>
    <m/>
    <m/>
    <m/>
    <m/>
    <m/>
    <m/>
    <m/>
    <m/>
    <m/>
    <n v="7"/>
    <m/>
    <m/>
    <m/>
    <m/>
    <m/>
    <m/>
    <m/>
    <m/>
    <m/>
    <m/>
  </r>
  <r>
    <n v="2017"/>
    <m/>
    <x v="266"/>
    <n v="17"/>
    <x v="3"/>
    <m/>
    <s v="MRD"/>
    <s v="24_VII_13"/>
    <s v="Mammal"/>
    <x v="4"/>
    <s v="medium-large"/>
    <m/>
    <s v="medium-large mammal"/>
    <m/>
    <s v="shaft"/>
    <m/>
    <s v="flake"/>
    <m/>
    <n v="0"/>
    <s v="sliver"/>
    <n v="1"/>
    <x v="0"/>
    <m/>
    <s v="small blade-like flake of bone, two flake scars on outer surface that terminate in step fracture, platform appears burnt? Some light scuffing wear also present on exterior of cortical bone (what I mean by outside)"/>
    <m/>
    <m/>
    <m/>
    <m/>
    <m/>
    <m/>
    <s v="24_VIII_17"/>
    <m/>
    <m/>
    <m/>
    <m/>
    <m/>
    <m/>
    <n v="2"/>
    <m/>
    <m/>
    <m/>
    <m/>
    <s v="41.8x6.6"/>
    <s v="LxmaxW"/>
  </r>
  <r>
    <n v="2017"/>
    <m/>
    <x v="267"/>
    <n v="17"/>
    <x v="10"/>
    <m/>
    <s v="AGMR"/>
    <s v="25_VII_13"/>
    <s v="Mammal"/>
    <x v="0"/>
    <m/>
    <m/>
    <s v="Artiodactyl"/>
    <m/>
    <s v="Rib"/>
    <m/>
    <s v="shaft"/>
    <m/>
    <n v="0.5"/>
    <s v="5"/>
    <n v="1"/>
    <x v="0"/>
    <m/>
    <m/>
    <m/>
    <m/>
    <m/>
    <m/>
    <m/>
    <m/>
    <m/>
    <m/>
    <m/>
    <m/>
    <m/>
    <n v="1"/>
    <m/>
    <m/>
    <m/>
    <m/>
    <m/>
    <m/>
    <m/>
    <m/>
  </r>
  <r>
    <n v="2017"/>
    <m/>
    <x v="267"/>
    <n v="17"/>
    <x v="10"/>
    <m/>
    <s v="AGMR"/>
    <s v="25_VII_13"/>
    <s v="Mammal"/>
    <x v="4"/>
    <s v="small"/>
    <m/>
    <s v="small mammal"/>
    <m/>
    <s v="rib"/>
    <m/>
    <s v="head"/>
    <m/>
    <n v="0.2"/>
    <s v="3"/>
    <n v="2"/>
    <x v="0"/>
    <m/>
    <s v="probably sylv"/>
    <m/>
    <m/>
    <m/>
    <m/>
    <m/>
    <m/>
    <m/>
    <m/>
    <m/>
    <m/>
    <m/>
    <m/>
    <m/>
    <m/>
    <m/>
    <m/>
    <m/>
    <m/>
    <m/>
    <m/>
  </r>
  <r>
    <n v="2017"/>
    <m/>
    <x v="267"/>
    <n v="17"/>
    <x v="10"/>
    <m/>
    <s v="AGMR"/>
    <s v="25_VII_13"/>
    <s v="Mammal"/>
    <x v="4"/>
    <s v="medium-large"/>
    <m/>
    <s v="medium-large mammal"/>
    <m/>
    <s v="frag"/>
    <m/>
    <s v="work frag"/>
    <m/>
    <n v="0"/>
    <m/>
    <n v="1"/>
    <x v="0"/>
    <m/>
    <m/>
    <m/>
    <m/>
    <m/>
    <m/>
    <m/>
    <s v="a number of long grooves along the length of the bone"/>
    <s v="24_VII_17"/>
    <m/>
    <m/>
    <m/>
    <m/>
    <m/>
    <m/>
    <n v="2"/>
    <m/>
    <n v="1"/>
    <m/>
    <m/>
    <m/>
    <m/>
  </r>
  <r>
    <n v="2017"/>
    <m/>
    <x v="267"/>
    <n v="17"/>
    <x v="10"/>
    <m/>
    <s v="AGMR"/>
    <s v="25_VII_13"/>
    <s v="Mammal"/>
    <x v="4"/>
    <m/>
    <m/>
    <s v="Mammal"/>
    <m/>
    <s v="frag"/>
    <m/>
    <m/>
    <m/>
    <n v="0"/>
    <m/>
    <n v="1"/>
    <x v="0"/>
    <m/>
    <m/>
    <m/>
    <m/>
    <m/>
    <m/>
    <m/>
    <m/>
    <m/>
    <m/>
    <m/>
    <m/>
    <m/>
    <m/>
    <m/>
    <m/>
    <m/>
    <m/>
    <m/>
    <m/>
    <m/>
    <m/>
  </r>
  <r>
    <n v="2017"/>
    <m/>
    <x v="267"/>
    <n v="17"/>
    <x v="10"/>
    <m/>
    <s v="AGMR"/>
    <s v="25_VII_13"/>
    <s v="Mammal"/>
    <x v="13"/>
    <m/>
    <m/>
    <s v="Human"/>
    <m/>
    <m/>
    <m/>
    <m/>
    <m/>
    <m/>
    <m/>
    <m/>
    <x v="16"/>
    <m/>
    <m/>
    <m/>
    <m/>
    <m/>
    <m/>
    <m/>
    <m/>
    <m/>
    <m/>
    <m/>
    <m/>
    <m/>
    <m/>
    <m/>
    <m/>
    <m/>
    <m/>
    <m/>
    <m/>
    <m/>
    <m/>
  </r>
  <r>
    <n v="2017"/>
    <m/>
    <x v="268"/>
    <n v="17"/>
    <x v="20"/>
    <m/>
    <s v="DHS"/>
    <s v="26_VII_13"/>
    <s v="Bird"/>
    <x v="7"/>
    <s v="Colinus"/>
    <s v="virginianus"/>
    <s v="Northern bobwhite"/>
    <m/>
    <s v="Tibiotarsus"/>
    <m/>
    <s v="distal shaft"/>
    <m/>
    <n v="0.5"/>
    <s v="5"/>
    <n v="2"/>
    <x v="0"/>
    <m/>
    <s v="missing condyles from distal, but bridge intact, spiral fracture proximal - very sharp and pointy still"/>
    <m/>
    <m/>
    <m/>
    <m/>
    <m/>
    <m/>
    <m/>
    <m/>
    <m/>
    <m/>
    <m/>
    <m/>
    <m/>
    <m/>
    <m/>
    <m/>
    <m/>
    <m/>
    <m/>
    <m/>
  </r>
  <r>
    <n v="2017"/>
    <m/>
    <x v="268"/>
    <n v="17"/>
    <x v="20"/>
    <m/>
    <s v="DHS"/>
    <s v="26_VII_13"/>
    <s v="Bird"/>
    <x v="2"/>
    <m/>
    <m/>
    <s v="bird"/>
    <m/>
    <s v="shaft"/>
    <m/>
    <m/>
    <m/>
    <n v="0"/>
    <m/>
    <n v="3"/>
    <x v="0"/>
    <m/>
    <m/>
    <m/>
    <m/>
    <m/>
    <m/>
    <m/>
    <m/>
    <m/>
    <m/>
    <m/>
    <m/>
    <m/>
    <m/>
    <m/>
    <m/>
    <m/>
    <m/>
    <m/>
    <m/>
    <m/>
    <m/>
  </r>
  <r>
    <n v="2017"/>
    <m/>
    <x v="268"/>
    <n v="17"/>
    <x v="20"/>
    <m/>
    <s v="DHS"/>
    <s v="26_VII_13"/>
    <s v="Bird"/>
    <x v="2"/>
    <m/>
    <m/>
    <s v="bird"/>
    <m/>
    <s v="frag"/>
    <m/>
    <m/>
    <m/>
    <n v="0"/>
    <m/>
    <s v="?"/>
    <x v="0"/>
    <m/>
    <m/>
    <m/>
    <m/>
    <m/>
    <m/>
    <m/>
    <m/>
    <m/>
    <m/>
    <m/>
    <m/>
    <m/>
    <m/>
    <m/>
    <m/>
    <m/>
    <m/>
    <m/>
    <m/>
    <m/>
    <m/>
  </r>
  <r>
    <n v="2017"/>
    <m/>
    <x v="268"/>
    <n v="17"/>
    <x v="20"/>
    <m/>
    <s v="DHS"/>
    <s v="26_VII_13"/>
    <s v="Mammal"/>
    <x v="2"/>
    <m/>
    <m/>
    <s v="mammal"/>
    <m/>
    <s v="frag"/>
    <m/>
    <m/>
    <m/>
    <n v="0"/>
    <m/>
    <s v="?"/>
    <x v="0"/>
    <m/>
    <m/>
    <m/>
    <m/>
    <m/>
    <m/>
    <m/>
    <m/>
    <m/>
    <m/>
    <m/>
    <m/>
    <m/>
    <m/>
    <m/>
    <m/>
    <m/>
    <m/>
    <m/>
    <m/>
    <m/>
    <m/>
  </r>
  <r>
    <n v="2017"/>
    <m/>
    <x v="269"/>
    <n v="17"/>
    <x v="14"/>
    <m/>
    <s v="DHS"/>
    <s v="25_VII_13"/>
    <s v="Mammal"/>
    <x v="13"/>
    <m/>
    <m/>
    <s v="Human"/>
    <m/>
    <m/>
    <m/>
    <m/>
    <m/>
    <m/>
    <m/>
    <m/>
    <x v="0"/>
    <m/>
    <m/>
    <m/>
    <m/>
    <m/>
    <m/>
    <m/>
    <m/>
    <m/>
    <m/>
    <m/>
    <m/>
    <m/>
    <m/>
    <m/>
    <m/>
    <m/>
    <m/>
    <m/>
    <m/>
    <m/>
    <m/>
  </r>
  <r>
    <n v="2017"/>
    <m/>
    <x v="270"/>
    <n v="17"/>
    <x v="19"/>
    <m/>
    <s v="DHS"/>
    <s v="25_VII_13"/>
    <s v="Mammal"/>
    <x v="4"/>
    <s v="small"/>
    <m/>
    <s v="small mammal"/>
    <m/>
    <s v="shaft"/>
    <m/>
    <m/>
    <m/>
    <n v="0"/>
    <s v="sliver"/>
    <n v="2"/>
    <x v="0"/>
    <m/>
    <m/>
    <m/>
    <m/>
    <m/>
    <m/>
    <m/>
    <m/>
    <m/>
    <m/>
    <m/>
    <m/>
    <m/>
    <m/>
    <m/>
    <m/>
    <m/>
    <m/>
    <m/>
    <m/>
    <m/>
    <m/>
  </r>
  <r>
    <n v="2017"/>
    <m/>
    <x v="270"/>
    <n v="17"/>
    <x v="19"/>
    <m/>
    <s v="DHS"/>
    <s v="25_VII_13"/>
    <s v="Mammal"/>
    <x v="4"/>
    <s v="medium-large"/>
    <m/>
    <s v="medium-large mammal"/>
    <m/>
    <s v="shaft"/>
    <m/>
    <m/>
    <m/>
    <n v="0"/>
    <s v="sliver"/>
    <n v="1"/>
    <x v="0"/>
    <m/>
    <m/>
    <m/>
    <m/>
    <m/>
    <m/>
    <m/>
    <m/>
    <m/>
    <m/>
    <m/>
    <m/>
    <m/>
    <m/>
    <m/>
    <m/>
    <m/>
    <m/>
    <m/>
    <m/>
    <m/>
    <m/>
  </r>
  <r>
    <n v="2017"/>
    <m/>
    <x v="271"/>
    <n v="17"/>
    <x v="41"/>
    <m/>
    <s v="DHS"/>
    <s v="25_VII_13"/>
    <s v="Mammal"/>
    <x v="16"/>
    <s v="Leporidae"/>
    <m/>
    <s v="Leporidae"/>
    <m/>
    <s v="Premaxilla"/>
    <m/>
    <s v="ant. "/>
    <s v="L"/>
    <n v="0"/>
    <s v="3"/>
    <n v="2"/>
    <x v="0"/>
    <m/>
    <m/>
    <m/>
    <m/>
    <m/>
    <m/>
    <m/>
    <m/>
    <m/>
    <m/>
    <m/>
    <m/>
    <m/>
    <m/>
    <m/>
    <m/>
    <m/>
    <m/>
    <m/>
    <m/>
    <m/>
    <m/>
  </r>
  <r>
    <n v="2017"/>
    <m/>
    <x v="271"/>
    <n v="17"/>
    <x v="41"/>
    <m/>
    <s v="DHS"/>
    <s v="25_VII_13"/>
    <s v="Mammal"/>
    <x v="0"/>
    <m/>
    <m/>
    <s v="Artiodactyl"/>
    <m/>
    <s v="Mandible"/>
    <m/>
    <s v="frag of acending ramus"/>
    <m/>
    <n v="0"/>
    <m/>
    <n v="2"/>
    <x v="0"/>
    <m/>
    <s v="looks like odoco but hard to tell for sure without the other side of the bone to compare"/>
    <m/>
    <m/>
    <m/>
    <m/>
    <m/>
    <m/>
    <m/>
    <m/>
    <m/>
    <m/>
    <m/>
    <m/>
    <m/>
    <m/>
    <m/>
    <m/>
    <m/>
    <m/>
    <m/>
    <m/>
  </r>
  <r>
    <n v="2017"/>
    <m/>
    <x v="271"/>
    <n v="17"/>
    <x v="41"/>
    <m/>
    <s v="DHS"/>
    <s v="25_VII_13"/>
    <s v="Mammal"/>
    <x v="4"/>
    <s v="medium-large"/>
    <m/>
    <s v="medium-large mammal"/>
    <m/>
    <s v="frag"/>
    <m/>
    <m/>
    <m/>
    <n v="0"/>
    <m/>
    <n v="3"/>
    <x v="0"/>
    <m/>
    <m/>
    <m/>
    <m/>
    <m/>
    <m/>
    <m/>
    <m/>
    <m/>
    <m/>
    <m/>
    <m/>
    <m/>
    <m/>
    <m/>
    <m/>
    <m/>
    <m/>
    <m/>
    <m/>
    <m/>
    <m/>
  </r>
  <r>
    <n v="2017"/>
    <m/>
    <x v="271"/>
    <n v="17"/>
    <x v="41"/>
    <m/>
    <s v="DHS"/>
    <s v="25_VII_13"/>
    <s v="Bird"/>
    <x v="6"/>
    <s v="Anatidae"/>
    <s v="cf. Anas acuta"/>
    <s v="Waterfowl"/>
    <m/>
    <s v="Radius"/>
    <m/>
    <s v="distal"/>
    <s v="R"/>
    <n v="0.5"/>
    <s v="4"/>
    <s v="?"/>
    <x v="0"/>
    <m/>
    <m/>
    <m/>
    <m/>
    <m/>
    <m/>
    <m/>
    <m/>
    <m/>
    <m/>
    <m/>
    <m/>
    <m/>
    <s v="maybe"/>
    <m/>
    <m/>
    <m/>
    <m/>
    <m/>
    <m/>
    <n v="6"/>
    <s v="W"/>
  </r>
  <r>
    <n v="2017"/>
    <m/>
    <x v="271"/>
    <n v="17"/>
    <x v="41"/>
    <m/>
    <s v="DHS"/>
    <s v="25_VII_13"/>
    <s v="Bird"/>
    <x v="2"/>
    <m/>
    <m/>
    <s v="Birf"/>
    <m/>
    <s v="shaft"/>
    <m/>
    <s v="frag"/>
    <m/>
    <n v="0"/>
    <s v="sliver"/>
    <s v="?"/>
    <x v="0"/>
    <m/>
    <m/>
    <m/>
    <m/>
    <m/>
    <m/>
    <m/>
    <m/>
    <m/>
    <m/>
    <m/>
    <m/>
    <m/>
    <s v="maybe"/>
    <m/>
    <m/>
    <m/>
    <m/>
    <m/>
    <m/>
    <m/>
    <m/>
  </r>
  <r>
    <n v="2017"/>
    <m/>
    <x v="272"/>
    <n v="17"/>
    <x v="19"/>
    <m/>
    <s v="DHS"/>
    <s v="24_VII_13"/>
    <s v="Bird"/>
    <x v="6"/>
    <s v="Anatidae"/>
    <s v="sp."/>
    <s v="Waterfowl"/>
    <m/>
    <s v="Coracoid"/>
    <m/>
    <m/>
    <s v="L"/>
    <n v="1"/>
    <m/>
    <n v="1"/>
    <x v="0"/>
    <m/>
    <m/>
    <m/>
    <m/>
    <m/>
    <m/>
    <m/>
    <m/>
    <m/>
    <m/>
    <m/>
    <m/>
    <m/>
    <m/>
    <m/>
    <m/>
    <m/>
    <m/>
    <m/>
    <m/>
    <s v="42, "/>
    <s v="L (Widths are a little damages)"/>
  </r>
  <r>
    <n v="2017"/>
    <m/>
    <x v="272"/>
    <n v="17"/>
    <x v="19"/>
    <m/>
    <s v="DHS"/>
    <s v="24_VII_13"/>
    <s v="Mammal"/>
    <x v="3"/>
    <s v="Sylvilagus"/>
    <s v="audobonii"/>
    <s v="bunz"/>
    <m/>
    <s v="Innominate acetabulum"/>
    <m/>
    <s v="Acetabulum, most of ischium, half of illium"/>
    <s v="L"/>
    <n v="0.6"/>
    <s v="3"/>
    <n v="2"/>
    <x v="0"/>
    <m/>
    <m/>
    <m/>
    <m/>
    <m/>
    <m/>
    <m/>
    <m/>
    <m/>
    <m/>
    <m/>
    <m/>
    <m/>
    <m/>
    <m/>
    <m/>
    <m/>
    <m/>
    <m/>
    <m/>
    <m/>
    <m/>
  </r>
  <r>
    <n v="2017"/>
    <m/>
    <x v="272"/>
    <n v="17"/>
    <x v="19"/>
    <m/>
    <s v="DHS"/>
    <s v="24_VII_13"/>
    <s v="Mammal"/>
    <x v="4"/>
    <s v="medium-large"/>
    <m/>
    <s v="medium-large mammal"/>
    <m/>
    <s v="rib"/>
    <m/>
    <s v="frag"/>
    <m/>
    <n v="0"/>
    <s v="5"/>
    <n v="2"/>
    <x v="2"/>
    <m/>
    <m/>
    <m/>
    <m/>
    <m/>
    <m/>
    <m/>
    <s v="one 5 one 6"/>
    <m/>
    <m/>
    <m/>
    <s v="*"/>
    <m/>
    <m/>
    <m/>
    <m/>
    <m/>
    <m/>
    <m/>
    <m/>
    <m/>
    <m/>
  </r>
  <r>
    <n v="2017"/>
    <m/>
    <x v="272"/>
    <n v="17"/>
    <x v="19"/>
    <m/>
    <s v="DHS"/>
    <s v="24_VII_13"/>
    <s v="Mammal"/>
    <x v="4"/>
    <s v="medium-large"/>
    <m/>
    <s v="medium-large mammal"/>
    <m/>
    <s v="shaft"/>
    <m/>
    <s v="frag"/>
    <m/>
    <n v="0"/>
    <s v="sliver"/>
    <s v="?"/>
    <x v="0"/>
    <m/>
    <m/>
    <m/>
    <m/>
    <m/>
    <m/>
    <m/>
    <m/>
    <m/>
    <m/>
    <m/>
    <n v="6"/>
    <m/>
    <m/>
    <m/>
    <m/>
    <m/>
    <m/>
    <m/>
    <m/>
    <m/>
    <m/>
  </r>
  <r>
    <n v="2017"/>
    <m/>
    <x v="272"/>
    <n v="17"/>
    <x v="19"/>
    <m/>
    <s v="DHS"/>
    <s v="24_VII_13"/>
    <s v="Mammal"/>
    <x v="4"/>
    <s v="medium-large"/>
    <m/>
    <s v="medium-large mammal"/>
    <m/>
    <s v="frag"/>
    <m/>
    <s v="tool frag"/>
    <m/>
    <s v="?"/>
    <s v="4"/>
    <n v="4"/>
    <x v="0"/>
    <m/>
    <s v="possible fragment of awl point"/>
    <m/>
    <m/>
    <m/>
    <m/>
    <m/>
    <m/>
    <m/>
    <m/>
    <m/>
    <m/>
    <m/>
    <m/>
    <m/>
    <n v="2"/>
    <m/>
    <m/>
    <m/>
    <m/>
    <s v="36.6x7.5"/>
    <s v="Present Lxmax W"/>
  </r>
  <r>
    <n v="2017"/>
    <m/>
    <x v="272"/>
    <n v="17"/>
    <x v="19"/>
    <m/>
    <s v="DHS"/>
    <s v="24_VII_13"/>
    <s v="Mammal"/>
    <x v="13"/>
    <m/>
    <m/>
    <s v="Human"/>
    <m/>
    <m/>
    <m/>
    <m/>
    <m/>
    <m/>
    <m/>
    <m/>
    <x v="0"/>
    <m/>
    <m/>
    <m/>
    <m/>
    <m/>
    <m/>
    <m/>
    <m/>
    <m/>
    <m/>
    <m/>
    <m/>
    <m/>
    <m/>
    <m/>
    <m/>
    <m/>
    <m/>
    <m/>
    <m/>
    <m/>
    <m/>
  </r>
  <r>
    <n v="2017"/>
    <m/>
    <x v="105"/>
    <n v="17"/>
    <x v="32"/>
    <m/>
    <s v="AGMR"/>
    <s v="25_VII_13"/>
    <s v="Mammal"/>
    <x v="4"/>
    <m/>
    <m/>
    <s v="Mammal"/>
    <m/>
    <s v="worked bone"/>
    <m/>
    <s v="shaft?"/>
    <m/>
    <n v="0"/>
    <m/>
    <n v="3"/>
    <x v="0"/>
    <m/>
    <s v="small piece of worked bone, very thin, possibly used to be ring shaped or similar, cut on both ends with a slight bevel; outside is worked smooth is a very light polish across the entire surface, the inside appears untouched except for bevel. One longitudinal edge also cut; so more like a placa"/>
    <m/>
    <m/>
    <m/>
    <m/>
    <m/>
    <m/>
    <s v="25_VIII_17"/>
    <m/>
    <m/>
    <m/>
    <m/>
    <m/>
    <m/>
    <n v="2"/>
    <m/>
    <m/>
    <m/>
    <m/>
    <m/>
    <m/>
  </r>
  <r>
    <n v="2017"/>
    <m/>
    <x v="105"/>
    <n v="17"/>
    <x v="32"/>
    <m/>
    <s v="AGMR"/>
    <s v="25_VII_13"/>
    <s v="Mammal"/>
    <x v="4"/>
    <m/>
    <m/>
    <s v="Mammal"/>
    <m/>
    <s v="shaft"/>
    <m/>
    <s v="worked bone"/>
    <m/>
    <n v="0"/>
    <s v="sliver"/>
    <n v="1"/>
    <x v="0"/>
    <m/>
    <s v="small cut piece of shaft, doesn’t look to polished, maybe remains of "/>
    <m/>
    <m/>
    <m/>
    <m/>
    <m/>
    <m/>
    <m/>
    <m/>
    <m/>
    <m/>
    <m/>
    <m/>
    <m/>
    <m/>
    <m/>
    <m/>
    <m/>
    <m/>
    <m/>
    <m/>
  </r>
  <r>
    <n v="2017"/>
    <m/>
    <x v="105"/>
    <n v="17"/>
    <x v="32"/>
    <m/>
    <s v="AGMR"/>
    <s v="25_VII_13"/>
    <s v="Mammal"/>
    <x v="4"/>
    <m/>
    <m/>
    <s v="Mammal"/>
    <m/>
    <s v="frag"/>
    <m/>
    <m/>
    <m/>
    <n v="0"/>
    <s v="8"/>
    <n v="5"/>
    <x v="5"/>
    <m/>
    <m/>
    <m/>
    <m/>
    <m/>
    <m/>
    <m/>
    <m/>
    <m/>
    <m/>
    <m/>
    <m/>
    <m/>
    <m/>
    <m/>
    <m/>
    <m/>
    <m/>
    <m/>
    <m/>
    <m/>
    <m/>
  </r>
  <r>
    <n v="2017"/>
    <m/>
    <x v="105"/>
    <n v="17"/>
    <x v="32"/>
    <m/>
    <s v="AGMR"/>
    <s v="25_VII_13"/>
    <s v="Mammal"/>
    <x v="13"/>
    <m/>
    <m/>
    <s v="human"/>
    <m/>
    <m/>
    <m/>
    <m/>
    <m/>
    <m/>
    <m/>
    <m/>
    <x v="0"/>
    <m/>
    <m/>
    <m/>
    <m/>
    <m/>
    <m/>
    <m/>
    <m/>
    <m/>
    <m/>
    <m/>
    <m/>
    <m/>
    <m/>
    <m/>
    <m/>
    <m/>
    <m/>
    <m/>
    <m/>
    <m/>
    <m/>
  </r>
  <r>
    <n v="2017"/>
    <m/>
    <x v="273"/>
    <n v="17"/>
    <x v="13"/>
    <m/>
    <s v="DHS"/>
    <s v="25_VII_13"/>
    <s v="Mammal"/>
    <x v="4"/>
    <m/>
    <m/>
    <s v="Mammal"/>
    <m/>
    <s v="frag"/>
    <m/>
    <m/>
    <m/>
    <n v="0"/>
    <m/>
    <n v="2"/>
    <x v="2"/>
    <m/>
    <s v="could be human"/>
    <m/>
    <m/>
    <m/>
    <m/>
    <m/>
    <s v="one maybe"/>
    <m/>
    <m/>
    <m/>
    <m/>
    <m/>
    <s v="*"/>
    <m/>
    <m/>
    <m/>
    <m/>
    <m/>
    <m/>
    <m/>
    <m/>
  </r>
  <r>
    <n v="2017"/>
    <m/>
    <x v="273"/>
    <n v="17"/>
    <x v="13"/>
    <m/>
    <s v="DHS"/>
    <s v="25_VII_13"/>
    <s v="Mammal"/>
    <x v="13"/>
    <m/>
    <m/>
    <s v="human"/>
    <m/>
    <m/>
    <m/>
    <m/>
    <m/>
    <m/>
    <m/>
    <m/>
    <x v="2"/>
    <m/>
    <m/>
    <m/>
    <m/>
    <m/>
    <m/>
    <m/>
    <m/>
    <m/>
    <m/>
    <m/>
    <m/>
    <m/>
    <m/>
    <m/>
    <m/>
    <m/>
    <m/>
    <m/>
    <m/>
    <m/>
    <m/>
  </r>
  <r>
    <n v="2017"/>
    <m/>
    <x v="274"/>
    <n v="17"/>
    <x v="32"/>
    <m/>
    <s v="DHS/MRD"/>
    <s v="5_VII_13"/>
    <s v="Bird"/>
    <x v="6"/>
    <s v="Anatidae"/>
    <s v="sp."/>
    <s v="Waterfowl"/>
    <m/>
    <s v="Ulna"/>
    <m/>
    <m/>
    <s v="R"/>
    <n v="1"/>
    <s v="6"/>
    <n v="3"/>
    <x v="0"/>
    <m/>
    <m/>
    <m/>
    <s v="FU"/>
    <m/>
    <m/>
    <m/>
    <m/>
    <m/>
    <m/>
    <m/>
    <n v="8"/>
    <m/>
    <m/>
    <m/>
    <m/>
    <m/>
    <m/>
    <m/>
    <m/>
    <s v="61.5x7.1x7.3"/>
    <s v="L (almost complete), distal WxD"/>
  </r>
  <r>
    <n v="2017"/>
    <m/>
    <x v="274"/>
    <n v="17"/>
    <x v="32"/>
    <m/>
    <s v="DHS/MRD"/>
    <s v="5_VII_13"/>
    <s v="Bird"/>
    <x v="4"/>
    <m/>
    <m/>
    <s v="Bird"/>
    <m/>
    <s v="Vert ND"/>
    <m/>
    <m/>
    <m/>
    <n v="0.6"/>
    <s v="?"/>
    <n v="4"/>
    <x v="0"/>
    <m/>
    <s v="duck size"/>
    <m/>
    <m/>
    <m/>
    <m/>
    <m/>
    <m/>
    <m/>
    <m/>
    <m/>
    <m/>
    <m/>
    <m/>
    <m/>
    <m/>
    <m/>
    <m/>
    <m/>
    <m/>
    <m/>
    <m/>
  </r>
  <r>
    <n v="2017"/>
    <m/>
    <x v="274"/>
    <n v="17"/>
    <x v="32"/>
    <m/>
    <s v="DHS/MRD"/>
    <s v="5_VII_13"/>
    <s v="Mammal"/>
    <x v="1"/>
    <s v="Canis"/>
    <s v="familiaris "/>
    <s v="Dog"/>
    <m/>
    <s v="Mt"/>
    <m/>
    <s v="IV"/>
    <s v="R"/>
    <n v="0.2"/>
    <s v="3"/>
    <n v="3"/>
    <x v="0"/>
    <m/>
    <m/>
    <m/>
    <m/>
    <m/>
    <m/>
    <m/>
    <m/>
    <m/>
    <m/>
    <m/>
    <m/>
    <m/>
    <m/>
    <m/>
    <m/>
    <m/>
    <m/>
    <m/>
    <m/>
    <s v="7.9x9.8"/>
    <s v="prox WxH"/>
  </r>
  <r>
    <n v="2017"/>
    <m/>
    <x v="274"/>
    <n v="17"/>
    <x v="32"/>
    <m/>
    <s v="DHS/MRD"/>
    <s v="5_VII_13"/>
    <s v="Mammal"/>
    <x v="4"/>
    <m/>
    <m/>
    <s v="mammal"/>
    <m/>
    <s v="shaft"/>
    <m/>
    <s v="frag"/>
    <m/>
    <n v="0"/>
    <s v="sliver"/>
    <n v="3"/>
    <x v="2"/>
    <m/>
    <s v="one (unburnt) frag likely belongs to the Mt"/>
    <m/>
    <m/>
    <m/>
    <m/>
    <m/>
    <s v="one 3"/>
    <m/>
    <m/>
    <m/>
    <s v="*"/>
    <m/>
    <m/>
    <m/>
    <m/>
    <m/>
    <m/>
    <m/>
    <m/>
    <m/>
    <m/>
  </r>
  <r>
    <n v="2017"/>
    <m/>
    <x v="274"/>
    <n v="17"/>
    <x v="32"/>
    <m/>
    <s v="DHS/MRD"/>
    <s v="5_VII_13"/>
    <s v="Mammal"/>
    <x v="13"/>
    <m/>
    <m/>
    <s v="human"/>
    <m/>
    <m/>
    <m/>
    <m/>
    <m/>
    <m/>
    <m/>
    <m/>
    <x v="28"/>
    <m/>
    <m/>
    <m/>
    <m/>
    <m/>
    <m/>
    <m/>
    <m/>
    <m/>
    <m/>
    <m/>
    <m/>
    <m/>
    <m/>
    <m/>
    <m/>
    <m/>
    <m/>
    <m/>
    <m/>
    <m/>
    <m/>
  </r>
  <r>
    <n v="2017"/>
    <m/>
    <x v="275"/>
    <n v="17"/>
    <x v="58"/>
    <m/>
    <s v="GMB"/>
    <s v="23_V_14"/>
    <s v="Mammal"/>
    <x v="4"/>
    <m/>
    <m/>
    <s v="Mammal"/>
    <m/>
    <s v="frag"/>
    <m/>
    <m/>
    <m/>
    <n v="0"/>
    <m/>
    <n v="3"/>
    <x v="3"/>
    <m/>
    <m/>
    <m/>
    <m/>
    <m/>
    <m/>
    <m/>
    <m/>
    <m/>
    <m/>
    <m/>
    <m/>
    <m/>
    <m/>
    <m/>
    <m/>
    <m/>
    <m/>
    <m/>
    <m/>
    <m/>
    <m/>
  </r>
  <r>
    <n v="2017"/>
    <m/>
    <x v="275"/>
    <n v="17"/>
    <x v="58"/>
    <m/>
    <s v="GMB"/>
    <s v="23_V_14"/>
    <s v="Mammal"/>
    <x v="0"/>
    <s v="Odocoileus"/>
    <s v="virginianus"/>
    <s v="White-tailed deer"/>
    <m/>
    <s v="humerus"/>
    <m/>
    <s v="shaft"/>
    <s v="R"/>
    <n v="0.6"/>
    <s v="5"/>
    <n v="1"/>
    <x v="0"/>
    <m/>
    <s v="chewed slightly at the ends"/>
    <m/>
    <m/>
    <m/>
    <m/>
    <m/>
    <m/>
    <m/>
    <m/>
    <m/>
    <n v="9"/>
    <m/>
    <n v="1"/>
    <m/>
    <m/>
    <m/>
    <m/>
    <m/>
    <m/>
    <s v="105x14.6x17.2"/>
    <s v="L of what remains and mid-shaft WxD"/>
  </r>
  <r>
    <n v="2017"/>
    <m/>
    <x v="275"/>
    <n v="17"/>
    <x v="58"/>
    <m/>
    <s v="GMB"/>
    <s v="23_V_14"/>
    <s v="Mammal"/>
    <x v="13"/>
    <m/>
    <m/>
    <s v="human"/>
    <m/>
    <m/>
    <m/>
    <m/>
    <m/>
    <m/>
    <m/>
    <m/>
    <x v="6"/>
    <m/>
    <m/>
    <m/>
    <m/>
    <m/>
    <m/>
    <m/>
    <m/>
    <m/>
    <m/>
    <m/>
    <m/>
    <m/>
    <m/>
    <m/>
    <m/>
    <m/>
    <m/>
    <m/>
    <m/>
    <m/>
    <m/>
  </r>
  <r>
    <n v="2017"/>
    <m/>
    <x v="276"/>
    <n v="17"/>
    <x v="32"/>
    <m/>
    <s v="DHS"/>
    <s v="5_VII_13"/>
    <s v="Mammal"/>
    <x v="0"/>
    <s v="Odocoileus"/>
    <s v="virginianus"/>
    <s v="White-tailed deer"/>
    <m/>
    <s v="Radius"/>
    <m/>
    <s v="prox"/>
    <s v="R"/>
    <n v="0.2"/>
    <s v="3"/>
    <n v="1"/>
    <x v="0"/>
    <m/>
    <m/>
    <m/>
    <m/>
    <s v="FU"/>
    <m/>
    <s v="ND"/>
    <s v="charred just on ant. Tip of prox. I think the marks are root action rather than chew"/>
    <s v="25_VIII_17"/>
    <m/>
    <m/>
    <n v="6"/>
    <m/>
    <m/>
    <m/>
    <m/>
    <m/>
    <m/>
    <m/>
    <m/>
    <s v="29.7x18.1"/>
    <s v="WxD"/>
  </r>
  <r>
    <n v="2017"/>
    <m/>
    <x v="276"/>
    <n v="17"/>
    <x v="32"/>
    <m/>
    <s v="DHS"/>
    <s v="5_VII_13"/>
    <s v="Mammal"/>
    <x v="0"/>
    <s v="Odocoileus"/>
    <s v="virginianus"/>
    <s v="White-tailed deer"/>
    <m/>
    <s v="Scapula"/>
    <m/>
    <s v="distal (i.e. cranial) blade and neck"/>
    <s v="R"/>
    <n v="0.2"/>
    <s v="5"/>
    <n v="2"/>
    <x v="0"/>
    <m/>
    <s v="some chop marks (v shaped) in the broken stem of the spine. "/>
    <m/>
    <m/>
    <m/>
    <m/>
    <m/>
    <m/>
    <m/>
    <m/>
    <m/>
    <m/>
    <m/>
    <m/>
    <m/>
    <m/>
    <n v="1"/>
    <m/>
    <m/>
    <m/>
    <m/>
    <m/>
  </r>
  <r>
    <n v="2017"/>
    <m/>
    <x v="276"/>
    <n v="17"/>
    <x v="32"/>
    <m/>
    <s v="DHS"/>
    <s v="5_VII_13"/>
    <s v="Mammal"/>
    <x v="1"/>
    <s v="Canis"/>
    <s v="sp. Loberro"/>
    <s v="Loberro"/>
    <m/>
    <s v="Tth low"/>
    <m/>
    <s v="C"/>
    <s v="R"/>
    <n v="1"/>
    <m/>
    <m/>
    <x v="0"/>
    <m/>
    <s v="very large! Matches very closely the loberos in the lab, a little bit shorter, but it is still much larger than dog. Close to coyote in height, but the other two measurements really lean towards loberro"/>
    <m/>
    <m/>
    <m/>
    <m/>
    <m/>
    <m/>
    <s v="25_VIII_17"/>
    <m/>
    <m/>
    <m/>
    <m/>
    <m/>
    <m/>
    <m/>
    <m/>
    <m/>
    <m/>
    <m/>
    <s v="10.2, 7, 17.4"/>
    <s v="ant-post, ancho, altura"/>
  </r>
  <r>
    <n v="2017"/>
    <m/>
    <x v="276"/>
    <n v="17"/>
    <x v="32"/>
    <m/>
    <s v="DHS"/>
    <s v="5_VII_13"/>
    <s v="Mammal"/>
    <x v="4"/>
    <m/>
    <m/>
    <s v="Mammal"/>
    <m/>
    <s v="Cranial"/>
    <m/>
    <s v="frag"/>
    <m/>
    <n v="0"/>
    <m/>
    <n v="4"/>
    <x v="0"/>
    <m/>
    <m/>
    <m/>
    <m/>
    <m/>
    <m/>
    <m/>
    <m/>
    <m/>
    <m/>
    <m/>
    <m/>
    <m/>
    <m/>
    <m/>
    <m/>
    <m/>
    <m/>
    <m/>
    <m/>
    <m/>
    <m/>
  </r>
  <r>
    <n v="2017"/>
    <m/>
    <x v="276"/>
    <n v="17"/>
    <x v="32"/>
    <m/>
    <s v="DHS"/>
    <s v="5_VII_13"/>
    <s v="Mammal"/>
    <x v="4"/>
    <m/>
    <m/>
    <s v="Mammal"/>
    <m/>
    <s v="frag"/>
    <m/>
    <m/>
    <m/>
    <n v="0"/>
    <m/>
    <n v="4"/>
    <x v="2"/>
    <m/>
    <m/>
    <m/>
    <m/>
    <m/>
    <m/>
    <m/>
    <m/>
    <m/>
    <m/>
    <m/>
    <m/>
    <m/>
    <m/>
    <m/>
    <m/>
    <m/>
    <m/>
    <m/>
    <m/>
    <m/>
    <m/>
  </r>
  <r>
    <n v="2017"/>
    <m/>
    <x v="276"/>
    <n v="17"/>
    <x v="32"/>
    <m/>
    <s v="DHS"/>
    <s v="5_VII_13"/>
    <s v="Mammal"/>
    <x v="4"/>
    <s v="medium-large"/>
    <m/>
    <s v="medium-large mammal"/>
    <m/>
    <s v="shaft"/>
    <m/>
    <m/>
    <m/>
    <n v="0"/>
    <s v="sliver"/>
    <n v="2"/>
    <x v="0"/>
    <m/>
    <m/>
    <m/>
    <m/>
    <m/>
    <m/>
    <m/>
    <m/>
    <m/>
    <m/>
    <m/>
    <n v="7"/>
    <m/>
    <m/>
    <m/>
    <m/>
    <m/>
    <m/>
    <m/>
    <m/>
    <m/>
    <m/>
  </r>
  <r>
    <n v="2017"/>
    <m/>
    <x v="276"/>
    <n v="17"/>
    <x v="32"/>
    <m/>
    <s v="DHS"/>
    <s v="5_VII_13"/>
    <s v="Mammal"/>
    <x v="4"/>
    <s v="medium-large"/>
    <m/>
    <s v="medium-large mammal"/>
    <m/>
    <s v="frag"/>
    <m/>
    <m/>
    <m/>
    <n v="0"/>
    <m/>
    <n v="3"/>
    <x v="3"/>
    <m/>
    <m/>
    <m/>
    <m/>
    <m/>
    <m/>
    <m/>
    <m/>
    <m/>
    <m/>
    <m/>
    <m/>
    <m/>
    <m/>
    <m/>
    <m/>
    <m/>
    <m/>
    <m/>
    <m/>
    <m/>
    <m/>
  </r>
  <r>
    <n v="2017"/>
    <m/>
    <x v="276"/>
    <n v="17"/>
    <x v="32"/>
    <m/>
    <s v="DHS"/>
    <s v="5_VII_13"/>
    <s v="Shell"/>
    <x v="2"/>
    <m/>
    <m/>
    <s v="Shell"/>
    <m/>
    <s v="shell"/>
    <m/>
    <m/>
    <m/>
    <n v="0"/>
    <m/>
    <m/>
    <x v="0"/>
    <m/>
    <s v="shiney"/>
    <m/>
    <m/>
    <m/>
    <m/>
    <m/>
    <m/>
    <m/>
    <m/>
    <m/>
    <m/>
    <m/>
    <m/>
    <m/>
    <m/>
    <m/>
    <m/>
    <m/>
    <m/>
    <m/>
    <m/>
  </r>
  <r>
    <n v="2017"/>
    <m/>
    <x v="277"/>
    <n v="17"/>
    <x v="19"/>
    <m/>
    <s v="DHS"/>
    <s v="19_VII_13"/>
    <s v="Mammal"/>
    <x v="4"/>
    <m/>
    <m/>
    <s v="mammal"/>
    <m/>
    <s v="shaft"/>
    <m/>
    <m/>
    <m/>
    <n v="0"/>
    <m/>
    <n v="2"/>
    <x v="0"/>
    <m/>
    <s v="small juvenile longbone, possibly human"/>
    <m/>
    <m/>
    <m/>
    <m/>
    <m/>
    <m/>
    <m/>
    <m/>
    <m/>
    <m/>
    <m/>
    <m/>
    <m/>
    <m/>
    <m/>
    <m/>
    <m/>
    <m/>
    <m/>
    <m/>
  </r>
  <r>
    <n v="2017"/>
    <m/>
    <x v="277"/>
    <n v="17"/>
    <x v="19"/>
    <m/>
    <s v="DHS"/>
    <s v="19_VII_13"/>
    <s v="Mammal"/>
    <x v="13"/>
    <m/>
    <m/>
    <s v="human"/>
    <m/>
    <m/>
    <m/>
    <m/>
    <m/>
    <m/>
    <m/>
    <m/>
    <x v="0"/>
    <m/>
    <m/>
    <m/>
    <m/>
    <m/>
    <m/>
    <m/>
    <m/>
    <m/>
    <m/>
    <m/>
    <m/>
    <m/>
    <m/>
    <m/>
    <m/>
    <m/>
    <m/>
    <m/>
    <m/>
    <m/>
    <m/>
  </r>
  <r>
    <n v="2017"/>
    <m/>
    <x v="90"/>
    <n v="18"/>
    <x v="39"/>
    <m/>
    <s v="DHS"/>
    <s v="3_VII_14"/>
    <s v="Mammal"/>
    <x v="4"/>
    <s v="large"/>
    <m/>
    <s v="large mammal"/>
    <m/>
    <s v="shaft"/>
    <m/>
    <s v="worked"/>
    <m/>
    <n v="0"/>
    <s v="sliver"/>
    <n v="1"/>
    <x v="0"/>
    <m/>
    <s v="fragment of spatula, has use wear"/>
    <m/>
    <m/>
    <m/>
    <m/>
    <m/>
    <m/>
    <s v="28_VII_17"/>
    <m/>
    <m/>
    <m/>
    <m/>
    <m/>
    <m/>
    <n v="2"/>
    <m/>
    <m/>
    <m/>
    <m/>
    <m/>
    <m/>
  </r>
  <r>
    <n v="2017"/>
    <m/>
    <x v="90"/>
    <n v="18"/>
    <x v="39"/>
    <m/>
    <s v="DHS"/>
    <s v="3_VII_14"/>
    <s v="Mammal"/>
    <x v="0"/>
    <m/>
    <m/>
    <s v="Artiodactyl"/>
    <m/>
    <s v="radius"/>
    <m/>
    <s v="shaft"/>
    <s v="L"/>
    <n v="0.2"/>
    <s v="sliver"/>
    <n v="3"/>
    <x v="0"/>
    <m/>
    <s v="fragment of rasp made of radius, most likely deer radius. Cuts are made to he ulna surface of the radius and are not perfectly even, but are pretty nicely made"/>
    <m/>
    <m/>
    <m/>
    <m/>
    <m/>
    <m/>
    <s v="28_VII_17"/>
    <m/>
    <m/>
    <m/>
    <n v="3"/>
    <m/>
    <m/>
    <n v="1"/>
    <m/>
    <m/>
    <m/>
    <m/>
    <m/>
    <m/>
  </r>
  <r>
    <n v="2017"/>
    <m/>
    <x v="51"/>
    <n v="18"/>
    <x v="13"/>
    <m/>
    <s v="GMB"/>
    <s v="26_VI_14"/>
    <s v="Mammal"/>
    <x v="4"/>
    <s v="medium-large"/>
    <m/>
    <s v="medium-large mammal"/>
    <m/>
    <s v="needle"/>
    <m/>
    <s v="proximal"/>
    <m/>
    <n v="0.5"/>
    <s v="3"/>
    <n v="1"/>
    <x v="0"/>
    <m/>
    <s v="proximal end of needle including eye"/>
    <m/>
    <m/>
    <m/>
    <m/>
    <m/>
    <m/>
    <m/>
    <m/>
    <m/>
    <m/>
    <m/>
    <m/>
    <m/>
    <n v="2"/>
    <m/>
    <m/>
    <m/>
    <m/>
    <n v="2.7"/>
    <s v="W"/>
  </r>
  <r>
    <n v="2017"/>
    <m/>
    <x v="278"/>
    <n v="17"/>
    <x v="64"/>
    <m/>
    <s v="AGMR"/>
    <s v="5_VII_13"/>
    <s v="Mammal"/>
    <x v="4"/>
    <s v="large"/>
    <m/>
    <s v="mammal"/>
    <m/>
    <s v="shaft"/>
    <m/>
    <s v="frag worked"/>
    <m/>
    <n v="0"/>
    <s v="sliver"/>
    <n v="3"/>
    <x v="0"/>
    <m/>
    <s v="worked frag of bone, groove partially cuts longitudianlly down shaft. Likely remnants of working activity"/>
    <m/>
    <m/>
    <m/>
    <m/>
    <m/>
    <m/>
    <m/>
    <m/>
    <m/>
    <m/>
    <m/>
    <m/>
    <m/>
    <n v="1"/>
    <m/>
    <m/>
    <m/>
    <m/>
    <m/>
    <m/>
  </r>
  <r>
    <n v="2017"/>
    <m/>
    <x v="279"/>
    <n v="18"/>
    <x v="25"/>
    <m/>
    <s v="DHS"/>
    <s v="22_V_14"/>
    <s v="Mammal"/>
    <x v="13"/>
    <m/>
    <m/>
    <s v="Human"/>
    <m/>
    <m/>
    <m/>
    <m/>
    <m/>
    <m/>
    <m/>
    <m/>
    <x v="9"/>
    <m/>
    <m/>
    <m/>
    <m/>
    <m/>
    <m/>
    <m/>
    <m/>
    <m/>
    <m/>
    <m/>
    <m/>
    <m/>
    <m/>
    <m/>
    <m/>
    <m/>
    <m/>
    <m/>
    <m/>
    <m/>
    <m/>
  </r>
  <r>
    <n v="2017"/>
    <m/>
    <x v="280"/>
    <n v="18"/>
    <x v="61"/>
    <m/>
    <s v="DHS"/>
    <s v="22_V_14"/>
    <s v="Mammal"/>
    <x v="4"/>
    <s v="medium-large"/>
    <m/>
    <s v="medium-large mammal"/>
    <m/>
    <s v="shaft"/>
    <m/>
    <m/>
    <m/>
    <n v="0"/>
    <s v="sliver"/>
    <n v="2"/>
    <x v="0"/>
    <m/>
    <m/>
    <m/>
    <m/>
    <m/>
    <m/>
    <m/>
    <m/>
    <m/>
    <m/>
    <m/>
    <m/>
    <m/>
    <m/>
    <m/>
    <m/>
    <m/>
    <m/>
    <m/>
    <m/>
    <m/>
    <m/>
  </r>
  <r>
    <n v="2017"/>
    <m/>
    <x v="280"/>
    <n v="18"/>
    <x v="61"/>
    <m/>
    <s v="DHS"/>
    <s v="22_V_14"/>
    <s v="Mammal"/>
    <x v="4"/>
    <s v="small"/>
    <m/>
    <s v="small mammal"/>
    <m/>
    <s v="rib"/>
    <m/>
    <s v="head"/>
    <m/>
    <n v="0.4"/>
    <s v="3"/>
    <n v="2"/>
    <x v="0"/>
    <m/>
    <m/>
    <m/>
    <m/>
    <m/>
    <m/>
    <m/>
    <m/>
    <m/>
    <m/>
    <m/>
    <m/>
    <m/>
    <m/>
    <m/>
    <m/>
    <m/>
    <m/>
    <m/>
    <m/>
    <m/>
    <m/>
  </r>
  <r>
    <n v="2017"/>
    <m/>
    <x v="280"/>
    <n v="18"/>
    <x v="61"/>
    <m/>
    <s v="DHS"/>
    <s v="22_V_14"/>
    <s v="Bird"/>
    <x v="6"/>
    <s v="Anatidae"/>
    <m/>
    <s v="Waterfowl"/>
    <m/>
    <s v="sternum"/>
    <m/>
    <s v="side fragment"/>
    <s v="L"/>
    <n v="0.2"/>
    <m/>
    <n v="3"/>
    <x v="0"/>
    <m/>
    <m/>
    <m/>
    <m/>
    <m/>
    <m/>
    <m/>
    <m/>
    <m/>
    <m/>
    <m/>
    <m/>
    <m/>
    <m/>
    <m/>
    <m/>
    <m/>
    <m/>
    <m/>
    <m/>
    <m/>
    <m/>
  </r>
  <r>
    <n v="2017"/>
    <m/>
    <x v="280"/>
    <n v="18"/>
    <x v="61"/>
    <m/>
    <s v="DHS"/>
    <s v="22_V_14"/>
    <s v="Mammal"/>
    <x v="4"/>
    <m/>
    <m/>
    <s v="Mammal"/>
    <m/>
    <s v="frag"/>
    <m/>
    <m/>
    <m/>
    <n v="0"/>
    <m/>
    <n v="2"/>
    <x v="2"/>
    <m/>
    <m/>
    <m/>
    <m/>
    <m/>
    <m/>
    <m/>
    <m/>
    <m/>
    <m/>
    <m/>
    <m/>
    <m/>
    <m/>
    <m/>
    <m/>
    <m/>
    <m/>
    <m/>
    <m/>
    <m/>
    <m/>
  </r>
  <r>
    <n v="2017"/>
    <m/>
    <x v="280"/>
    <n v="18"/>
    <x v="61"/>
    <m/>
    <s v="DHS"/>
    <s v="22_V_14"/>
    <s v="Mammal"/>
    <x v="4"/>
    <m/>
    <m/>
    <s v="Mammal"/>
    <m/>
    <s v="rib"/>
    <m/>
    <m/>
    <m/>
    <n v="0"/>
    <s v="5"/>
    <n v="3"/>
    <x v="0"/>
    <m/>
    <m/>
    <s v="young porous"/>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2" firstHeaderRow="1" firstDataRow="1" firstDataCol="1"/>
  <pivotFields count="44">
    <pivotField showAll="0"/>
    <pivotField showAll="0"/>
    <pivotField showAll="0">
      <items count="282">
        <item x="7"/>
        <item x="253"/>
        <item x="276"/>
        <item x="274"/>
        <item x="278"/>
        <item x="264"/>
        <item x="265"/>
        <item x="2"/>
        <item x="8"/>
        <item x="3"/>
        <item x="5"/>
        <item x="0"/>
        <item x="277"/>
        <item x="6"/>
        <item x="1"/>
        <item x="4"/>
        <item x="206"/>
        <item x="202"/>
        <item x="211"/>
        <item x="16"/>
        <item x="203"/>
        <item x="204"/>
        <item x="214"/>
        <item x="209"/>
        <item x="17"/>
        <item x="212"/>
        <item x="208"/>
        <item x="106"/>
        <item x="213"/>
        <item x="207"/>
        <item x="210"/>
        <item x="205"/>
        <item x="105"/>
        <item x="266"/>
        <item x="272"/>
        <item x="270"/>
        <item x="267"/>
        <item x="271"/>
        <item x="269"/>
        <item x="273"/>
        <item x="18"/>
        <item x="268"/>
        <item x="262"/>
        <item x="19"/>
        <item x="261"/>
        <item x="20"/>
        <item x="258"/>
        <item x="13"/>
        <item x="259"/>
        <item x="12"/>
        <item x="260"/>
        <item x="256"/>
        <item x="257"/>
        <item x="263"/>
        <item x="239"/>
        <item x="241"/>
        <item x="236"/>
        <item x="238"/>
        <item x="102"/>
        <item x="237"/>
        <item x="252"/>
        <item x="235"/>
        <item x="240"/>
        <item x="234"/>
        <item x="22"/>
        <item x="14"/>
        <item x="21"/>
        <item x="10"/>
        <item x="246"/>
        <item x="245"/>
        <item x="11"/>
        <item x="250"/>
        <item x="248"/>
        <item x="23"/>
        <item x="247"/>
        <item x="251"/>
        <item x="242"/>
        <item x="243"/>
        <item x="249"/>
        <item x="244"/>
        <item x="15"/>
        <item x="182"/>
        <item x="30"/>
        <item x="181"/>
        <item x="184"/>
        <item x="183"/>
        <item x="24"/>
        <item x="29"/>
        <item x="108"/>
        <item x="28"/>
        <item x="25"/>
        <item x="27"/>
        <item x="185"/>
        <item x="26"/>
        <item x="180"/>
        <item x="200"/>
        <item x="199"/>
        <item x="195"/>
        <item x="196"/>
        <item x="201"/>
        <item x="197"/>
        <item x="198"/>
        <item x="279"/>
        <item x="280"/>
        <item x="37"/>
        <item x="275"/>
        <item x="189"/>
        <item x="188"/>
        <item x="192"/>
        <item x="191"/>
        <item x="187"/>
        <item x="186"/>
        <item x="190"/>
        <item x="34"/>
        <item x="36"/>
        <item x="32"/>
        <item x="35"/>
        <item x="31"/>
        <item x="218"/>
        <item x="216"/>
        <item x="107"/>
        <item x="33"/>
        <item x="215"/>
        <item x="217"/>
        <item x="219"/>
        <item x="47"/>
        <item x="44"/>
        <item x="49"/>
        <item x="113"/>
        <item x="39"/>
        <item x="41"/>
        <item x="177"/>
        <item x="178"/>
        <item x="171"/>
        <item x="45"/>
        <item x="48"/>
        <item x="172"/>
        <item x="174"/>
        <item x="175"/>
        <item x="179"/>
        <item x="173"/>
        <item x="176"/>
        <item x="149"/>
        <item x="145"/>
        <item x="150"/>
        <item x="147"/>
        <item x="152"/>
        <item x="146"/>
        <item x="148"/>
        <item x="144"/>
        <item x="151"/>
        <item x="114"/>
        <item x="143"/>
        <item x="42"/>
        <item x="40"/>
        <item x="110"/>
        <item x="43"/>
        <item x="50"/>
        <item x="38"/>
        <item x="46"/>
        <item x="194"/>
        <item x="166"/>
        <item x="168"/>
        <item x="193"/>
        <item x="164"/>
        <item x="167"/>
        <item x="163"/>
        <item x="169"/>
        <item x="109"/>
        <item x="161"/>
        <item x="58"/>
        <item x="170"/>
        <item x="162"/>
        <item x="71"/>
        <item x="118"/>
        <item x="138"/>
        <item x="140"/>
        <item x="139"/>
        <item x="74"/>
        <item x="69"/>
        <item x="63"/>
        <item x="137"/>
        <item x="142"/>
        <item x="65"/>
        <item x="141"/>
        <item x="119"/>
        <item x="72"/>
        <item x="254"/>
        <item x="52"/>
        <item x="67"/>
        <item x="68"/>
        <item x="59"/>
        <item x="56"/>
        <item x="255"/>
        <item x="103"/>
        <item x="62"/>
        <item x="60"/>
        <item x="54"/>
        <item x="73"/>
        <item x="232"/>
        <item x="66"/>
        <item x="233"/>
        <item x="229"/>
        <item x="70"/>
        <item x="165"/>
        <item x="55"/>
        <item x="9"/>
        <item x="227"/>
        <item x="117"/>
        <item x="230"/>
        <item x="64"/>
        <item x="111"/>
        <item x="57"/>
        <item x="228"/>
        <item x="231"/>
        <item x="129"/>
        <item x="131"/>
        <item x="133"/>
        <item x="126"/>
        <item x="135"/>
        <item x="53"/>
        <item x="51"/>
        <item x="127"/>
        <item x="61"/>
        <item x="134"/>
        <item x="132"/>
        <item x="112"/>
        <item x="136"/>
        <item x="130"/>
        <item x="128"/>
        <item x="92"/>
        <item x="81"/>
        <item x="157"/>
        <item x="159"/>
        <item x="155"/>
        <item x="154"/>
        <item x="156"/>
        <item x="158"/>
        <item x="160"/>
        <item x="223"/>
        <item x="220"/>
        <item x="221"/>
        <item x="98"/>
        <item x="224"/>
        <item x="78"/>
        <item x="226"/>
        <item x="96"/>
        <item x="222"/>
        <item x="89"/>
        <item x="83"/>
        <item x="225"/>
        <item x="82"/>
        <item x="84"/>
        <item x="80"/>
        <item x="77"/>
        <item x="90"/>
        <item x="86"/>
        <item x="91"/>
        <item x="94"/>
        <item x="79"/>
        <item x="100"/>
        <item x="121"/>
        <item x="116"/>
        <item x="122"/>
        <item x="124"/>
        <item x="99"/>
        <item x="123"/>
        <item x="87"/>
        <item x="101"/>
        <item x="125"/>
        <item x="120"/>
        <item x="115"/>
        <item x="95"/>
        <item x="85"/>
        <item x="88"/>
        <item x="75"/>
        <item x="97"/>
        <item x="153"/>
        <item x="93"/>
        <item x="76"/>
        <item x="104"/>
        <item t="default"/>
      </items>
    </pivotField>
    <pivotField showAll="0"/>
    <pivotField showAll="0">
      <items count="66">
        <item x="63"/>
        <item x="17"/>
        <item x="21"/>
        <item x="20"/>
        <item x="19"/>
        <item x="18"/>
        <item x="3"/>
        <item x="0"/>
        <item x="9"/>
        <item x="13"/>
        <item x="41"/>
        <item x="15"/>
        <item x="49"/>
        <item x="54"/>
        <item x="39"/>
        <item x="1"/>
        <item x="7"/>
        <item x="11"/>
        <item x="14"/>
        <item x="16"/>
        <item x="32"/>
        <item x="10"/>
        <item x="56"/>
        <item x="27"/>
        <item x="42"/>
        <item x="4"/>
        <item x="2"/>
        <item x="51"/>
        <item x="44"/>
        <item x="12"/>
        <item x="6"/>
        <item x="52"/>
        <item x="37"/>
        <item x="29"/>
        <item x="38"/>
        <item x="64"/>
        <item x="48"/>
        <item x="5"/>
        <item x="45"/>
        <item x="43"/>
        <item x="25"/>
        <item x="58"/>
        <item x="59"/>
        <item x="24"/>
        <item x="34"/>
        <item x="31"/>
        <item x="46"/>
        <item x="50"/>
        <item x="62"/>
        <item x="22"/>
        <item x="35"/>
        <item x="30"/>
        <item x="36"/>
        <item x="8"/>
        <item x="47"/>
        <item x="55"/>
        <item x="60"/>
        <item x="61"/>
        <item x="26"/>
        <item x="23"/>
        <item x="57"/>
        <item x="53"/>
        <item x="40"/>
        <item x="33"/>
        <item x="28"/>
        <item t="default"/>
      </items>
    </pivotField>
    <pivotField showAll="0"/>
    <pivotField showAll="0"/>
    <pivotField showAll="0"/>
    <pivotField showAll="0"/>
    <pivotField axis="axisRow" showAll="0">
      <items count="29">
        <item x="17"/>
        <item x="6"/>
        <item x="0"/>
        <item x="8"/>
        <item x="14"/>
        <item x="1"/>
        <item x="11"/>
        <item x="21"/>
        <item x="18"/>
        <item x="7"/>
        <item x="27"/>
        <item x="4"/>
        <item x="13"/>
        <item x="16"/>
        <item x="3"/>
        <item x="23"/>
        <item x="9"/>
        <item x="12"/>
        <item x="24"/>
        <item x="15"/>
        <item x="22"/>
        <item x="10"/>
        <item x="5"/>
        <item x="25"/>
        <item x="26"/>
        <item x="20"/>
        <item x="19"/>
        <item x="2"/>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30">
        <item x="0"/>
        <item x="2"/>
        <item x="6"/>
        <item x="9"/>
        <item x="3"/>
        <item x="1"/>
        <item x="5"/>
        <item x="16"/>
        <item x="17"/>
        <item x="21"/>
        <item x="20"/>
        <item x="12"/>
        <item x="4"/>
        <item x="10"/>
        <item x="14"/>
        <item x="11"/>
        <item x="22"/>
        <item x="26"/>
        <item x="13"/>
        <item x="24"/>
        <item x="28"/>
        <item x="15"/>
        <item x="8"/>
        <item x="23"/>
        <item x="18"/>
        <item x="7"/>
        <item x="25"/>
        <item x="19"/>
        <item x="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NISP" fld="21" baseField="9"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avesmx.conabio.gob.mx/" TargetMode="External"/><Relationship Id="rId2" Type="http://schemas.openxmlformats.org/officeDocument/2006/relationships/hyperlink" Target="http://avesmx.conabio.gob.mx/" TargetMode="External"/><Relationship Id="rId1" Type="http://schemas.openxmlformats.org/officeDocument/2006/relationships/hyperlink" Target="http://avesmx.conabio.gob.mx/"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avesmx.conabio.gob.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2"/>
  <sheetViews>
    <sheetView topLeftCell="A9" workbookViewId="0">
      <selection activeCell="A18" sqref="A18"/>
    </sheetView>
  </sheetViews>
  <sheetFormatPr defaultRowHeight="15.6" x14ac:dyDescent="0.3"/>
  <cols>
    <col min="1" max="1" width="14.5" customWidth="1"/>
    <col min="2" max="2" width="10.8984375" customWidth="1"/>
    <col min="3" max="3" width="12" customWidth="1"/>
    <col min="4" max="4" width="11.09765625" customWidth="1"/>
    <col min="5" max="5" width="10.69921875" customWidth="1"/>
    <col min="6" max="6" width="6.796875" customWidth="1"/>
    <col min="7" max="7" width="9" customWidth="1"/>
    <col min="8" max="8" width="14.5" customWidth="1"/>
    <col min="9" max="9" width="4.19921875" customWidth="1"/>
    <col min="10" max="10" width="5.296875" customWidth="1"/>
    <col min="11" max="11" width="10.5" customWidth="1"/>
    <col min="12" max="12" width="9.796875" customWidth="1"/>
    <col min="13" max="13" width="7.5" customWidth="1"/>
    <col min="14" max="14" width="6.8984375" customWidth="1"/>
    <col min="15" max="15" width="11.296875" customWidth="1"/>
    <col min="16" max="16" width="9.19921875" customWidth="1"/>
    <col min="17" max="17" width="9.296875" customWidth="1"/>
    <col min="18" max="18" width="5.69921875" customWidth="1"/>
    <col min="19" max="19" width="12.5" customWidth="1"/>
    <col min="20" max="20" width="13.3984375" customWidth="1"/>
    <col min="21" max="21" width="10.69921875" customWidth="1"/>
    <col min="22" max="22" width="10" customWidth="1"/>
    <col min="23" max="23" width="7.59765625" customWidth="1"/>
    <col min="24" max="24" width="8.5" customWidth="1"/>
    <col min="25" max="25" width="4.8984375" customWidth="1"/>
    <col min="26" max="26" width="9.19921875" customWidth="1"/>
    <col min="27" max="27" width="7.3984375" customWidth="1"/>
    <col min="28" max="28" width="8.8984375" customWidth="1"/>
    <col min="29" max="29" width="6.69921875" customWidth="1"/>
    <col min="30" max="31" width="10.8984375" customWidth="1"/>
    <col min="32" max="36" width="3.8984375" customWidth="1"/>
    <col min="37" max="38" width="2.8984375" customWidth="1"/>
    <col min="39" max="39" width="5.296875" customWidth="1"/>
    <col min="40" max="47" width="3.69921875" customWidth="1"/>
    <col min="48" max="48" width="2.69921875" customWidth="1"/>
    <col min="49" max="55" width="4.59765625" customWidth="1"/>
    <col min="56" max="56" width="3.59765625" customWidth="1"/>
    <col min="57" max="64" width="4.19921875" customWidth="1"/>
    <col min="65" max="66" width="3.8984375" customWidth="1"/>
    <col min="67" max="67" width="10.8984375" bestFit="1" customWidth="1"/>
  </cols>
  <sheetData>
    <row r="3" spans="1:2" x14ac:dyDescent="0.3">
      <c r="A3" s="51" t="s">
        <v>5369</v>
      </c>
      <c r="B3" t="s">
        <v>5372</v>
      </c>
    </row>
    <row r="4" spans="1:2" x14ac:dyDescent="0.3">
      <c r="A4" s="52" t="s">
        <v>2216</v>
      </c>
      <c r="B4" s="37">
        <v>1</v>
      </c>
    </row>
    <row r="5" spans="1:2" x14ac:dyDescent="0.3">
      <c r="A5" s="52" t="s">
        <v>3593</v>
      </c>
      <c r="B5" s="37">
        <v>80</v>
      </c>
    </row>
    <row r="6" spans="1:2" x14ac:dyDescent="0.3">
      <c r="A6" s="52" t="s">
        <v>3561</v>
      </c>
      <c r="B6" s="37">
        <v>272</v>
      </c>
    </row>
    <row r="7" spans="1:2" x14ac:dyDescent="0.3">
      <c r="A7" s="52" t="s">
        <v>3963</v>
      </c>
      <c r="B7" s="37">
        <v>9</v>
      </c>
    </row>
    <row r="8" spans="1:2" x14ac:dyDescent="0.3">
      <c r="A8" s="52" t="s">
        <v>4295</v>
      </c>
      <c r="B8" s="37">
        <v>1</v>
      </c>
    </row>
    <row r="9" spans="1:2" x14ac:dyDescent="0.3">
      <c r="A9" s="52" t="s">
        <v>3965</v>
      </c>
      <c r="B9" s="37">
        <v>173</v>
      </c>
    </row>
    <row r="10" spans="1:2" x14ac:dyDescent="0.3">
      <c r="A10" s="52" t="s">
        <v>3577</v>
      </c>
      <c r="B10" s="37">
        <v>4</v>
      </c>
    </row>
    <row r="11" spans="1:2" x14ac:dyDescent="0.3">
      <c r="A11" s="52" t="s">
        <v>1698</v>
      </c>
      <c r="B11" s="37">
        <v>1</v>
      </c>
    </row>
    <row r="12" spans="1:2" x14ac:dyDescent="0.3">
      <c r="A12" s="52" t="s">
        <v>4617</v>
      </c>
      <c r="B12" s="37">
        <v>2</v>
      </c>
    </row>
    <row r="13" spans="1:2" x14ac:dyDescent="0.3">
      <c r="A13" s="52" t="s">
        <v>3879</v>
      </c>
      <c r="B13" s="37">
        <v>71</v>
      </c>
    </row>
    <row r="14" spans="1:2" x14ac:dyDescent="0.3">
      <c r="A14" s="52" t="s">
        <v>5203</v>
      </c>
      <c r="B14" s="37">
        <v>2</v>
      </c>
    </row>
    <row r="15" spans="1:2" x14ac:dyDescent="0.3">
      <c r="A15" s="52" t="s">
        <v>3968</v>
      </c>
      <c r="B15" s="37">
        <v>751</v>
      </c>
    </row>
    <row r="16" spans="1:2" x14ac:dyDescent="0.3">
      <c r="A16" s="52" t="s">
        <v>3366</v>
      </c>
      <c r="B16" s="37">
        <v>353</v>
      </c>
    </row>
    <row r="17" spans="1:2" x14ac:dyDescent="0.3">
      <c r="A17" s="52" t="s">
        <v>4593</v>
      </c>
      <c r="B17" s="37">
        <v>35</v>
      </c>
    </row>
    <row r="18" spans="1:2" x14ac:dyDescent="0.3">
      <c r="A18" s="52" t="s">
        <v>2911</v>
      </c>
      <c r="B18" s="37">
        <v>120</v>
      </c>
    </row>
    <row r="19" spans="1:2" x14ac:dyDescent="0.3">
      <c r="A19" s="52" t="s">
        <v>4813</v>
      </c>
      <c r="B19" s="37">
        <v>1</v>
      </c>
    </row>
    <row r="20" spans="1:2" x14ac:dyDescent="0.3">
      <c r="A20" s="52" t="s">
        <v>3966</v>
      </c>
      <c r="B20" s="37">
        <v>11</v>
      </c>
    </row>
    <row r="21" spans="1:2" x14ac:dyDescent="0.3">
      <c r="A21" s="52" t="s">
        <v>3881</v>
      </c>
      <c r="B21" s="37">
        <v>6</v>
      </c>
    </row>
    <row r="22" spans="1:2" x14ac:dyDescent="0.3">
      <c r="A22" s="52" t="s">
        <v>4953</v>
      </c>
      <c r="B22" s="37">
        <v>1</v>
      </c>
    </row>
    <row r="23" spans="1:2" x14ac:dyDescent="0.3">
      <c r="A23" s="52" t="s">
        <v>4488</v>
      </c>
      <c r="B23" s="37">
        <v>3</v>
      </c>
    </row>
    <row r="24" spans="1:2" x14ac:dyDescent="0.3">
      <c r="A24" s="52" t="s">
        <v>4675</v>
      </c>
      <c r="B24" s="37">
        <v>5</v>
      </c>
    </row>
    <row r="25" spans="1:2" x14ac:dyDescent="0.3">
      <c r="A25" s="52" t="s">
        <v>3226</v>
      </c>
      <c r="B25" s="37">
        <v>24</v>
      </c>
    </row>
    <row r="26" spans="1:2" x14ac:dyDescent="0.3">
      <c r="A26" s="52" t="s">
        <v>1742</v>
      </c>
      <c r="B26" s="37">
        <v>105</v>
      </c>
    </row>
    <row r="27" spans="1:2" x14ac:dyDescent="0.3">
      <c r="A27" s="52" t="s">
        <v>1816</v>
      </c>
      <c r="B27" s="37">
        <v>1</v>
      </c>
    </row>
    <row r="28" spans="1:2" x14ac:dyDescent="0.3">
      <c r="A28" s="52" t="s">
        <v>1770</v>
      </c>
      <c r="B28" s="37">
        <v>3</v>
      </c>
    </row>
    <row r="29" spans="1:2" x14ac:dyDescent="0.3">
      <c r="A29" s="52" t="s">
        <v>1771</v>
      </c>
      <c r="B29" s="37">
        <v>9</v>
      </c>
    </row>
    <row r="30" spans="1:2" x14ac:dyDescent="0.3">
      <c r="A30" s="52" t="s">
        <v>2148</v>
      </c>
      <c r="B30" s="37">
        <v>2</v>
      </c>
    </row>
    <row r="31" spans="1:2" x14ac:dyDescent="0.3">
      <c r="A31" s="52" t="s">
        <v>5371</v>
      </c>
      <c r="B31" s="37">
        <v>1375</v>
      </c>
    </row>
    <row r="32" spans="1:2" x14ac:dyDescent="0.3">
      <c r="A32" s="52" t="s">
        <v>5370</v>
      </c>
      <c r="B32" s="37">
        <v>3421</v>
      </c>
    </row>
  </sheetData>
  <customSheetViews>
    <customSheetView guid="{4D6F9BFA-08F7-4CEB-84A1-5CA08A04CE06}" topLeftCell="A9">
      <selection activeCell="A18" sqref="A18"/>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autoPageBreaks="0"/>
  </sheetPr>
  <dimension ref="A1:AW1800"/>
  <sheetViews>
    <sheetView tabSelected="1" zoomScaleNormal="100" workbookViewId="0">
      <pane xSplit="3" ySplit="1" topLeftCell="D2" activePane="bottomRight" state="frozen"/>
      <selection pane="topRight" activeCell="D1" sqref="D1"/>
      <selection pane="bottomLeft" activeCell="A2" sqref="A2"/>
      <selection pane="bottomRight" activeCell="C91" sqref="C91"/>
    </sheetView>
  </sheetViews>
  <sheetFormatPr defaultColWidth="11.19921875" defaultRowHeight="15.6" x14ac:dyDescent="0.3"/>
  <cols>
    <col min="1" max="3" width="11.19921875" style="55"/>
    <col min="4" max="4" width="9.796875" style="54" bestFit="1" customWidth="1"/>
    <col min="5" max="5" width="5.19921875" style="55" customWidth="1"/>
    <col min="6" max="6" width="3.5" style="55" customWidth="1"/>
    <col min="7" max="7" width="5" style="55" customWidth="1"/>
    <col min="8" max="8" width="4.5" style="55" customWidth="1"/>
    <col min="9" max="17" width="11.19921875" style="55"/>
    <col min="18" max="20" width="19.296875" style="55" customWidth="1"/>
    <col min="21" max="21" width="11.19921875" style="55"/>
    <col min="22" max="22" width="10.796875" style="60"/>
    <col min="23" max="23" width="11.19921875" style="59"/>
    <col min="24" max="25" width="11.19921875" style="55"/>
    <col min="26" max="26" width="11.19921875" style="55" customWidth="1"/>
    <col min="27" max="27" width="32" style="55" customWidth="1"/>
    <col min="28" max="28" width="18" style="55" customWidth="1"/>
    <col min="29" max="32" width="11.19921875" style="55" customWidth="1"/>
    <col min="33" max="33" width="27.296875" style="55" customWidth="1"/>
    <col min="34" max="35" width="9.69921875" style="55" customWidth="1"/>
    <col min="36" max="36" width="11.19921875" style="55" customWidth="1"/>
    <col min="37" max="16384" width="11.19921875" style="55"/>
  </cols>
  <sheetData>
    <row r="1" spans="1:48" ht="39.6" x14ac:dyDescent="0.3">
      <c r="A1" s="55" t="s">
        <v>1595</v>
      </c>
      <c r="B1" s="53" t="s">
        <v>4237</v>
      </c>
      <c r="C1" s="53" t="s">
        <v>3964</v>
      </c>
      <c r="D1" s="54" t="s">
        <v>0</v>
      </c>
      <c r="E1" s="55" t="s">
        <v>2870</v>
      </c>
      <c r="F1" s="55" t="s">
        <v>7</v>
      </c>
      <c r="G1" s="55" t="s">
        <v>3300</v>
      </c>
      <c r="H1" s="55" t="s">
        <v>2871</v>
      </c>
      <c r="I1" s="55" t="s">
        <v>2</v>
      </c>
      <c r="J1" s="53" t="s">
        <v>1601</v>
      </c>
      <c r="K1" s="53" t="s">
        <v>3962</v>
      </c>
      <c r="L1" s="53" t="s">
        <v>1602</v>
      </c>
      <c r="M1" s="53" t="s">
        <v>1603</v>
      </c>
      <c r="N1" s="53" t="s">
        <v>1604</v>
      </c>
      <c r="O1" s="53" t="s">
        <v>5401</v>
      </c>
      <c r="P1" s="53" t="s">
        <v>5420</v>
      </c>
      <c r="Q1" s="53" t="s">
        <v>3977</v>
      </c>
      <c r="R1" s="53" t="s">
        <v>1605</v>
      </c>
      <c r="S1" s="53" t="s">
        <v>5421</v>
      </c>
      <c r="T1" s="53" t="s">
        <v>4248</v>
      </c>
      <c r="U1" s="53" t="s">
        <v>1606</v>
      </c>
      <c r="V1" s="56" t="s">
        <v>2881</v>
      </c>
      <c r="W1" s="57" t="s">
        <v>1607</v>
      </c>
      <c r="X1" s="53" t="s">
        <v>4253</v>
      </c>
      <c r="Y1" s="53" t="s">
        <v>1609</v>
      </c>
      <c r="Z1" s="53" t="s">
        <v>1610</v>
      </c>
      <c r="AA1" s="53" t="s">
        <v>1619</v>
      </c>
      <c r="AB1" s="53" t="s">
        <v>4250</v>
      </c>
      <c r="AC1" s="53" t="s">
        <v>4316</v>
      </c>
      <c r="AD1" s="53" t="s">
        <v>4251</v>
      </c>
      <c r="AE1" s="53" t="s">
        <v>3446</v>
      </c>
      <c r="AF1" s="53" t="s">
        <v>2875</v>
      </c>
      <c r="AG1" s="53" t="s">
        <v>2872</v>
      </c>
      <c r="AH1" s="53" t="s">
        <v>1618</v>
      </c>
      <c r="AI1" s="53" t="s">
        <v>3365</v>
      </c>
      <c r="AJ1" s="53" t="s">
        <v>3807</v>
      </c>
      <c r="AK1" s="53" t="s">
        <v>5398</v>
      </c>
      <c r="AL1" s="53" t="s">
        <v>5396</v>
      </c>
      <c r="AM1" s="53" t="s">
        <v>5397</v>
      </c>
      <c r="AN1" s="53" t="s">
        <v>3970</v>
      </c>
      <c r="AO1" s="53" t="s">
        <v>1744</v>
      </c>
      <c r="AP1" s="53" t="s">
        <v>3971</v>
      </c>
      <c r="AQ1" s="53" t="s">
        <v>3972</v>
      </c>
      <c r="AR1" s="53" t="s">
        <v>4275</v>
      </c>
      <c r="AS1" s="53" t="s">
        <v>3966</v>
      </c>
      <c r="AT1" s="53" t="s">
        <v>3973</v>
      </c>
      <c r="AU1" s="53" t="s">
        <v>4242</v>
      </c>
      <c r="AV1" s="53" t="s">
        <v>4243</v>
      </c>
    </row>
    <row r="2" spans="1:48" x14ac:dyDescent="0.3">
      <c r="B2" s="55">
        <v>2016</v>
      </c>
      <c r="C2" s="55">
        <f>VLOOKUP(D2,Lotes!$A:$F,6,FALSE)</f>
        <v>0.29599999999999999</v>
      </c>
      <c r="D2" s="54">
        <v>87</v>
      </c>
      <c r="E2" s="55">
        <v>17</v>
      </c>
      <c r="F2" s="55" t="s">
        <v>100</v>
      </c>
      <c r="H2" s="55" t="s">
        <v>95</v>
      </c>
      <c r="I2" s="55" t="s">
        <v>1705</v>
      </c>
      <c r="J2" s="55" t="s">
        <v>1634</v>
      </c>
      <c r="K2" s="55" t="s">
        <v>3561</v>
      </c>
      <c r="L2" s="55" t="s">
        <v>2873</v>
      </c>
      <c r="M2" s="55" t="s">
        <v>2896</v>
      </c>
      <c r="N2" s="55" t="s">
        <v>1658</v>
      </c>
      <c r="O2" s="55" t="e">
        <v>#N/A</v>
      </c>
      <c r="Q2" s="55" t="s">
        <v>1706</v>
      </c>
      <c r="R2" s="55" t="s">
        <v>1706</v>
      </c>
      <c r="U2" s="55" t="s">
        <v>2874</v>
      </c>
      <c r="V2" s="58">
        <v>0.2</v>
      </c>
      <c r="W2" s="59" t="s">
        <v>2875</v>
      </c>
      <c r="Y2" s="55">
        <v>1</v>
      </c>
      <c r="AC2" s="55" t="s">
        <v>2876</v>
      </c>
    </row>
    <row r="3" spans="1:48" x14ac:dyDescent="0.3">
      <c r="B3" s="55">
        <v>2016</v>
      </c>
      <c r="C3" s="55">
        <f>VLOOKUP(D3,Lotes!$A:$F,6,FALSE)</f>
        <v>0.29599999999999999</v>
      </c>
      <c r="D3" s="54">
        <v>87</v>
      </c>
      <c r="E3" s="55">
        <v>17</v>
      </c>
      <c r="F3" s="55" t="s">
        <v>100</v>
      </c>
      <c r="H3" s="55" t="s">
        <v>95</v>
      </c>
      <c r="I3" s="55" t="s">
        <v>1705</v>
      </c>
      <c r="J3" s="55" t="s">
        <v>1634</v>
      </c>
      <c r="K3" s="55" t="s">
        <v>3561</v>
      </c>
      <c r="L3" s="55" t="s">
        <v>2873</v>
      </c>
      <c r="M3" s="55" t="s">
        <v>2896</v>
      </c>
      <c r="N3" s="55" t="s">
        <v>1658</v>
      </c>
      <c r="O3" s="55" t="e">
        <v>#N/A</v>
      </c>
      <c r="Q3" s="55" t="s">
        <v>1730</v>
      </c>
      <c r="R3" s="55" t="s">
        <v>1730</v>
      </c>
      <c r="U3" s="55" t="s">
        <v>2877</v>
      </c>
      <c r="V3" s="60">
        <v>0</v>
      </c>
      <c r="W3" s="59" t="s">
        <v>1632</v>
      </c>
      <c r="Y3" s="55">
        <v>1</v>
      </c>
      <c r="AG3" s="55" t="s">
        <v>2878</v>
      </c>
    </row>
    <row r="4" spans="1:48" x14ac:dyDescent="0.3">
      <c r="B4" s="55">
        <v>2016</v>
      </c>
      <c r="C4" s="55">
        <f>VLOOKUP(D4,Lotes!$A:$F,6,FALSE)</f>
        <v>0.29599999999999999</v>
      </c>
      <c r="D4" s="54">
        <v>87</v>
      </c>
      <c r="E4" s="55">
        <v>17</v>
      </c>
      <c r="F4" s="55" t="s">
        <v>100</v>
      </c>
      <c r="H4" s="55" t="s">
        <v>95</v>
      </c>
      <c r="I4" s="55" t="s">
        <v>1705</v>
      </c>
      <c r="J4" s="55" t="s">
        <v>1634</v>
      </c>
      <c r="K4" s="55" t="s">
        <v>3965</v>
      </c>
      <c r="L4" s="55" t="s">
        <v>1673</v>
      </c>
      <c r="M4" s="55" t="s">
        <v>2879</v>
      </c>
      <c r="N4" s="55" t="s">
        <v>1830</v>
      </c>
      <c r="O4" s="55" t="e">
        <v>#N/A</v>
      </c>
      <c r="P4" s="55" t="s">
        <v>4367</v>
      </c>
      <c r="Q4" s="55" t="s">
        <v>1699</v>
      </c>
      <c r="V4" s="58">
        <v>0.9</v>
      </c>
      <c r="Y4" s="55">
        <v>1</v>
      </c>
      <c r="Z4" s="55">
        <v>1</v>
      </c>
      <c r="AC4" s="55" t="s">
        <v>2876</v>
      </c>
    </row>
    <row r="5" spans="1:48" x14ac:dyDescent="0.3">
      <c r="B5" s="55">
        <v>2016</v>
      </c>
      <c r="C5" s="55">
        <f>VLOOKUP(D5,Lotes!$A:$F,6,FALSE)</f>
        <v>0.29599999999999999</v>
      </c>
      <c r="D5" s="54">
        <v>87</v>
      </c>
      <c r="E5" s="55">
        <v>17</v>
      </c>
      <c r="F5" s="55" t="s">
        <v>100</v>
      </c>
      <c r="H5" s="55" t="s">
        <v>95</v>
      </c>
      <c r="I5" s="55" t="s">
        <v>1705</v>
      </c>
      <c r="J5" s="55" t="s">
        <v>1634</v>
      </c>
      <c r="K5" s="55" t="s">
        <v>3965</v>
      </c>
      <c r="L5" s="55" t="s">
        <v>1673</v>
      </c>
      <c r="M5" s="55" t="s">
        <v>2879</v>
      </c>
      <c r="N5" s="55" t="s">
        <v>1830</v>
      </c>
      <c r="O5" s="55" t="e">
        <v>#N/A</v>
      </c>
      <c r="Q5" s="55" t="s">
        <v>3986</v>
      </c>
      <c r="R5" s="54" t="s">
        <v>3908</v>
      </c>
      <c r="S5" s="54"/>
      <c r="T5" s="54"/>
      <c r="U5" s="55" t="s">
        <v>2877</v>
      </c>
      <c r="V5" s="60">
        <v>1</v>
      </c>
      <c r="Y5" s="55">
        <v>1</v>
      </c>
      <c r="Z5" s="55">
        <v>1</v>
      </c>
    </row>
    <row r="6" spans="1:48" x14ac:dyDescent="0.3">
      <c r="B6" s="55">
        <v>2016</v>
      </c>
      <c r="C6" s="55">
        <f>VLOOKUP(D6,Lotes!$A:$F,6,FALSE)</f>
        <v>0.29599999999999999</v>
      </c>
      <c r="D6" s="54">
        <v>87</v>
      </c>
      <c r="E6" s="55">
        <v>17</v>
      </c>
      <c r="F6" s="55" t="s">
        <v>100</v>
      </c>
      <c r="H6" s="55" t="s">
        <v>95</v>
      </c>
      <c r="I6" s="55" t="s">
        <v>1705</v>
      </c>
      <c r="J6" s="55" t="s">
        <v>1634</v>
      </c>
      <c r="K6" s="55" t="s">
        <v>3965</v>
      </c>
      <c r="L6" s="55" t="s">
        <v>1673</v>
      </c>
      <c r="M6" s="55" t="s">
        <v>2879</v>
      </c>
      <c r="N6" s="55" t="s">
        <v>1830</v>
      </c>
      <c r="O6" s="55" t="e">
        <v>#N/A</v>
      </c>
      <c r="Q6" s="55" t="s">
        <v>1667</v>
      </c>
      <c r="R6" s="55" t="s">
        <v>2880</v>
      </c>
      <c r="U6" s="55" t="s">
        <v>2874</v>
      </c>
      <c r="V6" s="60">
        <v>1</v>
      </c>
      <c r="Y6" s="55">
        <v>1</v>
      </c>
      <c r="Z6" s="55">
        <v>1</v>
      </c>
      <c r="AA6" s="55" t="s">
        <v>2882</v>
      </c>
    </row>
    <row r="7" spans="1:48" x14ac:dyDescent="0.3">
      <c r="B7" s="55">
        <v>2016</v>
      </c>
      <c r="C7" s="55">
        <f>VLOOKUP(D7,Lotes!$A:$F,6,FALSE)</f>
        <v>0.29599999999999999</v>
      </c>
      <c r="D7" s="54">
        <v>87</v>
      </c>
      <c r="E7" s="55">
        <v>17</v>
      </c>
      <c r="F7" s="55" t="s">
        <v>100</v>
      </c>
      <c r="H7" s="55" t="s">
        <v>95</v>
      </c>
      <c r="I7" s="55" t="s">
        <v>1705</v>
      </c>
      <c r="J7" s="55" t="s">
        <v>1634</v>
      </c>
      <c r="K7" s="55" t="s">
        <v>3965</v>
      </c>
      <c r="L7" s="55" t="s">
        <v>1673</v>
      </c>
      <c r="M7" s="55" t="s">
        <v>2879</v>
      </c>
      <c r="N7" s="55" t="s">
        <v>1830</v>
      </c>
      <c r="O7" s="55" t="e">
        <v>#N/A</v>
      </c>
      <c r="Q7" s="55" t="s">
        <v>3984</v>
      </c>
      <c r="R7" s="55" t="s">
        <v>2883</v>
      </c>
      <c r="U7" s="55" t="s">
        <v>2874</v>
      </c>
      <c r="V7" s="60">
        <v>0</v>
      </c>
      <c r="Y7" s="55">
        <v>1</v>
      </c>
      <c r="AA7" s="55" t="s">
        <v>2884</v>
      </c>
      <c r="AC7" s="55" t="s">
        <v>2876</v>
      </c>
    </row>
    <row r="8" spans="1:48" x14ac:dyDescent="0.3">
      <c r="B8" s="55">
        <v>2016</v>
      </c>
      <c r="C8" s="55">
        <f>VLOOKUP(D8,Lotes!$A:$F,6,FALSE)</f>
        <v>0.29599999999999999</v>
      </c>
      <c r="D8" s="54">
        <v>87</v>
      </c>
      <c r="E8" s="55">
        <v>17</v>
      </c>
      <c r="F8" s="55" t="s">
        <v>100</v>
      </c>
      <c r="H8" s="55" t="s">
        <v>95</v>
      </c>
      <c r="I8" s="55" t="s">
        <v>1705</v>
      </c>
      <c r="J8" s="55" t="s">
        <v>1634</v>
      </c>
      <c r="L8" s="55" t="s">
        <v>1746</v>
      </c>
      <c r="N8" s="55" t="s">
        <v>3201</v>
      </c>
      <c r="O8" s="55" t="e">
        <v>#N/A</v>
      </c>
      <c r="Q8" s="55" t="s">
        <v>3984</v>
      </c>
      <c r="R8" s="55" t="s">
        <v>1713</v>
      </c>
      <c r="V8" s="60">
        <v>0</v>
      </c>
      <c r="W8" s="59" t="s">
        <v>2885</v>
      </c>
      <c r="Y8" s="55">
        <v>1</v>
      </c>
    </row>
    <row r="9" spans="1:48" x14ac:dyDescent="0.3">
      <c r="B9" s="55">
        <v>2016</v>
      </c>
      <c r="C9" s="55">
        <f>VLOOKUP(D9,Lotes!$A:$F,6,FALSE)</f>
        <v>0.29599999999999999</v>
      </c>
      <c r="D9" s="54">
        <v>87</v>
      </c>
      <c r="E9" s="55">
        <v>17</v>
      </c>
      <c r="F9" s="55" t="s">
        <v>100</v>
      </c>
      <c r="H9" s="55" t="s">
        <v>95</v>
      </c>
      <c r="I9" s="55" t="s">
        <v>1705</v>
      </c>
      <c r="J9" s="55" t="s">
        <v>1634</v>
      </c>
      <c r="K9" s="55" t="s">
        <v>2911</v>
      </c>
      <c r="L9" s="55" t="s">
        <v>1635</v>
      </c>
      <c r="M9" s="55" t="s">
        <v>2886</v>
      </c>
      <c r="N9" s="55" t="s">
        <v>3899</v>
      </c>
      <c r="O9" s="55" t="e">
        <v>#N/A</v>
      </c>
      <c r="Q9" s="55" t="s">
        <v>1693</v>
      </c>
      <c r="R9" s="55" t="s">
        <v>2887</v>
      </c>
      <c r="U9" s="55" t="s">
        <v>2874</v>
      </c>
      <c r="V9" s="58">
        <v>0.2</v>
      </c>
      <c r="W9" s="59" t="s">
        <v>2888</v>
      </c>
      <c r="Y9" s="55">
        <v>1</v>
      </c>
      <c r="AA9" s="55" t="s">
        <v>2889</v>
      </c>
    </row>
    <row r="10" spans="1:48" x14ac:dyDescent="0.3">
      <c r="B10" s="55">
        <v>2016</v>
      </c>
      <c r="C10" s="55">
        <f>VLOOKUP(D10,Lotes!$A:$F,6,FALSE)</f>
        <v>0.29599999999999999</v>
      </c>
      <c r="D10" s="54">
        <v>87</v>
      </c>
      <c r="E10" s="55">
        <v>17</v>
      </c>
      <c r="F10" s="55" t="s">
        <v>100</v>
      </c>
      <c r="H10" s="55" t="s">
        <v>95</v>
      </c>
      <c r="I10" s="55" t="s">
        <v>1705</v>
      </c>
      <c r="J10" s="55" t="s">
        <v>1622</v>
      </c>
      <c r="K10" s="55" t="s">
        <v>3968</v>
      </c>
      <c r="N10" s="55" t="s">
        <v>2992</v>
      </c>
      <c r="O10" s="55" t="e">
        <v>#N/A</v>
      </c>
      <c r="Q10" s="55" t="s">
        <v>1624</v>
      </c>
      <c r="R10" s="55" t="s">
        <v>1624</v>
      </c>
      <c r="U10" s="55" t="s">
        <v>2874</v>
      </c>
      <c r="V10" s="58">
        <v>0.3</v>
      </c>
      <c r="W10" s="59" t="s">
        <v>1786</v>
      </c>
      <c r="Y10" s="55">
        <v>1</v>
      </c>
    </row>
    <row r="11" spans="1:48" x14ac:dyDescent="0.3">
      <c r="B11" s="55">
        <v>2016</v>
      </c>
      <c r="C11" s="55">
        <f>VLOOKUP(D11,Lotes!$A:$F,6,FALSE)</f>
        <v>0.29599999999999999</v>
      </c>
      <c r="D11" s="54">
        <v>87</v>
      </c>
      <c r="E11" s="55">
        <v>17</v>
      </c>
      <c r="F11" s="55" t="s">
        <v>100</v>
      </c>
      <c r="H11" s="55" t="s">
        <v>95</v>
      </c>
      <c r="I11" s="55" t="s">
        <v>1705</v>
      </c>
      <c r="J11" s="55" t="s">
        <v>1622</v>
      </c>
      <c r="K11" s="55" t="s">
        <v>3968</v>
      </c>
      <c r="N11" s="55" t="s">
        <v>2992</v>
      </c>
      <c r="O11" s="55" t="e">
        <v>#N/A</v>
      </c>
      <c r="Q11" s="55" t="s">
        <v>1631</v>
      </c>
      <c r="R11" s="55" t="s">
        <v>1643</v>
      </c>
      <c r="V11" s="60">
        <v>0</v>
      </c>
      <c r="W11" s="59" t="s">
        <v>1632</v>
      </c>
      <c r="Y11" s="55">
        <v>1</v>
      </c>
    </row>
    <row r="12" spans="1:48" x14ac:dyDescent="0.3">
      <c r="B12" s="55">
        <v>2016</v>
      </c>
      <c r="C12" s="55">
        <f>VLOOKUP(D12,Lotes!$A:$F,6,FALSE)</f>
        <v>0.29599999999999999</v>
      </c>
      <c r="D12" s="54">
        <v>87</v>
      </c>
      <c r="E12" s="55">
        <v>17</v>
      </c>
      <c r="F12" s="55" t="s">
        <v>100</v>
      </c>
      <c r="H12" s="55" t="s">
        <v>95</v>
      </c>
      <c r="I12" s="55" t="s">
        <v>1705</v>
      </c>
      <c r="J12" s="55" t="s">
        <v>3366</v>
      </c>
      <c r="N12" s="55" t="s">
        <v>3366</v>
      </c>
      <c r="O12" s="55" t="e">
        <v>#N/A</v>
      </c>
      <c r="V12" s="60">
        <v>0</v>
      </c>
      <c r="Y12" s="55">
        <v>6</v>
      </c>
    </row>
    <row r="13" spans="1:48" x14ac:dyDescent="0.3">
      <c r="B13" s="55">
        <v>2016</v>
      </c>
      <c r="C13" s="55">
        <f>VLOOKUP(D13,Lotes!$A:$F,6,FALSE)</f>
        <v>0.29599999999999999</v>
      </c>
      <c r="D13" s="54">
        <v>87</v>
      </c>
      <c r="E13" s="55">
        <v>17</v>
      </c>
      <c r="F13" s="55" t="s">
        <v>100</v>
      </c>
      <c r="H13" s="55" t="s">
        <v>95</v>
      </c>
      <c r="I13" s="55" t="s">
        <v>1705</v>
      </c>
      <c r="J13" s="55" t="s">
        <v>1634</v>
      </c>
      <c r="L13" s="55" t="s">
        <v>2980</v>
      </c>
      <c r="N13" s="55" t="s">
        <v>2777</v>
      </c>
      <c r="O13" s="55" t="e">
        <v>#N/A</v>
      </c>
      <c r="Q13" s="55" t="s">
        <v>1631</v>
      </c>
      <c r="R13" s="55" t="s">
        <v>3030</v>
      </c>
      <c r="V13" s="60" t="s">
        <v>2216</v>
      </c>
      <c r="Y13" s="55">
        <v>1</v>
      </c>
      <c r="AA13" s="55" t="s">
        <v>3760</v>
      </c>
      <c r="AG13" s="55" t="s">
        <v>2356</v>
      </c>
      <c r="AP13" s="55">
        <v>1</v>
      </c>
    </row>
    <row r="14" spans="1:48" x14ac:dyDescent="0.3">
      <c r="B14" s="55">
        <v>2016</v>
      </c>
      <c r="C14" s="55">
        <f>VLOOKUP(D14,Lotes!$A:$F,6,FALSE)</f>
        <v>0.29599999999999999</v>
      </c>
      <c r="D14" s="54">
        <v>87</v>
      </c>
      <c r="E14" s="55">
        <v>17</v>
      </c>
      <c r="F14" s="55" t="s">
        <v>100</v>
      </c>
      <c r="H14" s="55" t="s">
        <v>95</v>
      </c>
      <c r="I14" s="55" t="s">
        <v>1705</v>
      </c>
      <c r="J14" s="55" t="s">
        <v>1634</v>
      </c>
      <c r="N14" s="55" t="s">
        <v>2919</v>
      </c>
      <c r="O14" s="55" t="e">
        <v>#N/A</v>
      </c>
      <c r="Q14" s="55" t="s">
        <v>1796</v>
      </c>
      <c r="R14" s="55" t="s">
        <v>1668</v>
      </c>
      <c r="V14" s="60">
        <v>0</v>
      </c>
      <c r="Y14" s="55">
        <v>5</v>
      </c>
      <c r="AG14" s="55" t="s">
        <v>3671</v>
      </c>
      <c r="AM14" s="55">
        <v>2</v>
      </c>
    </row>
    <row r="15" spans="1:48" x14ac:dyDescent="0.3">
      <c r="B15" s="55">
        <v>2016</v>
      </c>
      <c r="C15" s="55">
        <f>VLOOKUP(D15,Lotes!$A:$F,6,FALSE)</f>
        <v>0.24399999999999999</v>
      </c>
      <c r="D15" s="54">
        <v>95</v>
      </c>
      <c r="E15" s="55">
        <v>17</v>
      </c>
      <c r="F15" s="55" t="s">
        <v>96</v>
      </c>
      <c r="H15" s="55" t="s">
        <v>95</v>
      </c>
      <c r="I15" s="55" t="s">
        <v>2890</v>
      </c>
      <c r="J15" s="55" t="s">
        <v>1634</v>
      </c>
      <c r="N15" s="55" t="s">
        <v>2919</v>
      </c>
      <c r="O15" s="55" t="e">
        <v>#N/A</v>
      </c>
      <c r="Q15" s="55" t="s">
        <v>1796</v>
      </c>
      <c r="R15" s="55" t="s">
        <v>1668</v>
      </c>
      <c r="V15" s="60">
        <v>0</v>
      </c>
      <c r="Y15" s="55">
        <v>13</v>
      </c>
      <c r="AG15" s="55" t="s">
        <v>3767</v>
      </c>
      <c r="AM15" s="55">
        <v>6</v>
      </c>
    </row>
    <row r="16" spans="1:48" x14ac:dyDescent="0.3">
      <c r="B16" s="55">
        <v>2016</v>
      </c>
      <c r="C16" s="55">
        <f>VLOOKUP(D16,Lotes!$A:$F,6,FALSE)</f>
        <v>0.24399999999999999</v>
      </c>
      <c r="D16" s="54">
        <v>95</v>
      </c>
      <c r="E16" s="55">
        <v>17</v>
      </c>
      <c r="F16" s="55" t="s">
        <v>96</v>
      </c>
      <c r="H16" s="55" t="s">
        <v>95</v>
      </c>
      <c r="I16" s="55" t="s">
        <v>2890</v>
      </c>
      <c r="J16" s="55" t="s">
        <v>3366</v>
      </c>
      <c r="N16" s="55" t="s">
        <v>3366</v>
      </c>
      <c r="O16" s="55" t="e">
        <v>#N/A</v>
      </c>
      <c r="V16" s="60">
        <v>0</v>
      </c>
      <c r="Y16" s="55">
        <v>1</v>
      </c>
    </row>
    <row r="17" spans="2:43" x14ac:dyDescent="0.3">
      <c r="B17" s="55">
        <v>2016</v>
      </c>
      <c r="C17" s="55">
        <f>VLOOKUP(D17,Lotes!$A:$F,6,FALSE)</f>
        <v>0.28249999999999997</v>
      </c>
      <c r="D17" s="54">
        <v>45</v>
      </c>
      <c r="E17" s="55">
        <v>17</v>
      </c>
      <c r="F17" s="55" t="s">
        <v>24</v>
      </c>
      <c r="H17" s="55" t="s">
        <v>15</v>
      </c>
      <c r="I17" s="55" t="s">
        <v>2891</v>
      </c>
      <c r="J17" s="55" t="s">
        <v>1769</v>
      </c>
      <c r="L17" s="55" t="s">
        <v>3761</v>
      </c>
      <c r="N17" s="55" t="s">
        <v>3907</v>
      </c>
      <c r="O17" s="55" t="e">
        <v>#N/A</v>
      </c>
      <c r="Q17" s="55" t="s">
        <v>3979</v>
      </c>
      <c r="R17" s="61" t="s">
        <v>2893</v>
      </c>
      <c r="S17" s="61"/>
      <c r="T17" s="61"/>
      <c r="V17" s="60">
        <v>0</v>
      </c>
      <c r="Y17" s="55">
        <v>1</v>
      </c>
      <c r="AA17" s="55" t="s">
        <v>2892</v>
      </c>
    </row>
    <row r="18" spans="2:43" x14ac:dyDescent="0.3">
      <c r="B18" s="55">
        <v>2016</v>
      </c>
      <c r="C18" s="55">
        <f>VLOOKUP(D18,Lotes!$A:$F,6,FALSE)</f>
        <v>0.28249999999999997</v>
      </c>
      <c r="D18" s="54">
        <v>45</v>
      </c>
      <c r="E18" s="55">
        <v>17</v>
      </c>
      <c r="F18" s="55" t="s">
        <v>24</v>
      </c>
      <c r="H18" s="55" t="s">
        <v>15</v>
      </c>
      <c r="I18" s="55" t="s">
        <v>2891</v>
      </c>
      <c r="J18" s="55" t="s">
        <v>1634</v>
      </c>
      <c r="L18" s="55" t="s">
        <v>1746</v>
      </c>
      <c r="N18" s="55" t="s">
        <v>3201</v>
      </c>
      <c r="O18" s="55" t="e">
        <v>#N/A</v>
      </c>
      <c r="Q18" s="55" t="s">
        <v>1652</v>
      </c>
      <c r="R18" s="55" t="s">
        <v>2894</v>
      </c>
      <c r="V18" s="60">
        <v>0.7</v>
      </c>
      <c r="W18" s="59" t="s">
        <v>2895</v>
      </c>
      <c r="Y18" s="55">
        <v>1</v>
      </c>
      <c r="AA18" s="55" t="s">
        <v>2075</v>
      </c>
    </row>
    <row r="19" spans="2:43" x14ac:dyDescent="0.3">
      <c r="B19" s="55">
        <v>2016</v>
      </c>
      <c r="C19" s="55">
        <f>VLOOKUP(D19,Lotes!$A:$F,6,FALSE)</f>
        <v>0.28249999999999997</v>
      </c>
      <c r="D19" s="54">
        <v>45</v>
      </c>
      <c r="E19" s="55">
        <v>17</v>
      </c>
      <c r="F19" s="55" t="s">
        <v>24</v>
      </c>
      <c r="H19" s="55" t="s">
        <v>15</v>
      </c>
      <c r="I19" s="55" t="s">
        <v>2891</v>
      </c>
      <c r="J19" s="55" t="s">
        <v>1634</v>
      </c>
      <c r="N19" s="55" t="s">
        <v>2919</v>
      </c>
      <c r="O19" s="55" t="e">
        <v>#N/A</v>
      </c>
      <c r="Q19" s="55" t="s">
        <v>1796</v>
      </c>
      <c r="R19" s="55" t="s">
        <v>1668</v>
      </c>
      <c r="V19" s="60">
        <v>0</v>
      </c>
      <c r="Y19" s="55">
        <v>1</v>
      </c>
    </row>
    <row r="20" spans="2:43" x14ac:dyDescent="0.3">
      <c r="B20" s="55">
        <v>2016</v>
      </c>
      <c r="C20" s="55">
        <f>VLOOKUP(D20,Lotes!$A:$F,6,FALSE)</f>
        <v>0.56799999999999995</v>
      </c>
      <c r="D20" s="54">
        <v>76</v>
      </c>
      <c r="E20" s="55">
        <v>17</v>
      </c>
      <c r="F20" s="55" t="s">
        <v>100</v>
      </c>
      <c r="H20" s="55" t="s">
        <v>95</v>
      </c>
      <c r="I20" s="55" t="s">
        <v>2890</v>
      </c>
      <c r="J20" s="55" t="s">
        <v>1634</v>
      </c>
      <c r="K20" s="55" t="s">
        <v>3561</v>
      </c>
      <c r="L20" s="55" t="s">
        <v>2873</v>
      </c>
      <c r="M20" s="55" t="s">
        <v>2896</v>
      </c>
      <c r="N20" s="55" t="s">
        <v>1658</v>
      </c>
      <c r="O20" s="55" t="e">
        <v>#N/A</v>
      </c>
      <c r="P20" s="55" t="s">
        <v>4367</v>
      </c>
      <c r="Q20" s="55" t="s">
        <v>1699</v>
      </c>
      <c r="V20" s="60">
        <v>0.8</v>
      </c>
      <c r="Y20" s="55">
        <v>1</v>
      </c>
      <c r="AA20" s="55" t="s">
        <v>2897</v>
      </c>
      <c r="AC20" s="55" t="s">
        <v>2899</v>
      </c>
      <c r="AG20" s="55" t="s">
        <v>2898</v>
      </c>
      <c r="AQ20" s="55">
        <v>1</v>
      </c>
    </row>
    <row r="21" spans="2:43" x14ac:dyDescent="0.3">
      <c r="B21" s="55">
        <v>2016</v>
      </c>
      <c r="C21" s="55">
        <f>VLOOKUP(D21,Lotes!$A:$F,6,FALSE)</f>
        <v>0.56799999999999995</v>
      </c>
      <c r="D21" s="54">
        <v>76</v>
      </c>
      <c r="E21" s="55">
        <v>17</v>
      </c>
      <c r="F21" s="55" t="s">
        <v>100</v>
      </c>
      <c r="H21" s="55" t="s">
        <v>95</v>
      </c>
      <c r="I21" s="55" t="s">
        <v>2890</v>
      </c>
      <c r="J21" s="55" t="s">
        <v>1634</v>
      </c>
      <c r="K21" s="55" t="s">
        <v>3561</v>
      </c>
      <c r="L21" s="55" t="s">
        <v>2873</v>
      </c>
      <c r="M21" s="55" t="s">
        <v>2896</v>
      </c>
      <c r="N21" s="55" t="s">
        <v>1658</v>
      </c>
      <c r="O21" s="55" t="e">
        <v>#N/A</v>
      </c>
      <c r="P21" s="55" t="s">
        <v>4163</v>
      </c>
      <c r="Q21" s="55" t="s">
        <v>1699</v>
      </c>
      <c r="V21" s="60">
        <v>0.6</v>
      </c>
      <c r="W21" s="59" t="s">
        <v>1790</v>
      </c>
      <c r="Y21" s="55">
        <v>1</v>
      </c>
    </row>
    <row r="22" spans="2:43" x14ac:dyDescent="0.3">
      <c r="B22" s="55">
        <v>2016</v>
      </c>
      <c r="C22" s="55">
        <f>VLOOKUP(D22,Lotes!$A:$F,6,FALSE)</f>
        <v>0.56799999999999995</v>
      </c>
      <c r="D22" s="54">
        <v>76</v>
      </c>
      <c r="E22" s="55">
        <v>17</v>
      </c>
      <c r="F22" s="55" t="s">
        <v>100</v>
      </c>
      <c r="H22" s="55" t="s">
        <v>95</v>
      </c>
      <c r="I22" s="55" t="s">
        <v>2890</v>
      </c>
      <c r="J22" s="55" t="s">
        <v>1634</v>
      </c>
      <c r="K22" s="55" t="s">
        <v>3965</v>
      </c>
      <c r="L22" s="55" t="s">
        <v>1673</v>
      </c>
      <c r="M22" s="55" t="s">
        <v>2879</v>
      </c>
      <c r="N22" s="55" t="s">
        <v>1830</v>
      </c>
      <c r="O22" s="55" t="e">
        <v>#N/A</v>
      </c>
      <c r="Q22" s="55" t="s">
        <v>3986</v>
      </c>
      <c r="R22" s="54" t="s">
        <v>3908</v>
      </c>
      <c r="S22" s="54"/>
      <c r="T22" s="54"/>
      <c r="U22" s="55" t="s">
        <v>2877</v>
      </c>
      <c r="V22" s="60">
        <v>1</v>
      </c>
      <c r="Y22" s="55">
        <v>1</v>
      </c>
    </row>
    <row r="23" spans="2:43" x14ac:dyDescent="0.3">
      <c r="B23" s="55">
        <v>2016</v>
      </c>
      <c r="C23" s="55">
        <f>VLOOKUP(D23,Lotes!$A:$F,6,FALSE)</f>
        <v>0.56799999999999995</v>
      </c>
      <c r="D23" s="54">
        <v>76</v>
      </c>
      <c r="E23" s="55">
        <v>17</v>
      </c>
      <c r="F23" s="55" t="s">
        <v>100</v>
      </c>
      <c r="H23" s="55" t="s">
        <v>95</v>
      </c>
      <c r="I23" s="55" t="s">
        <v>2890</v>
      </c>
      <c r="J23" s="55" t="s">
        <v>1634</v>
      </c>
      <c r="K23" s="55" t="s">
        <v>3965</v>
      </c>
      <c r="L23" s="55" t="s">
        <v>1673</v>
      </c>
      <c r="M23" s="55" t="s">
        <v>2879</v>
      </c>
      <c r="N23" s="55" t="s">
        <v>1830</v>
      </c>
      <c r="O23" s="55" t="e">
        <v>#N/A</v>
      </c>
      <c r="Q23" s="55" t="s">
        <v>2600</v>
      </c>
      <c r="R23" s="55" t="s">
        <v>3818</v>
      </c>
      <c r="U23" s="55" t="s">
        <v>2874</v>
      </c>
      <c r="V23" s="60">
        <v>1</v>
      </c>
      <c r="Y23" s="55">
        <v>1</v>
      </c>
      <c r="AA23" s="55" t="s">
        <v>3845</v>
      </c>
      <c r="AC23" s="55" t="s">
        <v>2899</v>
      </c>
      <c r="AG23" s="55" t="s">
        <v>3827</v>
      </c>
      <c r="AJ23" s="55" t="s">
        <v>3846</v>
      </c>
      <c r="AN23" s="55">
        <v>1</v>
      </c>
    </row>
    <row r="24" spans="2:43" x14ac:dyDescent="0.3">
      <c r="B24" s="55">
        <v>2016</v>
      </c>
      <c r="C24" s="55">
        <f>VLOOKUP(D24,Lotes!$A:$F,6,FALSE)</f>
        <v>0.56799999999999995</v>
      </c>
      <c r="D24" s="54">
        <v>76</v>
      </c>
      <c r="E24" s="55">
        <v>17</v>
      </c>
      <c r="F24" s="55" t="s">
        <v>100</v>
      </c>
      <c r="H24" s="55" t="s">
        <v>95</v>
      </c>
      <c r="I24" s="55" t="s">
        <v>2890</v>
      </c>
      <c r="J24" s="55" t="s">
        <v>1634</v>
      </c>
      <c r="K24" s="55" t="s">
        <v>3965</v>
      </c>
      <c r="L24" s="55" t="s">
        <v>1673</v>
      </c>
      <c r="M24" s="55" t="s">
        <v>2879</v>
      </c>
      <c r="N24" s="55" t="s">
        <v>1830</v>
      </c>
      <c r="O24" s="55" t="e">
        <v>#N/A</v>
      </c>
      <c r="Q24" s="55" t="s">
        <v>2081</v>
      </c>
      <c r="R24" s="55" t="s">
        <v>3839</v>
      </c>
      <c r="U24" s="55" t="s">
        <v>2874</v>
      </c>
      <c r="V24" s="60">
        <v>1</v>
      </c>
      <c r="Y24" s="55">
        <v>1</v>
      </c>
      <c r="AJ24" s="55" t="s">
        <v>3834</v>
      </c>
    </row>
    <row r="25" spans="2:43" x14ac:dyDescent="0.3">
      <c r="B25" s="55">
        <v>2016</v>
      </c>
      <c r="C25" s="55">
        <f>VLOOKUP(D25,Lotes!$A:$F,6,FALSE)</f>
        <v>0.56799999999999995</v>
      </c>
      <c r="D25" s="54">
        <v>76</v>
      </c>
      <c r="E25" s="55">
        <v>17</v>
      </c>
      <c r="F25" s="55" t="s">
        <v>100</v>
      </c>
      <c r="H25" s="55" t="s">
        <v>95</v>
      </c>
      <c r="I25" s="55" t="s">
        <v>2890</v>
      </c>
      <c r="J25" s="55" t="s">
        <v>1634</v>
      </c>
      <c r="K25" s="55" t="s">
        <v>3965</v>
      </c>
      <c r="L25" s="55" t="s">
        <v>1673</v>
      </c>
      <c r="M25" s="55" t="s">
        <v>2879</v>
      </c>
      <c r="N25" s="55" t="s">
        <v>1830</v>
      </c>
      <c r="O25" s="55" t="e">
        <v>#N/A</v>
      </c>
      <c r="Q25" s="55" t="s">
        <v>1667</v>
      </c>
      <c r="R25" s="55" t="s">
        <v>2902</v>
      </c>
      <c r="U25" s="55" t="s">
        <v>2877</v>
      </c>
      <c r="V25" s="58">
        <v>0.3</v>
      </c>
      <c r="W25" s="59" t="s">
        <v>2901</v>
      </c>
      <c r="Y25" s="55">
        <v>1</v>
      </c>
      <c r="AA25" s="55" t="s">
        <v>2903</v>
      </c>
    </row>
    <row r="26" spans="2:43" x14ac:dyDescent="0.3">
      <c r="B26" s="55">
        <v>2016</v>
      </c>
      <c r="C26" s="55">
        <f>VLOOKUP(D26,Lotes!$A:$F,6,FALSE)</f>
        <v>0.56799999999999995</v>
      </c>
      <c r="D26" s="54">
        <v>76</v>
      </c>
      <c r="E26" s="55">
        <v>17</v>
      </c>
      <c r="F26" s="55" t="s">
        <v>100</v>
      </c>
      <c r="H26" s="55" t="s">
        <v>95</v>
      </c>
      <c r="I26" s="55" t="s">
        <v>2890</v>
      </c>
      <c r="J26" s="55" t="s">
        <v>1769</v>
      </c>
      <c r="L26" s="62" t="s">
        <v>2616</v>
      </c>
      <c r="M26" s="62" t="s">
        <v>1636</v>
      </c>
      <c r="N26" s="55" t="s">
        <v>2617</v>
      </c>
      <c r="O26" s="55" t="e">
        <v>#N/A</v>
      </c>
      <c r="Q26" s="55" t="s">
        <v>3979</v>
      </c>
      <c r="R26" s="55" t="s">
        <v>3910</v>
      </c>
      <c r="V26" s="60">
        <v>0</v>
      </c>
      <c r="Y26" s="55">
        <v>1</v>
      </c>
    </row>
    <row r="27" spans="2:43" x14ac:dyDescent="0.3">
      <c r="B27" s="55">
        <v>2016</v>
      </c>
      <c r="C27" s="55">
        <f>VLOOKUP(D27,Lotes!$A:$F,6,FALSE)</f>
        <v>0.56799999999999995</v>
      </c>
      <c r="D27" s="54">
        <v>76</v>
      </c>
      <c r="E27" s="55">
        <v>17</v>
      </c>
      <c r="F27" s="55" t="s">
        <v>100</v>
      </c>
      <c r="H27" s="55" t="s">
        <v>95</v>
      </c>
      <c r="I27" s="55" t="s">
        <v>2890</v>
      </c>
      <c r="J27" s="55" t="s">
        <v>1634</v>
      </c>
      <c r="K27" s="55" t="s">
        <v>2911</v>
      </c>
      <c r="L27" s="55" t="s">
        <v>1635</v>
      </c>
      <c r="M27" s="55" t="s">
        <v>2886</v>
      </c>
      <c r="N27" s="55" t="s">
        <v>3899</v>
      </c>
      <c r="O27" s="55" t="e">
        <v>#N/A</v>
      </c>
      <c r="Q27" s="55" t="s">
        <v>1693</v>
      </c>
      <c r="R27" s="55" t="s">
        <v>2887</v>
      </c>
      <c r="U27" s="55" t="s">
        <v>2877</v>
      </c>
      <c r="V27" s="58">
        <v>0.3</v>
      </c>
      <c r="W27" s="59" t="s">
        <v>2888</v>
      </c>
      <c r="Y27" s="55">
        <v>1</v>
      </c>
      <c r="AA27" s="55" t="s">
        <v>2907</v>
      </c>
    </row>
    <row r="28" spans="2:43" x14ac:dyDescent="0.3">
      <c r="B28" s="55">
        <v>2016</v>
      </c>
      <c r="C28" s="55">
        <f>VLOOKUP(D28,Lotes!$A:$F,6,FALSE)</f>
        <v>0.56799999999999995</v>
      </c>
      <c r="D28" s="54">
        <v>76</v>
      </c>
      <c r="E28" s="55">
        <v>17</v>
      </c>
      <c r="F28" s="55" t="s">
        <v>100</v>
      </c>
      <c r="H28" s="55" t="s">
        <v>95</v>
      </c>
      <c r="I28" s="55" t="s">
        <v>2890</v>
      </c>
      <c r="J28" s="55" t="s">
        <v>1634</v>
      </c>
      <c r="K28" s="55" t="s">
        <v>2911</v>
      </c>
      <c r="L28" s="55" t="s">
        <v>1635</v>
      </c>
      <c r="M28" s="55" t="s">
        <v>1636</v>
      </c>
      <c r="N28" s="55" t="s">
        <v>1637</v>
      </c>
      <c r="O28" s="55" t="e">
        <v>#N/A</v>
      </c>
      <c r="Q28" s="55" t="s">
        <v>1693</v>
      </c>
      <c r="R28" s="55" t="s">
        <v>1693</v>
      </c>
      <c r="U28" s="55" t="s">
        <v>2874</v>
      </c>
      <c r="V28" s="58">
        <v>0.2</v>
      </c>
      <c r="W28" s="59" t="s">
        <v>2888</v>
      </c>
      <c r="Y28" s="55">
        <v>1</v>
      </c>
      <c r="AA28" s="55" t="s">
        <v>2908</v>
      </c>
    </row>
    <row r="29" spans="2:43" x14ac:dyDescent="0.3">
      <c r="B29" s="55">
        <v>2016</v>
      </c>
      <c r="C29" s="55">
        <f>VLOOKUP(D29,Lotes!$A:$F,6,FALSE)</f>
        <v>0.56799999999999995</v>
      </c>
      <c r="D29" s="54">
        <v>76</v>
      </c>
      <c r="E29" s="55">
        <v>17</v>
      </c>
      <c r="F29" s="55" t="s">
        <v>100</v>
      </c>
      <c r="H29" s="55" t="s">
        <v>95</v>
      </c>
      <c r="I29" s="55" t="s">
        <v>2890</v>
      </c>
      <c r="J29" s="55" t="s">
        <v>1634</v>
      </c>
      <c r="K29" s="55" t="s">
        <v>2911</v>
      </c>
      <c r="L29" s="55" t="s">
        <v>1635</v>
      </c>
      <c r="M29" s="55" t="s">
        <v>1636</v>
      </c>
      <c r="N29" s="55" t="s">
        <v>1637</v>
      </c>
      <c r="O29" s="55" t="e">
        <v>#N/A</v>
      </c>
      <c r="Q29" s="55" t="s">
        <v>1652</v>
      </c>
      <c r="R29" s="55" t="s">
        <v>1652</v>
      </c>
      <c r="V29" s="60">
        <v>0</v>
      </c>
      <c r="W29" s="59" t="s">
        <v>2904</v>
      </c>
      <c r="Y29" s="55">
        <v>7</v>
      </c>
    </row>
    <row r="30" spans="2:43" x14ac:dyDescent="0.3">
      <c r="B30" s="55">
        <v>2016</v>
      </c>
      <c r="C30" s="55">
        <f>VLOOKUP(D30,Lotes!$A:$F,6,FALSE)</f>
        <v>0.56799999999999995</v>
      </c>
      <c r="D30" s="54">
        <v>76</v>
      </c>
      <c r="E30" s="55">
        <v>17</v>
      </c>
      <c r="F30" s="55" t="s">
        <v>100</v>
      </c>
      <c r="H30" s="55" t="s">
        <v>95</v>
      </c>
      <c r="I30" s="55" t="s">
        <v>2890</v>
      </c>
      <c r="J30" s="55" t="s">
        <v>1634</v>
      </c>
      <c r="K30" s="55" t="s">
        <v>2911</v>
      </c>
      <c r="L30" s="55" t="s">
        <v>1635</v>
      </c>
      <c r="M30" s="55" t="s">
        <v>1636</v>
      </c>
      <c r="N30" s="55" t="s">
        <v>1637</v>
      </c>
      <c r="O30" s="55" t="e">
        <v>#N/A</v>
      </c>
      <c r="Q30" s="55" t="s">
        <v>2081</v>
      </c>
      <c r="R30" s="55" t="s">
        <v>2905</v>
      </c>
      <c r="V30" s="60">
        <v>1</v>
      </c>
      <c r="Y30" s="55">
        <v>1</v>
      </c>
      <c r="AA30" s="55" t="s">
        <v>2906</v>
      </c>
    </row>
    <row r="31" spans="2:43" x14ac:dyDescent="0.3">
      <c r="B31" s="55">
        <v>2016</v>
      </c>
      <c r="C31" s="55">
        <f>VLOOKUP(D31,Lotes!$A:$F,6,FALSE)</f>
        <v>0.56799999999999995</v>
      </c>
      <c r="D31" s="54">
        <v>76</v>
      </c>
      <c r="E31" s="55">
        <v>17</v>
      </c>
      <c r="F31" s="55" t="s">
        <v>100</v>
      </c>
      <c r="H31" s="55" t="s">
        <v>95</v>
      </c>
      <c r="I31" s="55" t="s">
        <v>2890</v>
      </c>
      <c r="J31" s="55" t="s">
        <v>1634</v>
      </c>
      <c r="K31" s="55" t="s">
        <v>2911</v>
      </c>
      <c r="L31" s="55" t="s">
        <v>2911</v>
      </c>
      <c r="N31" s="55" t="s">
        <v>3890</v>
      </c>
      <c r="O31" s="55" t="e">
        <v>#N/A</v>
      </c>
      <c r="Q31" s="55" t="s">
        <v>2924</v>
      </c>
      <c r="R31" s="55" t="s">
        <v>2909</v>
      </c>
      <c r="U31" s="55" t="s">
        <v>2877</v>
      </c>
      <c r="V31" s="60">
        <v>1</v>
      </c>
      <c r="W31" s="59" t="s">
        <v>2909</v>
      </c>
      <c r="Y31" s="55">
        <v>1</v>
      </c>
      <c r="AA31" s="55" t="s">
        <v>2910</v>
      </c>
      <c r="AC31" s="55" t="s">
        <v>1085</v>
      </c>
    </row>
    <row r="32" spans="2:43" x14ac:dyDescent="0.3">
      <c r="B32" s="55">
        <v>2016</v>
      </c>
      <c r="C32" s="55">
        <f>VLOOKUP(D32,Lotes!$A:$F,6,FALSE)</f>
        <v>0.56799999999999995</v>
      </c>
      <c r="D32" s="54">
        <v>76</v>
      </c>
      <c r="E32" s="55">
        <v>17</v>
      </c>
      <c r="F32" s="55" t="s">
        <v>100</v>
      </c>
      <c r="H32" s="55" t="s">
        <v>95</v>
      </c>
      <c r="I32" s="55" t="s">
        <v>2890</v>
      </c>
      <c r="J32" s="55" t="s">
        <v>1634</v>
      </c>
      <c r="K32" s="55" t="s">
        <v>2911</v>
      </c>
      <c r="L32" s="55" t="s">
        <v>1950</v>
      </c>
      <c r="M32" s="55" t="s">
        <v>1636</v>
      </c>
      <c r="N32" s="55" t="s">
        <v>1952</v>
      </c>
      <c r="O32" s="55" t="e">
        <v>#N/A</v>
      </c>
      <c r="P32" s="55" t="s">
        <v>4367</v>
      </c>
      <c r="Q32" s="55" t="s">
        <v>3978</v>
      </c>
      <c r="R32" s="55" t="s">
        <v>2165</v>
      </c>
      <c r="V32" s="60">
        <v>1</v>
      </c>
      <c r="Y32" s="55">
        <v>1</v>
      </c>
    </row>
    <row r="33" spans="2:42" x14ac:dyDescent="0.3">
      <c r="B33" s="55">
        <v>2016</v>
      </c>
      <c r="C33" s="55">
        <f>VLOOKUP(D33,Lotes!$A:$F,6,FALSE)</f>
        <v>0.56799999999999995</v>
      </c>
      <c r="D33" s="54">
        <v>76</v>
      </c>
      <c r="E33" s="55">
        <v>17</v>
      </c>
      <c r="F33" s="55" t="s">
        <v>100</v>
      </c>
      <c r="H33" s="55" t="s">
        <v>95</v>
      </c>
      <c r="I33" s="55" t="s">
        <v>2890</v>
      </c>
      <c r="J33" s="55" t="s">
        <v>1634</v>
      </c>
      <c r="L33" s="55" t="s">
        <v>2259</v>
      </c>
      <c r="N33" s="55" t="s">
        <v>2983</v>
      </c>
      <c r="O33" s="55" t="e">
        <v>#N/A</v>
      </c>
      <c r="P33" s="55" t="s">
        <v>4355</v>
      </c>
      <c r="Q33" s="55" t="s">
        <v>1699</v>
      </c>
      <c r="V33" s="58">
        <v>0.7</v>
      </c>
      <c r="W33" s="59" t="s">
        <v>1790</v>
      </c>
      <c r="Y33" s="55">
        <v>1</v>
      </c>
      <c r="AA33" s="55" t="s">
        <v>2912</v>
      </c>
      <c r="AC33" s="55" t="s">
        <v>1085</v>
      </c>
    </row>
    <row r="34" spans="2:42" x14ac:dyDescent="0.3">
      <c r="B34" s="55">
        <v>2016</v>
      </c>
      <c r="C34" s="55">
        <f>VLOOKUP(D34,Lotes!$A:$F,6,FALSE)</f>
        <v>0.56799999999999995</v>
      </c>
      <c r="D34" s="54">
        <v>76</v>
      </c>
      <c r="E34" s="55">
        <v>17</v>
      </c>
      <c r="F34" s="55" t="s">
        <v>100</v>
      </c>
      <c r="H34" s="55" t="s">
        <v>95</v>
      </c>
      <c r="I34" s="55" t="s">
        <v>2890</v>
      </c>
      <c r="J34" s="55" t="s">
        <v>1634</v>
      </c>
      <c r="K34" s="55" t="s">
        <v>1742</v>
      </c>
      <c r="L34" s="55" t="s">
        <v>2925</v>
      </c>
      <c r="M34" s="55" t="s">
        <v>2926</v>
      </c>
      <c r="N34" s="55" t="s">
        <v>3888</v>
      </c>
      <c r="O34" s="55" t="e">
        <v>#N/A</v>
      </c>
      <c r="Q34" s="55" t="s">
        <v>1706</v>
      </c>
      <c r="R34" s="55" t="s">
        <v>1706</v>
      </c>
      <c r="U34" s="55" t="s">
        <v>2874</v>
      </c>
      <c r="V34" s="60">
        <v>0</v>
      </c>
      <c r="W34" s="59" t="s">
        <v>2674</v>
      </c>
      <c r="Y34" s="55">
        <v>1</v>
      </c>
      <c r="AA34" s="55" t="s">
        <v>1626</v>
      </c>
      <c r="AC34" s="55" t="s">
        <v>1085</v>
      </c>
    </row>
    <row r="35" spans="2:42" x14ac:dyDescent="0.3">
      <c r="B35" s="55">
        <v>2016</v>
      </c>
      <c r="C35" s="55">
        <f>VLOOKUP(D35,Lotes!$A:$F,6,FALSE)</f>
        <v>0.56799999999999995</v>
      </c>
      <c r="D35" s="54">
        <v>76</v>
      </c>
      <c r="E35" s="55">
        <v>17</v>
      </c>
      <c r="F35" s="55" t="s">
        <v>100</v>
      </c>
      <c r="H35" s="55" t="s">
        <v>95</v>
      </c>
      <c r="I35" s="55" t="s">
        <v>2890</v>
      </c>
      <c r="J35" s="55" t="s">
        <v>1634</v>
      </c>
      <c r="L35" s="55" t="s">
        <v>2259</v>
      </c>
      <c r="N35" s="55" t="s">
        <v>2983</v>
      </c>
      <c r="O35" s="55" t="e">
        <v>#N/A</v>
      </c>
      <c r="P35" s="55" t="s">
        <v>4175</v>
      </c>
      <c r="Q35" s="55" t="s">
        <v>1699</v>
      </c>
      <c r="V35" s="60">
        <v>0</v>
      </c>
      <c r="W35" s="59" t="s">
        <v>1914</v>
      </c>
      <c r="Y35" s="55">
        <v>1</v>
      </c>
    </row>
    <row r="36" spans="2:42" x14ac:dyDescent="0.3">
      <c r="B36" s="55">
        <v>2016</v>
      </c>
      <c r="C36" s="55">
        <f>VLOOKUP(D36,Lotes!$A:$F,6,FALSE)</f>
        <v>0.56799999999999995</v>
      </c>
      <c r="D36" s="54">
        <v>76</v>
      </c>
      <c r="E36" s="55">
        <v>17</v>
      </c>
      <c r="F36" s="55" t="s">
        <v>100</v>
      </c>
      <c r="H36" s="55" t="s">
        <v>95</v>
      </c>
      <c r="I36" s="55" t="s">
        <v>2890</v>
      </c>
      <c r="J36" s="55" t="s">
        <v>1622</v>
      </c>
      <c r="K36" s="55" t="s">
        <v>3968</v>
      </c>
      <c r="N36" s="55" t="s">
        <v>2992</v>
      </c>
      <c r="O36" s="55" t="e">
        <v>#N/A</v>
      </c>
      <c r="Q36" s="55" t="s">
        <v>1796</v>
      </c>
      <c r="R36" s="55" t="s">
        <v>1668</v>
      </c>
      <c r="V36" s="60">
        <v>0</v>
      </c>
      <c r="Y36" s="55">
        <v>3</v>
      </c>
      <c r="AA36" s="55" t="s">
        <v>2914</v>
      </c>
    </row>
    <row r="37" spans="2:42" x14ac:dyDescent="0.3">
      <c r="B37" s="55">
        <v>2016</v>
      </c>
      <c r="C37" s="55">
        <f>VLOOKUP(D37,Lotes!$A:$F,6,FALSE)</f>
        <v>0.56799999999999995</v>
      </c>
      <c r="D37" s="54">
        <v>76</v>
      </c>
      <c r="E37" s="55">
        <v>17</v>
      </c>
      <c r="F37" s="55" t="s">
        <v>100</v>
      </c>
      <c r="H37" s="55" t="s">
        <v>95</v>
      </c>
      <c r="I37" s="55" t="s">
        <v>2890</v>
      </c>
      <c r="J37" s="55" t="s">
        <v>1622</v>
      </c>
      <c r="K37" s="55" t="s">
        <v>3968</v>
      </c>
      <c r="N37" s="55" t="s">
        <v>2992</v>
      </c>
      <c r="O37" s="55" t="e">
        <v>#N/A</v>
      </c>
      <c r="Q37" s="55" t="s">
        <v>1929</v>
      </c>
      <c r="R37" s="55" t="s">
        <v>1929</v>
      </c>
      <c r="U37" s="55" t="s">
        <v>2874</v>
      </c>
      <c r="V37" s="60">
        <v>0</v>
      </c>
      <c r="W37" s="59" t="s">
        <v>2913</v>
      </c>
      <c r="Y37" s="55">
        <v>1</v>
      </c>
    </row>
    <row r="38" spans="2:42" x14ac:dyDescent="0.3">
      <c r="B38" s="55">
        <v>2016</v>
      </c>
      <c r="C38" s="55">
        <f>VLOOKUP(D38,Lotes!$A:$F,6,FALSE)</f>
        <v>0.56799999999999995</v>
      </c>
      <c r="D38" s="54">
        <v>76</v>
      </c>
      <c r="E38" s="55">
        <v>17</v>
      </c>
      <c r="F38" s="55" t="s">
        <v>100</v>
      </c>
      <c r="H38" s="55" t="s">
        <v>95</v>
      </c>
      <c r="I38" s="55" t="s">
        <v>2890</v>
      </c>
      <c r="J38" s="55" t="s">
        <v>1634</v>
      </c>
      <c r="K38" s="55" t="s">
        <v>3561</v>
      </c>
      <c r="L38" s="55" t="s">
        <v>3561</v>
      </c>
      <c r="M38" s="55" t="s">
        <v>1636</v>
      </c>
      <c r="N38" s="55" t="s">
        <v>2915</v>
      </c>
      <c r="O38" s="55" t="e">
        <v>#N/A</v>
      </c>
      <c r="Q38" s="55" t="s">
        <v>1706</v>
      </c>
      <c r="R38" s="55" t="s">
        <v>1706</v>
      </c>
      <c r="U38" s="55" t="s">
        <v>2877</v>
      </c>
      <c r="V38" s="58">
        <v>0.1</v>
      </c>
      <c r="W38" s="59" t="s">
        <v>2918</v>
      </c>
      <c r="Y38" s="55">
        <v>1</v>
      </c>
      <c r="AA38" s="55" t="s">
        <v>2917</v>
      </c>
      <c r="AC38" s="55" t="s">
        <v>1085</v>
      </c>
    </row>
    <row r="39" spans="2:42" x14ac:dyDescent="0.3">
      <c r="B39" s="55">
        <v>2016</v>
      </c>
      <c r="C39" s="55">
        <f>VLOOKUP(D39,Lotes!$A:$F,6,FALSE)</f>
        <v>0.56799999999999995</v>
      </c>
      <c r="D39" s="54">
        <v>76</v>
      </c>
      <c r="E39" s="55">
        <v>17</v>
      </c>
      <c r="F39" s="55" t="s">
        <v>100</v>
      </c>
      <c r="H39" s="55" t="s">
        <v>95</v>
      </c>
      <c r="I39" s="55" t="s">
        <v>2890</v>
      </c>
      <c r="J39" s="55" t="s">
        <v>1634</v>
      </c>
      <c r="N39" s="55" t="s">
        <v>2919</v>
      </c>
      <c r="O39" s="55" t="e">
        <v>#N/A</v>
      </c>
      <c r="Q39" s="55" t="s">
        <v>1796</v>
      </c>
      <c r="R39" s="55" t="s">
        <v>1668</v>
      </c>
      <c r="V39" s="60">
        <v>0</v>
      </c>
      <c r="Y39" s="55">
        <v>47</v>
      </c>
    </row>
    <row r="40" spans="2:42" x14ac:dyDescent="0.3">
      <c r="B40" s="55">
        <v>2016</v>
      </c>
      <c r="C40" s="55">
        <f>VLOOKUP(D40,Lotes!$A:$F,6,FALSE)</f>
        <v>0.56799999999999995</v>
      </c>
      <c r="D40" s="54">
        <v>76</v>
      </c>
      <c r="E40" s="55">
        <v>17</v>
      </c>
      <c r="F40" s="55" t="s">
        <v>100</v>
      </c>
      <c r="H40" s="55" t="s">
        <v>95</v>
      </c>
      <c r="I40" s="55" t="s">
        <v>2890</v>
      </c>
      <c r="J40" s="55" t="s">
        <v>3366</v>
      </c>
      <c r="N40" s="55" t="s">
        <v>3366</v>
      </c>
      <c r="O40" s="55" t="e">
        <v>#N/A</v>
      </c>
      <c r="V40" s="60">
        <v>0</v>
      </c>
      <c r="Y40" s="55">
        <v>30</v>
      </c>
      <c r="AA40" s="55" t="s">
        <v>3975</v>
      </c>
    </row>
    <row r="41" spans="2:42" x14ac:dyDescent="0.3">
      <c r="B41" s="55">
        <v>2016</v>
      </c>
      <c r="C41" s="55">
        <f>VLOOKUP(D41,Lotes!$A:$F,6,FALSE)</f>
        <v>0.56799999999999995</v>
      </c>
      <c r="D41" s="54">
        <v>76</v>
      </c>
      <c r="E41" s="55">
        <v>17</v>
      </c>
      <c r="F41" s="55" t="s">
        <v>100</v>
      </c>
      <c r="H41" s="55" t="s">
        <v>95</v>
      </c>
      <c r="I41" s="55" t="s">
        <v>2890</v>
      </c>
      <c r="J41" s="55" t="s">
        <v>1634</v>
      </c>
      <c r="L41" s="55" t="s">
        <v>1746</v>
      </c>
      <c r="N41" s="55" t="s">
        <v>3201</v>
      </c>
      <c r="O41" s="55" t="e">
        <v>#N/A</v>
      </c>
      <c r="Q41" s="55" t="s">
        <v>1624</v>
      </c>
      <c r="R41" s="55" t="s">
        <v>1624</v>
      </c>
      <c r="U41" s="55" t="s">
        <v>2877</v>
      </c>
      <c r="V41" s="60">
        <v>0</v>
      </c>
      <c r="W41" s="59" t="s">
        <v>1631</v>
      </c>
      <c r="Y41" s="55">
        <v>1</v>
      </c>
      <c r="AA41" s="55" t="s">
        <v>3773</v>
      </c>
    </row>
    <row r="42" spans="2:42" x14ac:dyDescent="0.3">
      <c r="B42" s="55">
        <v>2016</v>
      </c>
      <c r="C42" s="55">
        <f>VLOOKUP(D42,Lotes!$A:$F,6,FALSE)</f>
        <v>0.56799999999999995</v>
      </c>
      <c r="D42" s="54">
        <v>76</v>
      </c>
      <c r="E42" s="55">
        <v>17</v>
      </c>
      <c r="F42" s="55" t="s">
        <v>100</v>
      </c>
      <c r="H42" s="55" t="s">
        <v>95</v>
      </c>
      <c r="I42" s="55" t="s">
        <v>2890</v>
      </c>
      <c r="J42" s="55" t="s">
        <v>1634</v>
      </c>
      <c r="N42" s="55" t="s">
        <v>2919</v>
      </c>
      <c r="O42" s="55" t="e">
        <v>#N/A</v>
      </c>
      <c r="Q42" s="55" t="s">
        <v>1631</v>
      </c>
      <c r="R42" s="55" t="s">
        <v>3030</v>
      </c>
      <c r="V42" s="60">
        <v>0</v>
      </c>
      <c r="Y42" s="55">
        <v>5</v>
      </c>
      <c r="AA42" s="55" t="s">
        <v>3774</v>
      </c>
      <c r="AG42" s="55" t="s">
        <v>3030</v>
      </c>
      <c r="AP42" s="55">
        <f>Y42</f>
        <v>5</v>
      </c>
    </row>
    <row r="43" spans="2:42" x14ac:dyDescent="0.3">
      <c r="B43" s="55">
        <v>2016</v>
      </c>
      <c r="C43" s="55">
        <f>VLOOKUP(D43,Lotes!$A:$F,6,FALSE)</f>
        <v>0.56799999999999995</v>
      </c>
      <c r="D43" s="54">
        <v>76</v>
      </c>
      <c r="E43" s="55">
        <v>17</v>
      </c>
      <c r="F43" s="55" t="s">
        <v>100</v>
      </c>
      <c r="H43" s="55" t="s">
        <v>95</v>
      </c>
      <c r="I43" s="55" t="s">
        <v>2890</v>
      </c>
      <c r="J43" s="55" t="s">
        <v>1634</v>
      </c>
      <c r="N43" s="55" t="s">
        <v>2919</v>
      </c>
      <c r="O43" s="55" t="e">
        <v>#N/A</v>
      </c>
      <c r="Q43" s="55" t="s">
        <v>1796</v>
      </c>
      <c r="R43" s="55" t="s">
        <v>1668</v>
      </c>
      <c r="V43" s="60">
        <v>0</v>
      </c>
      <c r="Y43" s="55">
        <v>2</v>
      </c>
      <c r="AG43" s="55" t="s">
        <v>3763</v>
      </c>
      <c r="AL43" s="55">
        <v>1</v>
      </c>
      <c r="AM43" s="55">
        <v>1</v>
      </c>
    </row>
    <row r="44" spans="2:42" x14ac:dyDescent="0.3">
      <c r="B44" s="55">
        <v>2016</v>
      </c>
      <c r="C44" s="55">
        <f>VLOOKUP(D44,Lotes!$A:$F,6,FALSE)</f>
        <v>0.56799999999999995</v>
      </c>
      <c r="D44" s="54">
        <v>76</v>
      </c>
      <c r="E44" s="55">
        <v>17</v>
      </c>
      <c r="F44" s="55" t="s">
        <v>100</v>
      </c>
      <c r="H44" s="55" t="s">
        <v>95</v>
      </c>
      <c r="I44" s="55" t="s">
        <v>2890</v>
      </c>
      <c r="J44" s="55" t="s">
        <v>1698</v>
      </c>
      <c r="N44" s="55" t="s">
        <v>3289</v>
      </c>
      <c r="O44" s="55" t="e">
        <v>#N/A</v>
      </c>
      <c r="P44" s="55" t="s">
        <v>4367</v>
      </c>
      <c r="Q44" s="55" t="s">
        <v>1699</v>
      </c>
      <c r="R44" s="55" t="s">
        <v>5412</v>
      </c>
      <c r="V44" s="58">
        <v>0.9</v>
      </c>
      <c r="Y44" s="55">
        <v>1</v>
      </c>
      <c r="AA44" s="55" t="s">
        <v>2921</v>
      </c>
    </row>
    <row r="45" spans="2:42" x14ac:dyDescent="0.3">
      <c r="B45" s="55">
        <v>2016</v>
      </c>
      <c r="C45" s="55">
        <f>VLOOKUP(D45,Lotes!$A:$F,6,FALSE)</f>
        <v>0.14399999999999999</v>
      </c>
      <c r="D45" s="54">
        <v>96</v>
      </c>
      <c r="E45" s="55">
        <v>17</v>
      </c>
      <c r="F45" s="55" t="s">
        <v>99</v>
      </c>
      <c r="H45" s="55" t="s">
        <v>95</v>
      </c>
      <c r="I45" s="55" t="s">
        <v>2746</v>
      </c>
      <c r="J45" s="55" t="s">
        <v>1634</v>
      </c>
      <c r="K45" s="55" t="s">
        <v>1742</v>
      </c>
      <c r="L45" s="55" t="s">
        <v>2925</v>
      </c>
      <c r="M45" s="55" t="s">
        <v>2926</v>
      </c>
      <c r="N45" s="55" t="s">
        <v>3888</v>
      </c>
      <c r="O45" s="55" t="e">
        <v>#N/A</v>
      </c>
      <c r="Q45" s="55" t="s">
        <v>1693</v>
      </c>
      <c r="R45" s="55" t="s">
        <v>2887</v>
      </c>
      <c r="U45" s="55" t="s">
        <v>2874</v>
      </c>
      <c r="V45" s="58">
        <v>0.9</v>
      </c>
      <c r="Y45" s="55">
        <v>1</v>
      </c>
      <c r="AA45" s="55" t="s">
        <v>2922</v>
      </c>
    </row>
    <row r="46" spans="2:42" x14ac:dyDescent="0.3">
      <c r="B46" s="55">
        <v>2016</v>
      </c>
      <c r="C46" s="55">
        <f>VLOOKUP(D46,Lotes!$A:$F,6,FALSE)</f>
        <v>0.14399999999999999</v>
      </c>
      <c r="D46" s="54">
        <v>96</v>
      </c>
      <c r="E46" s="55">
        <v>17</v>
      </c>
      <c r="F46" s="55" t="s">
        <v>99</v>
      </c>
      <c r="H46" s="55" t="s">
        <v>95</v>
      </c>
      <c r="I46" s="55" t="s">
        <v>2746</v>
      </c>
      <c r="J46" s="55" t="s">
        <v>3366</v>
      </c>
      <c r="N46" s="55" t="s">
        <v>3366</v>
      </c>
      <c r="O46" s="55" t="e">
        <v>#N/A</v>
      </c>
      <c r="V46" s="60">
        <v>0</v>
      </c>
      <c r="Y46" s="55">
        <v>2</v>
      </c>
    </row>
    <row r="47" spans="2:42" x14ac:dyDescent="0.3">
      <c r="B47" s="55">
        <v>2016</v>
      </c>
      <c r="C47" s="55">
        <f>VLOOKUP(D47,Lotes!$A:$F,6,FALSE)</f>
        <v>0.14399999999999999</v>
      </c>
      <c r="D47" s="54">
        <v>96</v>
      </c>
      <c r="E47" s="55">
        <v>17</v>
      </c>
      <c r="F47" s="55" t="s">
        <v>99</v>
      </c>
      <c r="H47" s="55" t="s">
        <v>95</v>
      </c>
      <c r="I47" s="55" t="s">
        <v>2746</v>
      </c>
      <c r="J47" s="55" t="s">
        <v>1634</v>
      </c>
      <c r="K47" s="55" t="s">
        <v>2911</v>
      </c>
      <c r="L47" s="55" t="s">
        <v>1635</v>
      </c>
      <c r="M47" s="55" t="s">
        <v>1636</v>
      </c>
      <c r="N47" s="55" t="s">
        <v>1637</v>
      </c>
      <c r="O47" s="55" t="e">
        <v>#N/A</v>
      </c>
      <c r="Q47" s="55" t="s">
        <v>1693</v>
      </c>
      <c r="R47" s="55" t="s">
        <v>2887</v>
      </c>
      <c r="U47" s="55" t="s">
        <v>2877</v>
      </c>
      <c r="V47" s="58">
        <v>0.2</v>
      </c>
      <c r="W47" s="59" t="s">
        <v>2888</v>
      </c>
      <c r="Y47" s="55">
        <v>1</v>
      </c>
      <c r="AA47" s="55" t="s">
        <v>2923</v>
      </c>
    </row>
    <row r="48" spans="2:42" x14ac:dyDescent="0.3">
      <c r="B48" s="55">
        <v>2016</v>
      </c>
      <c r="C48" s="55">
        <f>VLOOKUP(D48,Lotes!$A:$F,6,FALSE)</f>
        <v>0.14399999999999999</v>
      </c>
      <c r="D48" s="54">
        <v>96</v>
      </c>
      <c r="E48" s="55">
        <v>17</v>
      </c>
      <c r="F48" s="55" t="s">
        <v>99</v>
      </c>
      <c r="H48" s="55" t="s">
        <v>95</v>
      </c>
      <c r="I48" s="55" t="s">
        <v>2746</v>
      </c>
      <c r="J48" s="55" t="s">
        <v>1634</v>
      </c>
      <c r="K48" s="55" t="s">
        <v>2911</v>
      </c>
      <c r="L48" s="55" t="s">
        <v>1635</v>
      </c>
      <c r="M48" s="55" t="s">
        <v>2886</v>
      </c>
      <c r="N48" s="55" t="s">
        <v>3899</v>
      </c>
      <c r="O48" s="55" t="e">
        <v>#N/A</v>
      </c>
      <c r="Q48" s="55" t="s">
        <v>1687</v>
      </c>
      <c r="R48" s="55" t="s">
        <v>1687</v>
      </c>
      <c r="U48" s="55" t="s">
        <v>2874</v>
      </c>
      <c r="V48" s="60">
        <v>1</v>
      </c>
      <c r="Y48" s="55">
        <v>1</v>
      </c>
      <c r="AC48" s="55" t="s">
        <v>3768</v>
      </c>
    </row>
    <row r="49" spans="2:39" x14ac:dyDescent="0.3">
      <c r="B49" s="55">
        <v>2016</v>
      </c>
      <c r="C49" s="55">
        <f>VLOOKUP(D49,Lotes!$A:$F,6,FALSE)</f>
        <v>0.14399999999999999</v>
      </c>
      <c r="D49" s="54">
        <v>96</v>
      </c>
      <c r="E49" s="55">
        <v>17</v>
      </c>
      <c r="F49" s="55" t="s">
        <v>99</v>
      </c>
      <c r="H49" s="55" t="s">
        <v>95</v>
      </c>
      <c r="I49" s="55" t="s">
        <v>2746</v>
      </c>
      <c r="J49" s="55" t="s">
        <v>1634</v>
      </c>
      <c r="K49" s="55" t="s">
        <v>2911</v>
      </c>
      <c r="L49" s="55" t="s">
        <v>1635</v>
      </c>
      <c r="M49" s="55" t="s">
        <v>1636</v>
      </c>
      <c r="N49" s="55" t="s">
        <v>1637</v>
      </c>
      <c r="O49" s="55" t="e">
        <v>#N/A</v>
      </c>
      <c r="Q49" s="55" t="s">
        <v>2924</v>
      </c>
      <c r="R49" s="55" t="s">
        <v>2924</v>
      </c>
      <c r="U49" s="55" t="s">
        <v>2874</v>
      </c>
      <c r="V49" s="58">
        <v>0.9</v>
      </c>
      <c r="Y49" s="55">
        <v>1</v>
      </c>
      <c r="AC49" s="55" t="s">
        <v>1647</v>
      </c>
    </row>
    <row r="50" spans="2:39" x14ac:dyDescent="0.3">
      <c r="B50" s="55">
        <v>2016</v>
      </c>
      <c r="C50" s="55">
        <f>VLOOKUP(D50,Lotes!$A:$F,6,FALSE)</f>
        <v>0.14399999999999999</v>
      </c>
      <c r="D50" s="54">
        <v>96</v>
      </c>
      <c r="E50" s="55">
        <v>17</v>
      </c>
      <c r="F50" s="55" t="s">
        <v>99</v>
      </c>
      <c r="H50" s="55" t="s">
        <v>95</v>
      </c>
      <c r="I50" s="55" t="s">
        <v>2746</v>
      </c>
      <c r="J50" s="55" t="s">
        <v>1634</v>
      </c>
      <c r="K50" s="55" t="s">
        <v>3965</v>
      </c>
      <c r="L50" s="55" t="s">
        <v>1673</v>
      </c>
      <c r="M50" s="55" t="s">
        <v>2879</v>
      </c>
      <c r="N50" s="55" t="s">
        <v>1830</v>
      </c>
      <c r="O50" s="55" t="e">
        <v>#N/A</v>
      </c>
      <c r="Q50" s="55" t="s">
        <v>3985</v>
      </c>
      <c r="R50" s="55" t="s">
        <v>3633</v>
      </c>
      <c r="U50" s="55" t="s">
        <v>2877</v>
      </c>
      <c r="V50" s="58">
        <v>0.4</v>
      </c>
      <c r="W50" s="59" t="s">
        <v>1786</v>
      </c>
      <c r="Y50" s="55">
        <v>1</v>
      </c>
      <c r="AC50" s="55" t="s">
        <v>1647</v>
      </c>
      <c r="AG50" s="55" t="s">
        <v>3820</v>
      </c>
      <c r="AJ50" s="55" t="s">
        <v>3824</v>
      </c>
      <c r="AL50" s="55">
        <v>1</v>
      </c>
      <c r="AM50" s="55">
        <v>1</v>
      </c>
    </row>
    <row r="51" spans="2:39" x14ac:dyDescent="0.3">
      <c r="B51" s="55">
        <v>2016</v>
      </c>
      <c r="C51" s="55">
        <f>VLOOKUP(D51,Lotes!$A:$F,6,FALSE)</f>
        <v>0.14399999999999999</v>
      </c>
      <c r="D51" s="54">
        <v>96</v>
      </c>
      <c r="E51" s="55">
        <v>17</v>
      </c>
      <c r="F51" s="55" t="s">
        <v>99</v>
      </c>
      <c r="H51" s="55" t="s">
        <v>95</v>
      </c>
      <c r="I51" s="55" t="s">
        <v>2746</v>
      </c>
      <c r="J51" s="55" t="s">
        <v>1622</v>
      </c>
      <c r="K51" s="55" t="s">
        <v>3968</v>
      </c>
      <c r="N51" s="55" t="s">
        <v>2992</v>
      </c>
      <c r="O51" s="55" t="e">
        <v>#N/A</v>
      </c>
      <c r="Q51" s="55" t="s">
        <v>1796</v>
      </c>
      <c r="R51" s="55" t="s">
        <v>1668</v>
      </c>
      <c r="V51" s="60">
        <v>0</v>
      </c>
      <c r="Y51" s="55">
        <v>1</v>
      </c>
    </row>
    <row r="52" spans="2:39" x14ac:dyDescent="0.3">
      <c r="B52" s="55">
        <v>2016</v>
      </c>
      <c r="C52" s="55">
        <f>VLOOKUP(D52,Lotes!$A:$F,6,FALSE)</f>
        <v>0.41</v>
      </c>
      <c r="D52" s="54">
        <v>86</v>
      </c>
      <c r="E52" s="55">
        <v>17</v>
      </c>
      <c r="F52" s="55" t="s">
        <v>2927</v>
      </c>
      <c r="H52" s="55" t="s">
        <v>95</v>
      </c>
      <c r="I52" s="55" t="s">
        <v>2379</v>
      </c>
      <c r="J52" s="55" t="s">
        <v>1634</v>
      </c>
      <c r="K52" s="55" t="s">
        <v>3965</v>
      </c>
      <c r="L52" s="55" t="s">
        <v>1673</v>
      </c>
      <c r="M52" s="55" t="s">
        <v>2879</v>
      </c>
      <c r="N52" s="55" t="s">
        <v>1830</v>
      </c>
      <c r="O52" s="55" t="e">
        <v>#N/A</v>
      </c>
      <c r="Q52" s="55" t="s">
        <v>1652</v>
      </c>
      <c r="R52" s="55" t="s">
        <v>2928</v>
      </c>
      <c r="U52" s="55" t="s">
        <v>2874</v>
      </c>
      <c r="V52" s="58">
        <v>0.4</v>
      </c>
      <c r="W52" s="59" t="s">
        <v>2931</v>
      </c>
      <c r="Y52" s="55">
        <v>1</v>
      </c>
    </row>
    <row r="53" spans="2:39" x14ac:dyDescent="0.3">
      <c r="B53" s="55">
        <v>2016</v>
      </c>
      <c r="C53" s="55">
        <f>VLOOKUP(D53,Lotes!$A:$F,6,FALSE)</f>
        <v>0.41</v>
      </c>
      <c r="D53" s="54">
        <v>86</v>
      </c>
      <c r="E53" s="55">
        <v>17</v>
      </c>
      <c r="F53" s="55" t="s">
        <v>2927</v>
      </c>
      <c r="H53" s="55" t="s">
        <v>95</v>
      </c>
      <c r="I53" s="55" t="s">
        <v>2379</v>
      </c>
      <c r="J53" s="55" t="s">
        <v>1634</v>
      </c>
      <c r="K53" s="55" t="s">
        <v>3965</v>
      </c>
      <c r="L53" s="55" t="s">
        <v>1673</v>
      </c>
      <c r="M53" s="55" t="s">
        <v>2879</v>
      </c>
      <c r="N53" s="55" t="s">
        <v>1830</v>
      </c>
      <c r="O53" s="55" t="e">
        <v>#N/A</v>
      </c>
      <c r="Q53" s="55" t="s">
        <v>1652</v>
      </c>
      <c r="R53" s="55" t="s">
        <v>2929</v>
      </c>
      <c r="U53" s="55" t="s">
        <v>2874</v>
      </c>
      <c r="V53" s="58">
        <v>0.6</v>
      </c>
      <c r="W53" s="59" t="s">
        <v>2930</v>
      </c>
      <c r="Y53" s="55">
        <v>1</v>
      </c>
      <c r="AJ53" s="55" t="s">
        <v>3870</v>
      </c>
    </row>
    <row r="54" spans="2:39" x14ac:dyDescent="0.3">
      <c r="B54" s="55">
        <v>2016</v>
      </c>
      <c r="C54" s="55">
        <f>VLOOKUP(D54,Lotes!$A:$F,6,FALSE)</f>
        <v>0.41</v>
      </c>
      <c r="D54" s="54">
        <v>86</v>
      </c>
      <c r="E54" s="55">
        <v>17</v>
      </c>
      <c r="F54" s="55" t="s">
        <v>2927</v>
      </c>
      <c r="H54" s="55" t="s">
        <v>95</v>
      </c>
      <c r="I54" s="55" t="s">
        <v>2379</v>
      </c>
      <c r="J54" s="55" t="s">
        <v>1634</v>
      </c>
      <c r="K54" s="55" t="s">
        <v>3965</v>
      </c>
      <c r="L54" s="55" t="s">
        <v>1673</v>
      </c>
      <c r="M54" s="55" t="s">
        <v>1636</v>
      </c>
      <c r="N54" s="55" t="s">
        <v>3886</v>
      </c>
      <c r="O54" s="55" t="e">
        <v>#N/A</v>
      </c>
      <c r="Q54" s="55" t="s">
        <v>1652</v>
      </c>
      <c r="R54" s="55" t="s">
        <v>2932</v>
      </c>
      <c r="V54" s="60">
        <v>1</v>
      </c>
      <c r="Y54" s="55">
        <v>1</v>
      </c>
      <c r="AA54" s="55" t="s">
        <v>3850</v>
      </c>
      <c r="AH54" s="55" t="s">
        <v>3938</v>
      </c>
      <c r="AJ54" s="55" t="s">
        <v>3851</v>
      </c>
    </row>
    <row r="55" spans="2:39" x14ac:dyDescent="0.3">
      <c r="B55" s="55">
        <v>2016</v>
      </c>
      <c r="C55" s="55">
        <f>VLOOKUP(D55,Lotes!$A:$F,6,FALSE)</f>
        <v>0.41</v>
      </c>
      <c r="D55" s="54">
        <v>86</v>
      </c>
      <c r="E55" s="55">
        <v>17</v>
      </c>
      <c r="F55" s="55" t="s">
        <v>2927</v>
      </c>
      <c r="H55" s="55" t="s">
        <v>95</v>
      </c>
      <c r="I55" s="55" t="s">
        <v>2379</v>
      </c>
      <c r="J55" s="55" t="s">
        <v>1634</v>
      </c>
      <c r="K55" s="55" t="s">
        <v>3965</v>
      </c>
      <c r="L55" s="55" t="s">
        <v>1673</v>
      </c>
      <c r="M55" s="55" t="s">
        <v>2879</v>
      </c>
      <c r="N55" s="55" t="s">
        <v>1830</v>
      </c>
      <c r="O55" s="55" t="e">
        <v>#N/A</v>
      </c>
      <c r="Q55" s="55" t="s">
        <v>2081</v>
      </c>
      <c r="R55" s="55" t="s">
        <v>2072</v>
      </c>
      <c r="U55" s="55" t="s">
        <v>2874</v>
      </c>
      <c r="V55" s="60">
        <v>1</v>
      </c>
      <c r="Y55" s="55">
        <v>1</v>
      </c>
      <c r="AA55" s="55" t="s">
        <v>2933</v>
      </c>
      <c r="AJ55" s="55" t="s">
        <v>3834</v>
      </c>
    </row>
    <row r="56" spans="2:39" x14ac:dyDescent="0.3">
      <c r="B56" s="55">
        <v>2016</v>
      </c>
      <c r="C56" s="55">
        <f>VLOOKUP(D56,Lotes!$A:$F,6,FALSE)</f>
        <v>0.41</v>
      </c>
      <c r="D56" s="54">
        <v>86</v>
      </c>
      <c r="E56" s="55">
        <v>17</v>
      </c>
      <c r="F56" s="55" t="s">
        <v>2927</v>
      </c>
      <c r="H56" s="55" t="s">
        <v>95</v>
      </c>
      <c r="I56" s="55" t="s">
        <v>2379</v>
      </c>
      <c r="J56" s="55" t="s">
        <v>1634</v>
      </c>
      <c r="N56" s="55" t="s">
        <v>2919</v>
      </c>
      <c r="O56" s="55" t="e">
        <v>#N/A</v>
      </c>
      <c r="Q56" s="55" t="s">
        <v>3983</v>
      </c>
      <c r="R56" s="55" t="s">
        <v>2934</v>
      </c>
      <c r="V56" s="60">
        <v>1</v>
      </c>
      <c r="Y56" s="55">
        <v>1</v>
      </c>
      <c r="AA56" s="55" t="s">
        <v>2935</v>
      </c>
    </row>
    <row r="57" spans="2:39" x14ac:dyDescent="0.3">
      <c r="B57" s="55">
        <v>2016</v>
      </c>
      <c r="C57" s="55">
        <f>VLOOKUP(D57,Lotes!$A:$F,6,FALSE)</f>
        <v>0.41</v>
      </c>
      <c r="D57" s="54">
        <v>86</v>
      </c>
      <c r="E57" s="55">
        <v>17</v>
      </c>
      <c r="F57" s="55" t="s">
        <v>2927</v>
      </c>
      <c r="H57" s="55" t="s">
        <v>95</v>
      </c>
      <c r="I57" s="55" t="s">
        <v>2379</v>
      </c>
      <c r="J57" s="55" t="s">
        <v>1634</v>
      </c>
      <c r="L57" s="55" t="s">
        <v>2259</v>
      </c>
      <c r="N57" s="55" t="s">
        <v>2983</v>
      </c>
      <c r="O57" s="55" t="e">
        <v>#N/A</v>
      </c>
      <c r="Q57" s="55" t="s">
        <v>2045</v>
      </c>
      <c r="R57" s="55" t="s">
        <v>2045</v>
      </c>
      <c r="V57" s="58">
        <v>0.9</v>
      </c>
      <c r="Y57" s="55">
        <v>1</v>
      </c>
      <c r="AA57" s="55" t="s">
        <v>2936</v>
      </c>
    </row>
    <row r="58" spans="2:39" x14ac:dyDescent="0.3">
      <c r="B58" s="55">
        <v>2016</v>
      </c>
      <c r="C58" s="55">
        <f>VLOOKUP(D58,Lotes!$A:$F,6,FALSE)</f>
        <v>0.41</v>
      </c>
      <c r="D58" s="54">
        <v>86</v>
      </c>
      <c r="E58" s="55">
        <v>17</v>
      </c>
      <c r="F58" s="55" t="s">
        <v>2927</v>
      </c>
      <c r="H58" s="55" t="s">
        <v>95</v>
      </c>
      <c r="I58" s="55" t="s">
        <v>2379</v>
      </c>
      <c r="J58" s="55" t="s">
        <v>1634</v>
      </c>
      <c r="K58" s="55" t="s">
        <v>3561</v>
      </c>
      <c r="L58" s="55" t="s">
        <v>2873</v>
      </c>
      <c r="M58" s="55" t="s">
        <v>2896</v>
      </c>
      <c r="N58" s="55" t="s">
        <v>1658</v>
      </c>
      <c r="O58" s="55" t="e">
        <v>#N/A</v>
      </c>
      <c r="Q58" s="55" t="s">
        <v>1652</v>
      </c>
      <c r="R58" s="55" t="s">
        <v>2937</v>
      </c>
      <c r="U58" s="55" t="s">
        <v>2877</v>
      </c>
      <c r="V58" s="60">
        <v>1</v>
      </c>
      <c r="Y58" s="55">
        <v>1</v>
      </c>
    </row>
    <row r="59" spans="2:39" x14ac:dyDescent="0.3">
      <c r="B59" s="55">
        <v>2016</v>
      </c>
      <c r="C59" s="55">
        <f>VLOOKUP(D59,Lotes!$A:$F,6,FALSE)</f>
        <v>0.41</v>
      </c>
      <c r="D59" s="54">
        <v>86</v>
      </c>
      <c r="E59" s="55">
        <v>17</v>
      </c>
      <c r="F59" s="55" t="s">
        <v>2927</v>
      </c>
      <c r="H59" s="55" t="s">
        <v>95</v>
      </c>
      <c r="I59" s="55" t="s">
        <v>2379</v>
      </c>
      <c r="J59" s="55" t="s">
        <v>1634</v>
      </c>
      <c r="K59" s="55" t="s">
        <v>3561</v>
      </c>
      <c r="L59" s="55" t="s">
        <v>3561</v>
      </c>
      <c r="N59" s="55" t="s">
        <v>2915</v>
      </c>
      <c r="O59" s="55" t="e">
        <v>#N/A</v>
      </c>
      <c r="Q59" s="55" t="s">
        <v>1652</v>
      </c>
      <c r="R59" s="55" t="s">
        <v>3913</v>
      </c>
      <c r="V59" s="58">
        <v>0.8</v>
      </c>
      <c r="Y59" s="55">
        <v>1</v>
      </c>
      <c r="AA59" s="55" t="s">
        <v>2938</v>
      </c>
    </row>
    <row r="60" spans="2:39" x14ac:dyDescent="0.3">
      <c r="B60" s="55">
        <v>2016</v>
      </c>
      <c r="C60" s="55">
        <f>VLOOKUP(D60,Lotes!$A:$F,6,FALSE)</f>
        <v>0.41</v>
      </c>
      <c r="D60" s="54">
        <v>86</v>
      </c>
      <c r="E60" s="55">
        <v>17</v>
      </c>
      <c r="F60" s="55" t="s">
        <v>2927</v>
      </c>
      <c r="H60" s="55" t="s">
        <v>95</v>
      </c>
      <c r="I60" s="55" t="s">
        <v>2379</v>
      </c>
      <c r="J60" s="55" t="s">
        <v>1634</v>
      </c>
      <c r="K60" s="55" t="s">
        <v>3561</v>
      </c>
      <c r="L60" s="55" t="s">
        <v>3561</v>
      </c>
      <c r="N60" s="55" t="s">
        <v>2915</v>
      </c>
      <c r="O60" s="55" t="e">
        <v>#N/A</v>
      </c>
      <c r="Q60" s="55" t="s">
        <v>1652</v>
      </c>
      <c r="R60" s="55" t="s">
        <v>1652</v>
      </c>
      <c r="V60" s="60">
        <v>0</v>
      </c>
      <c r="W60" s="59" t="s">
        <v>1668</v>
      </c>
      <c r="Y60" s="55">
        <v>2</v>
      </c>
    </row>
    <row r="61" spans="2:39" x14ac:dyDescent="0.3">
      <c r="B61" s="55">
        <v>2016</v>
      </c>
      <c r="C61" s="55">
        <f>VLOOKUP(D61,Lotes!$A:$F,6,FALSE)</f>
        <v>0.41</v>
      </c>
      <c r="D61" s="54">
        <v>86</v>
      </c>
      <c r="E61" s="55">
        <v>17</v>
      </c>
      <c r="F61" s="55" t="s">
        <v>2927</v>
      </c>
      <c r="H61" s="55" t="s">
        <v>95</v>
      </c>
      <c r="I61" s="55" t="s">
        <v>2379</v>
      </c>
      <c r="J61" s="55" t="s">
        <v>1634</v>
      </c>
      <c r="K61" s="55" t="s">
        <v>2911</v>
      </c>
      <c r="L61" s="55" t="s">
        <v>1635</v>
      </c>
      <c r="M61" s="55" t="s">
        <v>2886</v>
      </c>
      <c r="N61" s="55" t="s">
        <v>3899</v>
      </c>
      <c r="O61" s="55" t="e">
        <v>#N/A</v>
      </c>
      <c r="Q61" s="55" t="s">
        <v>1757</v>
      </c>
      <c r="R61" s="55" t="s">
        <v>1757</v>
      </c>
      <c r="U61" s="55" t="s">
        <v>2874</v>
      </c>
      <c r="V61" s="58">
        <v>0.3</v>
      </c>
      <c r="W61" s="59" t="s">
        <v>1786</v>
      </c>
      <c r="Y61" s="55">
        <v>1</v>
      </c>
    </row>
    <row r="62" spans="2:39" x14ac:dyDescent="0.3">
      <c r="B62" s="55">
        <v>2016</v>
      </c>
      <c r="C62" s="55">
        <f>VLOOKUP(D62,Lotes!$A:$F,6,FALSE)</f>
        <v>0.41</v>
      </c>
      <c r="D62" s="54">
        <v>86</v>
      </c>
      <c r="E62" s="55">
        <v>17</v>
      </c>
      <c r="F62" s="55" t="s">
        <v>2927</v>
      </c>
      <c r="H62" s="55" t="s">
        <v>95</v>
      </c>
      <c r="I62" s="55" t="s">
        <v>2379</v>
      </c>
      <c r="J62" s="55" t="s">
        <v>1634</v>
      </c>
      <c r="K62" s="55" t="s">
        <v>1742</v>
      </c>
      <c r="L62" s="55" t="s">
        <v>2925</v>
      </c>
      <c r="M62" s="55" t="s">
        <v>2926</v>
      </c>
      <c r="N62" s="55" t="s">
        <v>3888</v>
      </c>
      <c r="O62" s="55" t="e">
        <v>#N/A</v>
      </c>
      <c r="Q62" s="55" t="s">
        <v>1757</v>
      </c>
      <c r="R62" s="55" t="s">
        <v>1757</v>
      </c>
      <c r="U62" s="55" t="s">
        <v>2877</v>
      </c>
      <c r="V62" s="58">
        <v>0.2</v>
      </c>
      <c r="W62" s="59" t="s">
        <v>1786</v>
      </c>
      <c r="Y62" s="55">
        <v>1</v>
      </c>
    </row>
    <row r="63" spans="2:39" x14ac:dyDescent="0.3">
      <c r="B63" s="55">
        <v>2016</v>
      </c>
      <c r="C63" s="55">
        <f>VLOOKUP(D63,Lotes!$A:$F,6,FALSE)</f>
        <v>0.41</v>
      </c>
      <c r="D63" s="54">
        <v>86</v>
      </c>
      <c r="E63" s="55">
        <v>17</v>
      </c>
      <c r="F63" s="55" t="s">
        <v>2927</v>
      </c>
      <c r="H63" s="55" t="s">
        <v>95</v>
      </c>
      <c r="I63" s="55" t="s">
        <v>2379</v>
      </c>
      <c r="J63" s="55" t="s">
        <v>1634</v>
      </c>
      <c r="K63" s="55" t="s">
        <v>2911</v>
      </c>
      <c r="L63" s="55" t="s">
        <v>1950</v>
      </c>
      <c r="M63" s="55" t="s">
        <v>1636</v>
      </c>
      <c r="N63" s="55" t="s">
        <v>1952</v>
      </c>
      <c r="O63" s="55" t="e">
        <v>#N/A</v>
      </c>
      <c r="Q63" s="55" t="s">
        <v>1687</v>
      </c>
      <c r="R63" s="55" t="s">
        <v>1687</v>
      </c>
      <c r="U63" s="55" t="s">
        <v>2877</v>
      </c>
      <c r="V63" s="58">
        <v>0.2</v>
      </c>
      <c r="W63" s="59" t="s">
        <v>2939</v>
      </c>
      <c r="Y63" s="55">
        <v>1</v>
      </c>
    </row>
    <row r="64" spans="2:39" x14ac:dyDescent="0.3">
      <c r="B64" s="55">
        <v>2016</v>
      </c>
      <c r="C64" s="55">
        <f>VLOOKUP(D64,Lotes!$A:$F,6,FALSE)</f>
        <v>0.41</v>
      </c>
      <c r="D64" s="54">
        <v>86</v>
      </c>
      <c r="E64" s="55">
        <v>17</v>
      </c>
      <c r="F64" s="55" t="s">
        <v>2927</v>
      </c>
      <c r="H64" s="55" t="s">
        <v>95</v>
      </c>
      <c r="I64" s="55" t="s">
        <v>2379</v>
      </c>
      <c r="J64" s="55" t="s">
        <v>1622</v>
      </c>
      <c r="K64" s="55" t="s">
        <v>3968</v>
      </c>
      <c r="N64" s="55" t="s">
        <v>2992</v>
      </c>
      <c r="O64" s="55" t="e">
        <v>#N/A</v>
      </c>
      <c r="Q64" s="55" t="s">
        <v>3984</v>
      </c>
      <c r="R64" s="55" t="s">
        <v>1713</v>
      </c>
      <c r="U64" s="55" t="s">
        <v>2874</v>
      </c>
      <c r="V64" s="60">
        <v>0</v>
      </c>
      <c r="W64" s="59" t="s">
        <v>2940</v>
      </c>
      <c r="Y64" s="55">
        <v>1</v>
      </c>
    </row>
    <row r="65" spans="2:42" x14ac:dyDescent="0.3">
      <c r="B65" s="55">
        <v>2016</v>
      </c>
      <c r="C65" s="55">
        <f>VLOOKUP(D65,Lotes!$A:$F,6,FALSE)</f>
        <v>0.41</v>
      </c>
      <c r="D65" s="54">
        <v>86</v>
      </c>
      <c r="E65" s="55">
        <v>17</v>
      </c>
      <c r="F65" s="55" t="s">
        <v>2927</v>
      </c>
      <c r="H65" s="55" t="s">
        <v>95</v>
      </c>
      <c r="I65" s="55" t="s">
        <v>2379</v>
      </c>
      <c r="J65" s="55" t="s">
        <v>1634</v>
      </c>
      <c r="N65" s="55" t="s">
        <v>2919</v>
      </c>
      <c r="O65" s="55" t="e">
        <v>#N/A</v>
      </c>
      <c r="P65" s="55" t="s">
        <v>4175</v>
      </c>
      <c r="Q65" s="55" t="s">
        <v>1699</v>
      </c>
      <c r="V65" s="58">
        <v>0.3</v>
      </c>
      <c r="Y65" s="55">
        <v>1</v>
      </c>
      <c r="AA65" s="55" t="s">
        <v>2941</v>
      </c>
      <c r="AC65" s="55" t="s">
        <v>1085</v>
      </c>
    </row>
    <row r="66" spans="2:42" x14ac:dyDescent="0.3">
      <c r="B66" s="55">
        <v>2016</v>
      </c>
      <c r="C66" s="55">
        <f>VLOOKUP(D66,Lotes!$A:$F,6,FALSE)</f>
        <v>0.41</v>
      </c>
      <c r="D66" s="54">
        <v>86</v>
      </c>
      <c r="E66" s="55">
        <v>17</v>
      </c>
      <c r="F66" s="55" t="s">
        <v>2927</v>
      </c>
      <c r="H66" s="55" t="s">
        <v>95</v>
      </c>
      <c r="I66" s="55" t="s">
        <v>2379</v>
      </c>
      <c r="J66" s="55" t="s">
        <v>1634</v>
      </c>
      <c r="K66" s="55" t="s">
        <v>2911</v>
      </c>
      <c r="L66" s="55" t="s">
        <v>1635</v>
      </c>
      <c r="M66" s="55" t="s">
        <v>1636</v>
      </c>
      <c r="N66" s="55" t="s">
        <v>1637</v>
      </c>
      <c r="O66" s="55" t="e">
        <v>#N/A</v>
      </c>
      <c r="Q66" s="55" t="s">
        <v>1693</v>
      </c>
      <c r="R66" s="55" t="s">
        <v>2887</v>
      </c>
      <c r="U66" s="55" t="s">
        <v>2874</v>
      </c>
      <c r="V66" s="58">
        <v>0.5</v>
      </c>
      <c r="W66" s="59" t="s">
        <v>2888</v>
      </c>
      <c r="Y66" s="55">
        <v>1</v>
      </c>
      <c r="AA66" s="55" t="s">
        <v>2942</v>
      </c>
    </row>
    <row r="67" spans="2:42" x14ac:dyDescent="0.3">
      <c r="B67" s="55">
        <v>2016</v>
      </c>
      <c r="C67" s="55">
        <f>VLOOKUP(D67,Lotes!$A:$F,6,FALSE)</f>
        <v>0.41</v>
      </c>
      <c r="D67" s="54">
        <v>86</v>
      </c>
      <c r="E67" s="55">
        <v>17</v>
      </c>
      <c r="F67" s="55" t="s">
        <v>2927</v>
      </c>
      <c r="H67" s="55" t="s">
        <v>95</v>
      </c>
      <c r="I67" s="55" t="s">
        <v>2379</v>
      </c>
      <c r="J67" s="55" t="s">
        <v>1634</v>
      </c>
      <c r="K67" s="55" t="s">
        <v>2911</v>
      </c>
      <c r="L67" s="55" t="s">
        <v>1635</v>
      </c>
      <c r="M67" s="55" t="s">
        <v>1636</v>
      </c>
      <c r="N67" s="55" t="s">
        <v>1637</v>
      </c>
      <c r="O67" s="55" t="e">
        <v>#N/A</v>
      </c>
      <c r="Q67" s="55" t="s">
        <v>1652</v>
      </c>
      <c r="R67" s="55" t="s">
        <v>1652</v>
      </c>
      <c r="V67" s="60">
        <v>0</v>
      </c>
      <c r="W67" s="59" t="s">
        <v>1668</v>
      </c>
      <c r="Y67" s="55">
        <v>2</v>
      </c>
    </row>
    <row r="68" spans="2:42" x14ac:dyDescent="0.3">
      <c r="B68" s="55">
        <v>2016</v>
      </c>
      <c r="C68" s="55">
        <f>VLOOKUP(D68,Lotes!$A:$F,6,FALSE)</f>
        <v>0.41</v>
      </c>
      <c r="D68" s="54">
        <v>86</v>
      </c>
      <c r="E68" s="55">
        <v>17</v>
      </c>
      <c r="F68" s="55" t="s">
        <v>2927</v>
      </c>
      <c r="H68" s="55" t="s">
        <v>95</v>
      </c>
      <c r="I68" s="55" t="s">
        <v>2379</v>
      </c>
      <c r="J68" s="55" t="s">
        <v>1634</v>
      </c>
      <c r="K68" s="55" t="s">
        <v>2911</v>
      </c>
      <c r="L68" s="55" t="s">
        <v>1950</v>
      </c>
      <c r="M68" s="55" t="s">
        <v>1636</v>
      </c>
      <c r="N68" s="55" t="s">
        <v>1952</v>
      </c>
      <c r="O68" s="55" t="e">
        <v>#N/A</v>
      </c>
      <c r="Q68" s="55" t="s">
        <v>1667</v>
      </c>
      <c r="R68" s="55" t="s">
        <v>2943</v>
      </c>
      <c r="U68" s="55" t="s">
        <v>2874</v>
      </c>
      <c r="V68" s="58">
        <v>0.4</v>
      </c>
      <c r="W68" s="59" t="s">
        <v>2944</v>
      </c>
      <c r="Y68" s="55">
        <v>1</v>
      </c>
    </row>
    <row r="69" spans="2:42" x14ac:dyDescent="0.3">
      <c r="B69" s="55">
        <v>2016</v>
      </c>
      <c r="C69" s="55">
        <f>VLOOKUP(D69,Lotes!$A:$F,6,FALSE)</f>
        <v>0.41</v>
      </c>
      <c r="D69" s="54">
        <v>86</v>
      </c>
      <c r="E69" s="55">
        <v>17</v>
      </c>
      <c r="F69" s="55" t="s">
        <v>2927</v>
      </c>
      <c r="H69" s="55" t="s">
        <v>95</v>
      </c>
      <c r="I69" s="55" t="s">
        <v>2379</v>
      </c>
      <c r="J69" s="55" t="s">
        <v>1634</v>
      </c>
      <c r="L69" s="55" t="s">
        <v>2945</v>
      </c>
      <c r="N69" s="55" t="s">
        <v>2971</v>
      </c>
      <c r="O69" s="55" t="e">
        <v>#N/A</v>
      </c>
      <c r="Q69" s="55" t="s">
        <v>1667</v>
      </c>
      <c r="R69" s="55" t="s">
        <v>1667</v>
      </c>
      <c r="V69" s="60">
        <v>0</v>
      </c>
      <c r="W69" s="59" t="s">
        <v>2901</v>
      </c>
      <c r="Y69" s="55">
        <v>1</v>
      </c>
      <c r="AA69" s="55" t="s">
        <v>2946</v>
      </c>
    </row>
    <row r="70" spans="2:42" x14ac:dyDescent="0.3">
      <c r="B70" s="55">
        <v>2016</v>
      </c>
      <c r="C70" s="55">
        <f>VLOOKUP(D70,Lotes!$A:$F,6,FALSE)</f>
        <v>0.41</v>
      </c>
      <c r="D70" s="54">
        <v>86</v>
      </c>
      <c r="E70" s="55">
        <v>17</v>
      </c>
      <c r="F70" s="55" t="s">
        <v>2927</v>
      </c>
      <c r="H70" s="55" t="s">
        <v>95</v>
      </c>
      <c r="I70" s="55" t="s">
        <v>2379</v>
      </c>
      <c r="J70" s="55" t="s">
        <v>1634</v>
      </c>
      <c r="L70" s="55" t="s">
        <v>2945</v>
      </c>
      <c r="N70" s="55" t="s">
        <v>2971</v>
      </c>
      <c r="O70" s="55" t="e">
        <v>#N/A</v>
      </c>
      <c r="Q70" s="55" t="s">
        <v>1667</v>
      </c>
      <c r="R70" s="55" t="s">
        <v>1667</v>
      </c>
      <c r="V70" s="60">
        <v>0</v>
      </c>
      <c r="W70" s="59" t="s">
        <v>1631</v>
      </c>
      <c r="Y70" s="55">
        <v>1</v>
      </c>
    </row>
    <row r="71" spans="2:42" x14ac:dyDescent="0.3">
      <c r="B71" s="55">
        <v>2016</v>
      </c>
      <c r="C71" s="55">
        <f>VLOOKUP(D71,Lotes!$A:$F,6,FALSE)</f>
        <v>0.41</v>
      </c>
      <c r="D71" s="54">
        <v>86</v>
      </c>
      <c r="E71" s="55">
        <v>17</v>
      </c>
      <c r="F71" s="55" t="s">
        <v>2927</v>
      </c>
      <c r="H71" s="55" t="s">
        <v>95</v>
      </c>
      <c r="I71" s="55" t="s">
        <v>2379</v>
      </c>
      <c r="J71" s="55" t="s">
        <v>1634</v>
      </c>
      <c r="N71" s="55" t="s">
        <v>2919</v>
      </c>
      <c r="O71" s="55" t="e">
        <v>#N/A</v>
      </c>
      <c r="Q71" s="55" t="s">
        <v>1631</v>
      </c>
      <c r="R71" s="55" t="s">
        <v>2947</v>
      </c>
      <c r="V71" s="60">
        <v>0</v>
      </c>
      <c r="W71" s="59" t="s">
        <v>1632</v>
      </c>
      <c r="Y71" s="55">
        <v>1</v>
      </c>
    </row>
    <row r="72" spans="2:42" x14ac:dyDescent="0.3">
      <c r="B72" s="55">
        <v>2016</v>
      </c>
      <c r="C72" s="55">
        <f>VLOOKUP(D72,Lotes!$A:$F,6,FALSE)</f>
        <v>0.41</v>
      </c>
      <c r="D72" s="54">
        <v>86</v>
      </c>
      <c r="E72" s="55">
        <v>17</v>
      </c>
      <c r="F72" s="55" t="s">
        <v>2927</v>
      </c>
      <c r="H72" s="55" t="s">
        <v>95</v>
      </c>
      <c r="I72" s="55" t="s">
        <v>2379</v>
      </c>
      <c r="J72" s="55" t="s">
        <v>1698</v>
      </c>
      <c r="N72" s="55" t="s">
        <v>3289</v>
      </c>
      <c r="O72" s="55" t="e">
        <v>#N/A</v>
      </c>
      <c r="P72" s="55" t="s">
        <v>4175</v>
      </c>
      <c r="Q72" s="55" t="s">
        <v>1699</v>
      </c>
      <c r="V72" s="60">
        <v>1</v>
      </c>
      <c r="Y72" s="55">
        <v>1</v>
      </c>
    </row>
    <row r="73" spans="2:42" x14ac:dyDescent="0.3">
      <c r="B73" s="55">
        <v>2016</v>
      </c>
      <c r="C73" s="55">
        <f>VLOOKUP(D73,Lotes!$A:$F,6,FALSE)</f>
        <v>0.41</v>
      </c>
      <c r="D73" s="54">
        <v>86</v>
      </c>
      <c r="E73" s="55">
        <v>17</v>
      </c>
      <c r="F73" s="55" t="s">
        <v>2927</v>
      </c>
      <c r="H73" s="55" t="s">
        <v>95</v>
      </c>
      <c r="I73" s="55" t="s">
        <v>2379</v>
      </c>
      <c r="J73" s="55" t="s">
        <v>1622</v>
      </c>
      <c r="K73" s="55" t="s">
        <v>3968</v>
      </c>
      <c r="N73" s="55" t="s">
        <v>2992</v>
      </c>
      <c r="O73" s="55" t="e">
        <v>#N/A</v>
      </c>
      <c r="Q73" s="55" t="s">
        <v>1667</v>
      </c>
      <c r="R73" s="55" t="s">
        <v>1667</v>
      </c>
      <c r="V73" s="60">
        <v>0</v>
      </c>
      <c r="W73" s="59" t="s">
        <v>1632</v>
      </c>
      <c r="Y73" s="55">
        <v>1</v>
      </c>
    </row>
    <row r="74" spans="2:42" x14ac:dyDescent="0.3">
      <c r="B74" s="55">
        <v>2016</v>
      </c>
      <c r="C74" s="55">
        <f>VLOOKUP(D74,Lotes!$A:$F,6,FALSE)</f>
        <v>0.41</v>
      </c>
      <c r="D74" s="54">
        <v>86</v>
      </c>
      <c r="E74" s="55">
        <v>17</v>
      </c>
      <c r="F74" s="55" t="s">
        <v>2927</v>
      </c>
      <c r="H74" s="55" t="s">
        <v>95</v>
      </c>
      <c r="I74" s="55" t="s">
        <v>2379</v>
      </c>
      <c r="J74" s="55" t="s">
        <v>1634</v>
      </c>
      <c r="L74" s="55" t="s">
        <v>2980</v>
      </c>
      <c r="N74" s="55" t="s">
        <v>2777</v>
      </c>
      <c r="O74" s="55" t="e">
        <v>#N/A</v>
      </c>
      <c r="Q74" s="55" t="s">
        <v>1631</v>
      </c>
      <c r="R74" s="55" t="s">
        <v>3030</v>
      </c>
      <c r="V74" s="60">
        <v>0</v>
      </c>
      <c r="Y74" s="55">
        <v>1</v>
      </c>
      <c r="AA74" s="55" t="s">
        <v>3769</v>
      </c>
      <c r="AG74" s="55" t="s">
        <v>3030</v>
      </c>
      <c r="AP74" s="55">
        <f>Y74</f>
        <v>1</v>
      </c>
    </row>
    <row r="75" spans="2:42" x14ac:dyDescent="0.3">
      <c r="B75" s="55">
        <v>2016</v>
      </c>
      <c r="C75" s="55">
        <f>VLOOKUP(D75,Lotes!$A:$F,6,FALSE)</f>
        <v>0.41</v>
      </c>
      <c r="D75" s="54">
        <v>86</v>
      </c>
      <c r="E75" s="55">
        <v>17</v>
      </c>
      <c r="F75" s="55" t="s">
        <v>2927</v>
      </c>
      <c r="H75" s="55" t="s">
        <v>95</v>
      </c>
      <c r="I75" s="55" t="s">
        <v>2379</v>
      </c>
      <c r="J75" s="55" t="s">
        <v>1634</v>
      </c>
      <c r="L75" s="55" t="s">
        <v>2980</v>
      </c>
      <c r="N75" s="55" t="s">
        <v>2777</v>
      </c>
      <c r="O75" s="55" t="e">
        <v>#N/A</v>
      </c>
      <c r="Q75" s="55" t="s">
        <v>1631</v>
      </c>
      <c r="R75" s="55" t="s">
        <v>3030</v>
      </c>
      <c r="V75" s="60">
        <v>0</v>
      </c>
      <c r="Y75" s="55">
        <v>1</v>
      </c>
      <c r="AA75" s="55" t="s">
        <v>3770</v>
      </c>
      <c r="AG75" s="55" t="s">
        <v>2356</v>
      </c>
      <c r="AP75" s="55">
        <v>1</v>
      </c>
    </row>
    <row r="76" spans="2:42" x14ac:dyDescent="0.3">
      <c r="B76" s="55">
        <v>2016</v>
      </c>
      <c r="C76" s="55">
        <f>VLOOKUP(D76,Lotes!$A:$F,6,FALSE)</f>
        <v>0.41</v>
      </c>
      <c r="D76" s="54">
        <v>86</v>
      </c>
      <c r="E76" s="55">
        <v>17</v>
      </c>
      <c r="F76" s="55" t="s">
        <v>2927</v>
      </c>
      <c r="H76" s="55" t="s">
        <v>95</v>
      </c>
      <c r="I76" s="55" t="s">
        <v>2379</v>
      </c>
      <c r="J76" s="55" t="s">
        <v>1622</v>
      </c>
      <c r="K76" s="55" t="s">
        <v>3968</v>
      </c>
      <c r="L76" s="55" t="s">
        <v>2980</v>
      </c>
      <c r="N76" s="55" t="s">
        <v>2989</v>
      </c>
      <c r="O76" s="55" t="e">
        <v>#N/A</v>
      </c>
      <c r="Q76" s="55" t="s">
        <v>1631</v>
      </c>
      <c r="R76" s="55" t="s">
        <v>1643</v>
      </c>
      <c r="V76" s="60">
        <v>0</v>
      </c>
      <c r="W76" s="59" t="s">
        <v>1632</v>
      </c>
      <c r="Y76" s="55">
        <v>4</v>
      </c>
    </row>
    <row r="77" spans="2:42" x14ac:dyDescent="0.3">
      <c r="B77" s="55">
        <v>2016</v>
      </c>
      <c r="C77" s="55">
        <f>VLOOKUP(D77,Lotes!$A:$F,6,FALSE)</f>
        <v>0.41</v>
      </c>
      <c r="D77" s="54">
        <v>86</v>
      </c>
      <c r="E77" s="55">
        <v>17</v>
      </c>
      <c r="F77" s="55" t="s">
        <v>2927</v>
      </c>
      <c r="H77" s="55" t="s">
        <v>95</v>
      </c>
      <c r="I77" s="55" t="s">
        <v>2379</v>
      </c>
      <c r="J77" s="55" t="s">
        <v>1634</v>
      </c>
      <c r="N77" s="55" t="s">
        <v>2919</v>
      </c>
      <c r="O77" s="55" t="e">
        <v>#N/A</v>
      </c>
      <c r="Q77" s="55" t="s">
        <v>1796</v>
      </c>
      <c r="R77" s="55" t="s">
        <v>1668</v>
      </c>
      <c r="V77" s="60">
        <v>0</v>
      </c>
      <c r="W77" s="59" t="s">
        <v>2904</v>
      </c>
      <c r="Y77" s="55">
        <v>15</v>
      </c>
    </row>
    <row r="78" spans="2:42" x14ac:dyDescent="0.3">
      <c r="B78" s="55">
        <v>2016</v>
      </c>
      <c r="C78" s="55">
        <f>VLOOKUP(D78,Lotes!$A:$F,6,FALSE)</f>
        <v>0.41</v>
      </c>
      <c r="D78" s="54">
        <v>86</v>
      </c>
      <c r="E78" s="55">
        <v>17</v>
      </c>
      <c r="F78" s="55" t="s">
        <v>2927</v>
      </c>
      <c r="H78" s="55" t="s">
        <v>95</v>
      </c>
      <c r="I78" s="55" t="s">
        <v>2379</v>
      </c>
      <c r="J78" s="55" t="s">
        <v>1634</v>
      </c>
      <c r="L78" s="55" t="s">
        <v>2945</v>
      </c>
      <c r="N78" s="55" t="s">
        <v>2971</v>
      </c>
      <c r="O78" s="55" t="e">
        <v>#N/A</v>
      </c>
      <c r="P78" s="55" t="s">
        <v>4175</v>
      </c>
      <c r="Q78" s="55" t="s">
        <v>1699</v>
      </c>
      <c r="V78" s="60">
        <v>0</v>
      </c>
      <c r="W78" s="59" t="s">
        <v>3745</v>
      </c>
      <c r="Y78" s="55">
        <v>1</v>
      </c>
      <c r="AA78" s="55" t="s">
        <v>3772</v>
      </c>
      <c r="AC78" s="55" t="s">
        <v>1627</v>
      </c>
    </row>
    <row r="79" spans="2:42" x14ac:dyDescent="0.3">
      <c r="B79" s="55">
        <v>2016</v>
      </c>
      <c r="C79" s="55">
        <f>VLOOKUP(D79,Lotes!$A:$F,6,FALSE)</f>
        <v>0.41</v>
      </c>
      <c r="D79" s="54">
        <v>86</v>
      </c>
      <c r="E79" s="55">
        <v>17</v>
      </c>
      <c r="F79" s="55" t="s">
        <v>2927</v>
      </c>
      <c r="H79" s="55" t="s">
        <v>95</v>
      </c>
      <c r="I79" s="55" t="s">
        <v>2379</v>
      </c>
      <c r="J79" s="55" t="s">
        <v>1634</v>
      </c>
      <c r="K79" s="55" t="s">
        <v>3965</v>
      </c>
      <c r="L79" s="55" t="s">
        <v>1673</v>
      </c>
      <c r="M79" s="55" t="s">
        <v>2879</v>
      </c>
      <c r="N79" s="55" t="s">
        <v>1830</v>
      </c>
      <c r="O79" s="55" t="e">
        <v>#N/A</v>
      </c>
      <c r="P79" s="55" t="s">
        <v>4367</v>
      </c>
      <c r="Q79" s="55" t="s">
        <v>1699</v>
      </c>
      <c r="V79" s="58">
        <v>0.4</v>
      </c>
      <c r="W79" s="59" t="s">
        <v>3771</v>
      </c>
      <c r="Y79" s="55">
        <v>1</v>
      </c>
      <c r="Z79" s="55">
        <v>1</v>
      </c>
      <c r="AC79" s="55" t="s">
        <v>1627</v>
      </c>
    </row>
    <row r="80" spans="2:42" x14ac:dyDescent="0.3">
      <c r="B80" s="55">
        <v>2016</v>
      </c>
      <c r="C80" s="55">
        <f>VLOOKUP(D80,Lotes!$A:$F,6,FALSE)</f>
        <v>0.41</v>
      </c>
      <c r="D80" s="54">
        <v>86</v>
      </c>
      <c r="E80" s="55">
        <v>17</v>
      </c>
      <c r="F80" s="55" t="s">
        <v>2927</v>
      </c>
      <c r="H80" s="55" t="s">
        <v>95</v>
      </c>
      <c r="I80" s="55" t="s">
        <v>2379</v>
      </c>
      <c r="J80" s="55" t="s">
        <v>3366</v>
      </c>
      <c r="N80" s="55" t="s">
        <v>3366</v>
      </c>
      <c r="O80" s="55" t="e">
        <v>#N/A</v>
      </c>
      <c r="V80" s="60">
        <v>0</v>
      </c>
      <c r="Y80" s="55">
        <v>4</v>
      </c>
    </row>
    <row r="81" spans="2:38" x14ac:dyDescent="0.3">
      <c r="B81" s="55">
        <v>2016</v>
      </c>
      <c r="C81" s="55">
        <f>VLOOKUP(D81,Lotes!$A:$F,6,FALSE)</f>
        <v>0.20499999999999999</v>
      </c>
      <c r="D81" s="54">
        <v>94</v>
      </c>
      <c r="E81" s="55">
        <v>17</v>
      </c>
      <c r="F81" s="55" t="s">
        <v>2948</v>
      </c>
      <c r="H81" s="55" t="s">
        <v>15</v>
      </c>
      <c r="I81" s="55" t="s">
        <v>1705</v>
      </c>
      <c r="J81" s="55" t="s">
        <v>1634</v>
      </c>
      <c r="K81" s="55" t="s">
        <v>2911</v>
      </c>
      <c r="L81" s="55" t="s">
        <v>1950</v>
      </c>
      <c r="M81" s="55" t="s">
        <v>1636</v>
      </c>
      <c r="N81" s="55" t="s">
        <v>1952</v>
      </c>
      <c r="O81" s="55" t="e">
        <v>#N/A</v>
      </c>
      <c r="Q81" s="55" t="s">
        <v>1730</v>
      </c>
      <c r="R81" s="55" t="s">
        <v>1730</v>
      </c>
      <c r="U81" s="55" t="s">
        <v>2877</v>
      </c>
      <c r="V81" s="58">
        <v>0.2</v>
      </c>
      <c r="W81" s="59" t="s">
        <v>1751</v>
      </c>
      <c r="Y81" s="55">
        <v>1</v>
      </c>
      <c r="AA81" s="55" t="s">
        <v>2949</v>
      </c>
      <c r="AC81" s="55" t="s">
        <v>2876</v>
      </c>
      <c r="AG81" s="55" t="s">
        <v>1679</v>
      </c>
      <c r="AL81" s="55">
        <v>1</v>
      </c>
    </row>
    <row r="82" spans="2:38" x14ac:dyDescent="0.3">
      <c r="B82" s="55">
        <v>2016</v>
      </c>
      <c r="C82" s="55">
        <f>VLOOKUP(D82,Lotes!$A:$F,6,FALSE)</f>
        <v>0.20499999999999999</v>
      </c>
      <c r="D82" s="54">
        <v>94</v>
      </c>
      <c r="E82" s="55">
        <v>17</v>
      </c>
      <c r="F82" s="55" t="s">
        <v>2948</v>
      </c>
      <c r="H82" s="55" t="s">
        <v>15</v>
      </c>
      <c r="I82" s="55" t="s">
        <v>1705</v>
      </c>
      <c r="J82" s="55" t="s">
        <v>1634</v>
      </c>
      <c r="N82" s="55" t="s">
        <v>2919</v>
      </c>
      <c r="O82" s="55" t="e">
        <v>#N/A</v>
      </c>
      <c r="Q82" s="55" t="s">
        <v>1796</v>
      </c>
      <c r="R82" s="55" t="s">
        <v>1668</v>
      </c>
      <c r="V82" s="60">
        <v>0</v>
      </c>
      <c r="Y82" s="55">
        <v>5</v>
      </c>
    </row>
    <row r="83" spans="2:38" x14ac:dyDescent="0.3">
      <c r="B83" s="55">
        <v>2016</v>
      </c>
      <c r="C83" s="55">
        <f>VLOOKUP(D83,Lotes!$A:$F,6,FALSE)</f>
        <v>0.20499999999999999</v>
      </c>
      <c r="D83" s="54">
        <v>94</v>
      </c>
      <c r="E83" s="55">
        <v>17</v>
      </c>
      <c r="F83" s="55" t="s">
        <v>2948</v>
      </c>
      <c r="H83" s="55" t="s">
        <v>15</v>
      </c>
      <c r="I83" s="55" t="s">
        <v>1705</v>
      </c>
      <c r="J83" s="55" t="s">
        <v>3366</v>
      </c>
      <c r="N83" s="55" t="s">
        <v>3366</v>
      </c>
      <c r="O83" s="55" t="e">
        <v>#N/A</v>
      </c>
      <c r="V83" s="60">
        <v>0</v>
      </c>
      <c r="Y83" s="55">
        <v>1</v>
      </c>
    </row>
    <row r="84" spans="2:38" x14ac:dyDescent="0.3">
      <c r="B84" s="55">
        <v>2016</v>
      </c>
      <c r="C84" s="55">
        <f>VLOOKUP(D84,Lotes!$A:$F,6,FALSE)</f>
        <v>7.0000000000000007E-2</v>
      </c>
      <c r="D84" s="54">
        <v>10</v>
      </c>
      <c r="E84" s="55">
        <v>17</v>
      </c>
      <c r="F84" s="55" t="s">
        <v>28</v>
      </c>
      <c r="G84" s="55" t="s">
        <v>3762</v>
      </c>
      <c r="J84" s="55" t="s">
        <v>1634</v>
      </c>
      <c r="K84" s="55" t="s">
        <v>2911</v>
      </c>
      <c r="L84" s="55" t="s">
        <v>1635</v>
      </c>
      <c r="M84" s="55" t="s">
        <v>1636</v>
      </c>
      <c r="N84" s="55" t="s">
        <v>1637</v>
      </c>
      <c r="O84" s="55" t="e">
        <v>#N/A</v>
      </c>
      <c r="Q84" s="55" t="s">
        <v>2081</v>
      </c>
      <c r="R84" s="55" t="s">
        <v>2951</v>
      </c>
      <c r="V84" s="60">
        <v>1</v>
      </c>
      <c r="Y84" s="55">
        <v>1</v>
      </c>
      <c r="AA84" s="55" t="s">
        <v>2950</v>
      </c>
    </row>
    <row r="85" spans="2:38" x14ac:dyDescent="0.3">
      <c r="B85" s="55">
        <v>2016</v>
      </c>
      <c r="C85" s="55">
        <f>VLOOKUP(D85,Lotes!$A:$F,6,FALSE)</f>
        <v>0.59599999999999997</v>
      </c>
      <c r="D85" s="54">
        <v>75</v>
      </c>
      <c r="E85" s="55">
        <v>17</v>
      </c>
      <c r="F85" s="55" t="s">
        <v>98</v>
      </c>
      <c r="J85" s="55" t="s">
        <v>1698</v>
      </c>
      <c r="L85" s="55" t="s">
        <v>3001</v>
      </c>
      <c r="M85" s="55" t="s">
        <v>1636</v>
      </c>
      <c r="N85" s="54" t="s">
        <v>3132</v>
      </c>
      <c r="O85" s="55" t="e">
        <v>#N/A</v>
      </c>
      <c r="Q85" s="54" t="s">
        <v>1853</v>
      </c>
      <c r="R85" s="55" t="s">
        <v>3002</v>
      </c>
      <c r="V85" s="58">
        <v>0.5</v>
      </c>
      <c r="W85" s="59" t="s">
        <v>1751</v>
      </c>
      <c r="Y85" s="55">
        <v>1</v>
      </c>
      <c r="AA85" s="55" t="s">
        <v>3003</v>
      </c>
      <c r="AG85" s="55" t="s">
        <v>1679</v>
      </c>
      <c r="AH85" s="55" t="s">
        <v>3931</v>
      </c>
      <c r="AL85" s="55">
        <v>1</v>
      </c>
    </row>
    <row r="86" spans="2:38" x14ac:dyDescent="0.3">
      <c r="B86" s="55">
        <v>2016</v>
      </c>
      <c r="C86" s="55">
        <f>VLOOKUP(D86,Lotes!$A:$F,6,FALSE)</f>
        <v>0.59599999999999997</v>
      </c>
      <c r="D86" s="54">
        <v>75</v>
      </c>
      <c r="E86" s="55">
        <v>17</v>
      </c>
      <c r="F86" s="55" t="s">
        <v>98</v>
      </c>
      <c r="J86" s="55" t="s">
        <v>1634</v>
      </c>
      <c r="N86" s="55" t="s">
        <v>2919</v>
      </c>
      <c r="O86" s="55" t="e">
        <v>#N/A</v>
      </c>
      <c r="Q86" s="55" t="s">
        <v>1796</v>
      </c>
      <c r="R86" s="55" t="s">
        <v>1668</v>
      </c>
      <c r="V86" s="60">
        <v>0</v>
      </c>
      <c r="Y86" s="55">
        <v>1</v>
      </c>
    </row>
    <row r="87" spans="2:38" x14ac:dyDescent="0.3">
      <c r="B87" s="55">
        <v>2016</v>
      </c>
      <c r="C87" s="55">
        <f>VLOOKUP(D87,Lotes!$A:$F,6,FALSE)</f>
        <v>0.56799999999999995</v>
      </c>
      <c r="D87" s="54">
        <v>76</v>
      </c>
      <c r="E87" s="55">
        <v>17</v>
      </c>
      <c r="F87" s="55" t="s">
        <v>100</v>
      </c>
      <c r="J87" s="55" t="s">
        <v>2148</v>
      </c>
      <c r="N87" s="55" t="s">
        <v>1796</v>
      </c>
      <c r="O87" s="55" t="e">
        <v>#N/A</v>
      </c>
      <c r="Q87" s="55" t="s">
        <v>1796</v>
      </c>
      <c r="R87" s="55" t="s">
        <v>1668</v>
      </c>
      <c r="V87" s="60">
        <v>0</v>
      </c>
      <c r="Y87" s="55">
        <v>1</v>
      </c>
      <c r="AA87" s="55" t="s">
        <v>3764</v>
      </c>
    </row>
    <row r="88" spans="2:38" x14ac:dyDescent="0.3">
      <c r="B88" s="55">
        <v>2016</v>
      </c>
      <c r="C88" s="55">
        <f>VLOOKUP(D88,Lotes!$A:$F,6,FALSE)</f>
        <v>1E-3</v>
      </c>
      <c r="D88" s="54">
        <v>568</v>
      </c>
      <c r="E88" s="55">
        <v>18</v>
      </c>
      <c r="F88" s="55" t="s">
        <v>372</v>
      </c>
      <c r="G88" s="55" t="s">
        <v>3765</v>
      </c>
      <c r="J88" s="55" t="s">
        <v>1634</v>
      </c>
      <c r="L88" s="55" t="s">
        <v>2980</v>
      </c>
      <c r="N88" s="55" t="s">
        <v>2777</v>
      </c>
      <c r="O88" s="55" t="e">
        <v>#N/A</v>
      </c>
      <c r="Q88" s="55" t="s">
        <v>1796</v>
      </c>
      <c r="R88" s="55" t="s">
        <v>1668</v>
      </c>
      <c r="V88" s="60">
        <v>0</v>
      </c>
      <c r="Y88" s="55">
        <v>1</v>
      </c>
      <c r="AA88" s="55" t="s">
        <v>2952</v>
      </c>
    </row>
    <row r="89" spans="2:38" x14ac:dyDescent="0.3">
      <c r="B89" s="55">
        <v>2016</v>
      </c>
      <c r="C89" s="55">
        <f>VLOOKUP(D89,Lotes!$A:$F,6,FALSE)</f>
        <v>0.09</v>
      </c>
      <c r="D89" s="54">
        <v>181</v>
      </c>
      <c r="E89" s="55">
        <v>17</v>
      </c>
      <c r="F89" s="55" t="s">
        <v>28</v>
      </c>
      <c r="G89" s="55" t="s">
        <v>3766</v>
      </c>
      <c r="J89" s="55" t="s">
        <v>1622</v>
      </c>
      <c r="K89" s="55" t="s">
        <v>3593</v>
      </c>
      <c r="L89" s="55" t="s">
        <v>2090</v>
      </c>
      <c r="N89" s="55" t="s">
        <v>2091</v>
      </c>
      <c r="O89" s="55" t="e">
        <v>#N/A</v>
      </c>
      <c r="Q89" s="55" t="s">
        <v>1730</v>
      </c>
      <c r="R89" s="55" t="s">
        <v>1730</v>
      </c>
      <c r="U89" s="55" t="s">
        <v>2874</v>
      </c>
      <c r="V89" s="58">
        <v>0.7</v>
      </c>
      <c r="W89" s="59" t="s">
        <v>1631</v>
      </c>
      <c r="Y89" s="55">
        <v>1</v>
      </c>
      <c r="AA89" s="55" t="s">
        <v>2953</v>
      </c>
    </row>
    <row r="90" spans="2:38" x14ac:dyDescent="0.3">
      <c r="B90" s="55">
        <v>2016</v>
      </c>
      <c r="C90" s="55">
        <f>VLOOKUP(D90,Lotes!$A:$F,6,FALSE)</f>
        <v>0.45979999999999999</v>
      </c>
      <c r="D90" s="54">
        <v>186</v>
      </c>
      <c r="E90" s="55">
        <v>17</v>
      </c>
      <c r="F90" s="55" t="s">
        <v>321</v>
      </c>
      <c r="H90" s="55" t="s">
        <v>95</v>
      </c>
      <c r="I90" s="55" t="s">
        <v>2214</v>
      </c>
      <c r="J90" s="55" t="s">
        <v>1634</v>
      </c>
      <c r="K90" s="55" t="s">
        <v>3965</v>
      </c>
      <c r="L90" s="55" t="s">
        <v>1673</v>
      </c>
      <c r="M90" s="55" t="s">
        <v>2879</v>
      </c>
      <c r="N90" s="55" t="s">
        <v>1830</v>
      </c>
      <c r="O90" s="55" t="e">
        <v>#N/A</v>
      </c>
      <c r="P90" s="55" t="s">
        <v>4367</v>
      </c>
      <c r="Q90" s="55" t="s">
        <v>3978</v>
      </c>
      <c r="R90" s="55" t="s">
        <v>2165</v>
      </c>
      <c r="U90" s="55" t="s">
        <v>2874</v>
      </c>
      <c r="V90" s="58">
        <v>0.3</v>
      </c>
      <c r="W90" s="59" t="s">
        <v>2954</v>
      </c>
      <c r="Y90" s="55">
        <v>1</v>
      </c>
      <c r="Z90" s="55">
        <v>0</v>
      </c>
      <c r="AA90" s="55" t="s">
        <v>2955</v>
      </c>
      <c r="AC90" s="55" t="s">
        <v>1085</v>
      </c>
    </row>
    <row r="91" spans="2:38" x14ac:dyDescent="0.3">
      <c r="B91" s="55">
        <v>2016</v>
      </c>
      <c r="C91" s="55">
        <f>VLOOKUP(D91,Lotes!$A:$F,6,FALSE)</f>
        <v>0.45979999999999999</v>
      </c>
      <c r="D91" s="54">
        <v>186</v>
      </c>
      <c r="E91" s="55">
        <v>17</v>
      </c>
      <c r="F91" s="55" t="s">
        <v>321</v>
      </c>
      <c r="H91" s="55" t="s">
        <v>95</v>
      </c>
      <c r="I91" s="55" t="s">
        <v>2214</v>
      </c>
      <c r="J91" s="55" t="s">
        <v>1634</v>
      </c>
      <c r="K91" s="55" t="s">
        <v>3965</v>
      </c>
      <c r="L91" s="55" t="s">
        <v>1673</v>
      </c>
      <c r="M91" s="55" t="s">
        <v>2879</v>
      </c>
      <c r="N91" s="55" t="s">
        <v>1830</v>
      </c>
      <c r="O91" s="55" t="e">
        <v>#N/A</v>
      </c>
      <c r="P91" s="55" t="s">
        <v>4367</v>
      </c>
      <c r="Q91" s="55" t="s">
        <v>3978</v>
      </c>
      <c r="R91" s="55" t="s">
        <v>2165</v>
      </c>
      <c r="U91" s="55" t="s">
        <v>2877</v>
      </c>
      <c r="V91" s="58">
        <v>0.3</v>
      </c>
      <c r="W91" s="59" t="s">
        <v>2956</v>
      </c>
      <c r="Y91" s="54">
        <v>1</v>
      </c>
      <c r="Z91" s="55">
        <v>0</v>
      </c>
      <c r="AA91" s="55" t="s">
        <v>2955</v>
      </c>
      <c r="AC91" s="55" t="s">
        <v>1085</v>
      </c>
    </row>
    <row r="92" spans="2:38" x14ac:dyDescent="0.3">
      <c r="B92" s="55">
        <v>2016</v>
      </c>
      <c r="C92" s="55">
        <f>VLOOKUP(D92,Lotes!$A:$F,6,FALSE)</f>
        <v>0.45979999999999999</v>
      </c>
      <c r="D92" s="54">
        <v>186</v>
      </c>
      <c r="E92" s="55">
        <v>17</v>
      </c>
      <c r="F92" s="55" t="s">
        <v>321</v>
      </c>
      <c r="H92" s="55" t="s">
        <v>95</v>
      </c>
      <c r="I92" s="55" t="s">
        <v>2214</v>
      </c>
      <c r="J92" s="55" t="s">
        <v>1634</v>
      </c>
      <c r="K92" s="55" t="s">
        <v>3965</v>
      </c>
      <c r="L92" s="55" t="s">
        <v>1673</v>
      </c>
      <c r="M92" s="55" t="s">
        <v>2879</v>
      </c>
      <c r="N92" s="55" t="s">
        <v>1830</v>
      </c>
      <c r="O92" s="55" t="e">
        <v>#N/A</v>
      </c>
      <c r="Q92" s="55" t="s">
        <v>3984</v>
      </c>
      <c r="R92" s="55" t="s">
        <v>2957</v>
      </c>
      <c r="U92" s="55" t="s">
        <v>2874</v>
      </c>
      <c r="V92" s="60">
        <v>1</v>
      </c>
      <c r="Y92" s="55">
        <v>1</v>
      </c>
      <c r="AC92" s="55" t="s">
        <v>2216</v>
      </c>
    </row>
    <row r="93" spans="2:38" x14ac:dyDescent="0.3">
      <c r="B93" s="55">
        <v>2016</v>
      </c>
      <c r="C93" s="55">
        <f>VLOOKUP(D93,Lotes!$A:$F,6,FALSE)</f>
        <v>0.45979999999999999</v>
      </c>
      <c r="D93" s="54">
        <v>186</v>
      </c>
      <c r="E93" s="55">
        <v>17</v>
      </c>
      <c r="F93" s="55" t="s">
        <v>321</v>
      </c>
      <c r="H93" s="55" t="s">
        <v>95</v>
      </c>
      <c r="I93" s="55" t="s">
        <v>2214</v>
      </c>
      <c r="J93" s="55" t="s">
        <v>1634</v>
      </c>
      <c r="K93" s="55" t="s">
        <v>3965</v>
      </c>
      <c r="L93" s="55" t="s">
        <v>1673</v>
      </c>
      <c r="M93" s="55" t="s">
        <v>2879</v>
      </c>
      <c r="N93" s="55" t="s">
        <v>1830</v>
      </c>
      <c r="O93" s="55" t="e">
        <v>#N/A</v>
      </c>
      <c r="Q93" s="55" t="s">
        <v>3984</v>
      </c>
      <c r="R93" s="55" t="s">
        <v>2958</v>
      </c>
      <c r="U93" s="55" t="s">
        <v>2874</v>
      </c>
      <c r="V93" s="58">
        <v>0.8</v>
      </c>
      <c r="Y93" s="55">
        <v>1</v>
      </c>
      <c r="AC93" s="55" t="s">
        <v>1085</v>
      </c>
    </row>
    <row r="94" spans="2:38" x14ac:dyDescent="0.3">
      <c r="B94" s="55">
        <v>2016</v>
      </c>
      <c r="C94" s="55">
        <f>VLOOKUP(D94,Lotes!$A:$F,6,FALSE)</f>
        <v>0.45979999999999999</v>
      </c>
      <c r="D94" s="54">
        <v>186</v>
      </c>
      <c r="E94" s="55">
        <v>17</v>
      </c>
      <c r="F94" s="55" t="s">
        <v>321</v>
      </c>
      <c r="H94" s="55" t="s">
        <v>95</v>
      </c>
      <c r="I94" s="55" t="s">
        <v>2214</v>
      </c>
      <c r="J94" s="55" t="s">
        <v>1634</v>
      </c>
      <c r="K94" s="55" t="s">
        <v>3965</v>
      </c>
      <c r="L94" s="55" t="s">
        <v>1673</v>
      </c>
      <c r="M94" s="55" t="s">
        <v>2879</v>
      </c>
      <c r="N94" s="55" t="s">
        <v>1830</v>
      </c>
      <c r="O94" s="55" t="e">
        <v>#N/A</v>
      </c>
      <c r="Q94" s="55" t="s">
        <v>3984</v>
      </c>
      <c r="R94" s="55" t="s">
        <v>2958</v>
      </c>
      <c r="U94" s="55" t="s">
        <v>2877</v>
      </c>
      <c r="V94" s="58">
        <v>0.5</v>
      </c>
      <c r="W94" s="59" t="s">
        <v>2959</v>
      </c>
      <c r="Y94" s="55">
        <v>1</v>
      </c>
      <c r="AC94" s="55" t="s">
        <v>1085</v>
      </c>
    </row>
    <row r="95" spans="2:38" x14ac:dyDescent="0.3">
      <c r="B95" s="55">
        <v>2016</v>
      </c>
      <c r="C95" s="55">
        <f>VLOOKUP(D95,Lotes!$A:$F,6,FALSE)</f>
        <v>0.45979999999999999</v>
      </c>
      <c r="D95" s="54">
        <v>186</v>
      </c>
      <c r="E95" s="55">
        <v>17</v>
      </c>
      <c r="F95" s="55" t="s">
        <v>321</v>
      </c>
      <c r="H95" s="55" t="s">
        <v>95</v>
      </c>
      <c r="I95" s="55" t="s">
        <v>2214</v>
      </c>
      <c r="J95" s="55" t="s">
        <v>1634</v>
      </c>
      <c r="K95" s="55" t="s">
        <v>3965</v>
      </c>
      <c r="L95" s="55" t="s">
        <v>1673</v>
      </c>
      <c r="M95" s="55" t="s">
        <v>2879</v>
      </c>
      <c r="N95" s="55" t="s">
        <v>1830</v>
      </c>
      <c r="O95" s="55" t="e">
        <v>#N/A</v>
      </c>
      <c r="Q95" s="55" t="s">
        <v>3984</v>
      </c>
      <c r="R95" s="55" t="s">
        <v>2960</v>
      </c>
      <c r="V95" s="58">
        <v>0.9</v>
      </c>
      <c r="Y95" s="55">
        <v>1</v>
      </c>
      <c r="AC95" s="55" t="s">
        <v>1085</v>
      </c>
    </row>
    <row r="96" spans="2:38" x14ac:dyDescent="0.3">
      <c r="B96" s="55">
        <v>2016</v>
      </c>
      <c r="C96" s="55">
        <f>VLOOKUP(D96,Lotes!$A:$F,6,FALSE)</f>
        <v>0.45979999999999999</v>
      </c>
      <c r="D96" s="54">
        <v>186</v>
      </c>
      <c r="E96" s="55">
        <v>17</v>
      </c>
      <c r="F96" s="55" t="s">
        <v>321</v>
      </c>
      <c r="H96" s="55" t="s">
        <v>95</v>
      </c>
      <c r="I96" s="55" t="s">
        <v>2214</v>
      </c>
      <c r="J96" s="55" t="s">
        <v>1634</v>
      </c>
      <c r="K96" s="55" t="s">
        <v>3965</v>
      </c>
      <c r="L96" s="55" t="s">
        <v>1673</v>
      </c>
      <c r="M96" s="55" t="s">
        <v>2879</v>
      </c>
      <c r="N96" s="55" t="s">
        <v>1830</v>
      </c>
      <c r="O96" s="55" t="e">
        <v>#N/A</v>
      </c>
      <c r="Q96" s="55" t="s">
        <v>3984</v>
      </c>
      <c r="R96" s="55" t="s">
        <v>1864</v>
      </c>
      <c r="V96" s="58">
        <v>0.4</v>
      </c>
      <c r="Y96" s="55">
        <v>1</v>
      </c>
      <c r="AC96" s="55" t="s">
        <v>1085</v>
      </c>
    </row>
    <row r="97" spans="2:29" x14ac:dyDescent="0.3">
      <c r="B97" s="55">
        <v>2016</v>
      </c>
      <c r="C97" s="55">
        <f>VLOOKUP(D97,Lotes!$A:$F,6,FALSE)</f>
        <v>0.45979999999999999</v>
      </c>
      <c r="D97" s="54">
        <v>186</v>
      </c>
      <c r="E97" s="55">
        <v>17</v>
      </c>
      <c r="F97" s="55" t="s">
        <v>321</v>
      </c>
      <c r="H97" s="55" t="s">
        <v>95</v>
      </c>
      <c r="I97" s="55" t="s">
        <v>2214</v>
      </c>
      <c r="J97" s="55" t="s">
        <v>1634</v>
      </c>
      <c r="K97" s="55" t="s">
        <v>3965</v>
      </c>
      <c r="L97" s="55" t="s">
        <v>1673</v>
      </c>
      <c r="M97" s="55" t="s">
        <v>2879</v>
      </c>
      <c r="N97" s="55" t="s">
        <v>1830</v>
      </c>
      <c r="O97" s="55" t="e">
        <v>#N/A</v>
      </c>
      <c r="Q97" s="55" t="s">
        <v>3984</v>
      </c>
      <c r="R97" s="55" t="s">
        <v>2961</v>
      </c>
      <c r="U97" s="55" t="s">
        <v>2874</v>
      </c>
      <c r="V97" s="58">
        <v>0.4</v>
      </c>
      <c r="W97" s="59" t="s">
        <v>2962</v>
      </c>
      <c r="Y97" s="55">
        <v>1</v>
      </c>
      <c r="AA97" s="55" t="s">
        <v>2963</v>
      </c>
      <c r="AC97" s="55" t="s">
        <v>1085</v>
      </c>
    </row>
    <row r="98" spans="2:29" x14ac:dyDescent="0.3">
      <c r="B98" s="55">
        <v>2016</v>
      </c>
      <c r="C98" s="55">
        <f>VLOOKUP(D98,Lotes!$A:$F,6,FALSE)</f>
        <v>0.45979999999999999</v>
      </c>
      <c r="D98" s="54">
        <v>186</v>
      </c>
      <c r="E98" s="55">
        <v>17</v>
      </c>
      <c r="F98" s="55" t="s">
        <v>321</v>
      </c>
      <c r="H98" s="55" t="s">
        <v>95</v>
      </c>
      <c r="I98" s="55" t="s">
        <v>2214</v>
      </c>
      <c r="J98" s="55" t="s">
        <v>1634</v>
      </c>
      <c r="K98" s="55" t="s">
        <v>3965</v>
      </c>
      <c r="L98" s="55" t="s">
        <v>1673</v>
      </c>
      <c r="M98" s="55" t="s">
        <v>2879</v>
      </c>
      <c r="N98" s="55" t="s">
        <v>1830</v>
      </c>
      <c r="O98" s="55" t="e">
        <v>#N/A</v>
      </c>
      <c r="Q98" s="55" t="s">
        <v>1693</v>
      </c>
      <c r="R98" s="55" t="s">
        <v>2887</v>
      </c>
      <c r="U98" s="55" t="s">
        <v>2874</v>
      </c>
      <c r="V98" s="58">
        <v>0.3</v>
      </c>
      <c r="W98" s="59" t="s">
        <v>2964</v>
      </c>
      <c r="Y98" s="55">
        <v>1</v>
      </c>
      <c r="AA98" s="55" t="s">
        <v>2963</v>
      </c>
      <c r="AC98" s="55" t="s">
        <v>1085</v>
      </c>
    </row>
    <row r="99" spans="2:29" x14ac:dyDescent="0.3">
      <c r="B99" s="55">
        <v>2016</v>
      </c>
      <c r="C99" s="55">
        <f>VLOOKUP(D99,Lotes!$A:$F,6,FALSE)</f>
        <v>0.45979999999999999</v>
      </c>
      <c r="D99" s="54">
        <v>186</v>
      </c>
      <c r="E99" s="55">
        <v>17</v>
      </c>
      <c r="F99" s="55" t="s">
        <v>321</v>
      </c>
      <c r="H99" s="55" t="s">
        <v>95</v>
      </c>
      <c r="I99" s="55" t="s">
        <v>2214</v>
      </c>
      <c r="J99" s="55" t="s">
        <v>1634</v>
      </c>
      <c r="K99" s="55" t="s">
        <v>3965</v>
      </c>
      <c r="L99" s="55" t="s">
        <v>1673</v>
      </c>
      <c r="M99" s="55" t="s">
        <v>2879</v>
      </c>
      <c r="N99" s="55" t="s">
        <v>1830</v>
      </c>
      <c r="O99" s="55" t="e">
        <v>#N/A</v>
      </c>
      <c r="Q99" s="55" t="s">
        <v>3985</v>
      </c>
      <c r="R99" s="55" t="s">
        <v>3813</v>
      </c>
      <c r="V99" s="58">
        <v>0.9</v>
      </c>
      <c r="Y99" s="55">
        <v>1</v>
      </c>
      <c r="AA99" s="55" t="s">
        <v>2965</v>
      </c>
      <c r="AC99" s="55" t="s">
        <v>1085</v>
      </c>
    </row>
    <row r="100" spans="2:29" x14ac:dyDescent="0.3">
      <c r="B100" s="55">
        <v>2016</v>
      </c>
      <c r="C100" s="55">
        <f>VLOOKUP(D100,Lotes!$A:$F,6,FALSE)</f>
        <v>0.45979999999999999</v>
      </c>
      <c r="D100" s="54">
        <v>186</v>
      </c>
      <c r="E100" s="55">
        <v>17</v>
      </c>
      <c r="F100" s="55" t="s">
        <v>321</v>
      </c>
      <c r="H100" s="55" t="s">
        <v>95</v>
      </c>
      <c r="I100" s="55" t="s">
        <v>2214</v>
      </c>
      <c r="J100" s="55" t="s">
        <v>1634</v>
      </c>
      <c r="K100" s="55" t="s">
        <v>3965</v>
      </c>
      <c r="L100" s="55" t="s">
        <v>1673</v>
      </c>
      <c r="M100" s="55" t="s">
        <v>2879</v>
      </c>
      <c r="N100" s="55" t="s">
        <v>1830</v>
      </c>
      <c r="O100" s="55" t="e">
        <v>#N/A</v>
      </c>
      <c r="Q100" s="55" t="s">
        <v>3984</v>
      </c>
      <c r="R100" s="55" t="s">
        <v>1715</v>
      </c>
      <c r="U100" s="55" t="s">
        <v>2874</v>
      </c>
      <c r="V100" s="58">
        <v>0.1</v>
      </c>
      <c r="W100" s="59" t="s">
        <v>2966</v>
      </c>
      <c r="Y100" s="55">
        <v>1</v>
      </c>
      <c r="AA100" s="55" t="s">
        <v>2967</v>
      </c>
    </row>
    <row r="101" spans="2:29" x14ac:dyDescent="0.3">
      <c r="B101" s="55">
        <v>2016</v>
      </c>
      <c r="C101" s="55">
        <f>VLOOKUP(D101,Lotes!$A:$F,6,FALSE)</f>
        <v>0.45979999999999999</v>
      </c>
      <c r="D101" s="54">
        <v>186</v>
      </c>
      <c r="E101" s="55">
        <v>17</v>
      </c>
      <c r="F101" s="55" t="s">
        <v>321</v>
      </c>
      <c r="H101" s="55" t="s">
        <v>95</v>
      </c>
      <c r="I101" s="55" t="s">
        <v>2214</v>
      </c>
      <c r="J101" s="55" t="s">
        <v>1634</v>
      </c>
      <c r="K101" s="55" t="s">
        <v>3965</v>
      </c>
      <c r="L101" s="55" t="s">
        <v>1673</v>
      </c>
      <c r="M101" s="55" t="s">
        <v>2879</v>
      </c>
      <c r="N101" s="55" t="s">
        <v>1830</v>
      </c>
      <c r="O101" s="55" t="e">
        <v>#N/A</v>
      </c>
      <c r="Q101" s="55" t="s">
        <v>3984</v>
      </c>
      <c r="R101" s="55" t="s">
        <v>1754</v>
      </c>
      <c r="U101" s="55" t="s">
        <v>2877</v>
      </c>
      <c r="V101" s="58">
        <v>0.2</v>
      </c>
      <c r="W101" s="59" t="s">
        <v>2970</v>
      </c>
      <c r="Y101" s="55">
        <v>1</v>
      </c>
      <c r="AA101" s="55" t="s">
        <v>2968</v>
      </c>
      <c r="AC101" s="55" t="s">
        <v>2969</v>
      </c>
    </row>
    <row r="102" spans="2:29" x14ac:dyDescent="0.3">
      <c r="B102" s="55">
        <v>2016</v>
      </c>
      <c r="C102" s="55">
        <f>VLOOKUP(D102,Lotes!$A:$F,6,FALSE)</f>
        <v>0.45979999999999999</v>
      </c>
      <c r="D102" s="54">
        <v>186</v>
      </c>
      <c r="E102" s="55">
        <v>17</v>
      </c>
      <c r="F102" s="55" t="s">
        <v>321</v>
      </c>
      <c r="H102" s="55" t="s">
        <v>95</v>
      </c>
      <c r="I102" s="55" t="s">
        <v>2214</v>
      </c>
      <c r="J102" s="55" t="s">
        <v>1634</v>
      </c>
      <c r="L102" s="55" t="s">
        <v>2945</v>
      </c>
      <c r="N102" s="55" t="s">
        <v>2971</v>
      </c>
      <c r="O102" s="55" t="e">
        <v>#N/A</v>
      </c>
      <c r="Q102" s="55" t="s">
        <v>3984</v>
      </c>
      <c r="R102" s="55" t="s">
        <v>1713</v>
      </c>
      <c r="V102" s="60">
        <v>0</v>
      </c>
      <c r="Y102" s="55">
        <v>4</v>
      </c>
      <c r="AA102" s="55" t="s">
        <v>2972</v>
      </c>
    </row>
    <row r="103" spans="2:29" x14ac:dyDescent="0.3">
      <c r="B103" s="55">
        <v>2016</v>
      </c>
      <c r="C103" s="55">
        <f>VLOOKUP(D103,Lotes!$A:$F,6,FALSE)</f>
        <v>0.45979999999999999</v>
      </c>
      <c r="D103" s="54">
        <v>186</v>
      </c>
      <c r="E103" s="55">
        <v>17</v>
      </c>
      <c r="F103" s="55" t="s">
        <v>321</v>
      </c>
      <c r="H103" s="55" t="s">
        <v>95</v>
      </c>
      <c r="I103" s="55" t="s">
        <v>2214</v>
      </c>
      <c r="J103" s="55" t="s">
        <v>1634</v>
      </c>
      <c r="K103" s="55" t="s">
        <v>3561</v>
      </c>
      <c r="L103" s="55" t="s">
        <v>2873</v>
      </c>
      <c r="M103" s="55" t="s">
        <v>2896</v>
      </c>
      <c r="N103" s="55" t="s">
        <v>1658</v>
      </c>
      <c r="O103" s="55" t="e">
        <v>#N/A</v>
      </c>
      <c r="P103" s="55" t="s">
        <v>4163</v>
      </c>
      <c r="Q103" s="55" t="s">
        <v>1699</v>
      </c>
      <c r="V103" s="58">
        <v>0.8</v>
      </c>
      <c r="Y103" s="55">
        <v>1</v>
      </c>
      <c r="AC103" s="55" t="s">
        <v>1085</v>
      </c>
    </row>
    <row r="104" spans="2:29" x14ac:dyDescent="0.3">
      <c r="B104" s="55">
        <v>2016</v>
      </c>
      <c r="C104" s="55">
        <f>VLOOKUP(D104,Lotes!$A:$F,6,FALSE)</f>
        <v>0.45979999999999999</v>
      </c>
      <c r="D104" s="54">
        <v>186</v>
      </c>
      <c r="E104" s="55">
        <v>17</v>
      </c>
      <c r="F104" s="55" t="s">
        <v>321</v>
      </c>
      <c r="H104" s="55" t="s">
        <v>95</v>
      </c>
      <c r="I104" s="55" t="s">
        <v>2214</v>
      </c>
      <c r="J104" s="55" t="s">
        <v>1634</v>
      </c>
      <c r="K104" s="55" t="s">
        <v>3561</v>
      </c>
      <c r="L104" s="55" t="s">
        <v>2873</v>
      </c>
      <c r="M104" s="55" t="s">
        <v>2896</v>
      </c>
      <c r="N104" s="55" t="s">
        <v>1658</v>
      </c>
      <c r="O104" s="55" t="e">
        <v>#N/A</v>
      </c>
      <c r="P104" s="55" t="s">
        <v>4175</v>
      </c>
      <c r="Q104" s="55" t="s">
        <v>1699</v>
      </c>
      <c r="R104" s="55" t="s">
        <v>1914</v>
      </c>
      <c r="V104" s="60">
        <v>1</v>
      </c>
      <c r="Y104" s="55">
        <v>3</v>
      </c>
      <c r="AA104" s="55" t="s">
        <v>2973</v>
      </c>
      <c r="AC104" s="55" t="s">
        <v>1085</v>
      </c>
    </row>
    <row r="105" spans="2:29" x14ac:dyDescent="0.3">
      <c r="B105" s="55">
        <v>2016</v>
      </c>
      <c r="C105" s="55">
        <f>VLOOKUP(D105,Lotes!$A:$F,6,FALSE)</f>
        <v>0.45979999999999999</v>
      </c>
      <c r="D105" s="54">
        <v>186</v>
      </c>
      <c r="E105" s="55">
        <v>17</v>
      </c>
      <c r="F105" s="55" t="s">
        <v>321</v>
      </c>
      <c r="H105" s="55" t="s">
        <v>95</v>
      </c>
      <c r="I105" s="55" t="s">
        <v>2214</v>
      </c>
      <c r="J105" s="55" t="s">
        <v>1634</v>
      </c>
      <c r="K105" s="55" t="s">
        <v>3965</v>
      </c>
      <c r="L105" s="55" t="s">
        <v>1673</v>
      </c>
      <c r="M105" s="55" t="s">
        <v>2879</v>
      </c>
      <c r="N105" s="55" t="s">
        <v>1830</v>
      </c>
      <c r="O105" s="55" t="e">
        <v>#N/A</v>
      </c>
      <c r="Q105" s="55" t="s">
        <v>1652</v>
      </c>
      <c r="R105" s="55" t="s">
        <v>2974</v>
      </c>
      <c r="V105" s="58">
        <v>0.5</v>
      </c>
      <c r="Y105" s="55">
        <v>1</v>
      </c>
      <c r="AA105" s="55" t="s">
        <v>2975</v>
      </c>
      <c r="AC105" s="55" t="s">
        <v>2969</v>
      </c>
    </row>
    <row r="106" spans="2:29" x14ac:dyDescent="0.3">
      <c r="B106" s="55">
        <v>2016</v>
      </c>
      <c r="C106" s="55">
        <f>VLOOKUP(D106,Lotes!$A:$F,6,FALSE)</f>
        <v>0.45979999999999999</v>
      </c>
      <c r="D106" s="54">
        <v>186</v>
      </c>
      <c r="E106" s="55">
        <v>17</v>
      </c>
      <c r="F106" s="55" t="s">
        <v>321</v>
      </c>
      <c r="H106" s="55" t="s">
        <v>95</v>
      </c>
      <c r="I106" s="55" t="s">
        <v>2214</v>
      </c>
      <c r="J106" s="55" t="s">
        <v>1634</v>
      </c>
      <c r="K106" s="55" t="s">
        <v>3965</v>
      </c>
      <c r="L106" s="55" t="s">
        <v>1673</v>
      </c>
      <c r="M106" s="55" t="s">
        <v>2879</v>
      </c>
      <c r="N106" s="55" t="s">
        <v>1830</v>
      </c>
      <c r="O106" s="55" t="e">
        <v>#N/A</v>
      </c>
      <c r="P106" s="55" t="s">
        <v>4170</v>
      </c>
      <c r="Q106" s="55" t="s">
        <v>1699</v>
      </c>
      <c r="V106" s="60">
        <v>1</v>
      </c>
      <c r="Y106" s="55">
        <v>2</v>
      </c>
      <c r="Z106" s="55">
        <v>2</v>
      </c>
      <c r="AA106" s="55" t="s">
        <v>2976</v>
      </c>
      <c r="AC106" s="55" t="s">
        <v>2977</v>
      </c>
    </row>
    <row r="107" spans="2:29" x14ac:dyDescent="0.3">
      <c r="B107" s="55">
        <v>2016</v>
      </c>
      <c r="C107" s="55">
        <f>VLOOKUP(D107,Lotes!$A:$F,6,FALSE)</f>
        <v>0.45979999999999999</v>
      </c>
      <c r="D107" s="54">
        <v>186</v>
      </c>
      <c r="E107" s="55">
        <v>17</v>
      </c>
      <c r="F107" s="55" t="s">
        <v>321</v>
      </c>
      <c r="H107" s="55" t="s">
        <v>95</v>
      </c>
      <c r="I107" s="55" t="s">
        <v>2214</v>
      </c>
      <c r="J107" s="55" t="s">
        <v>1634</v>
      </c>
      <c r="K107" s="55" t="s">
        <v>3561</v>
      </c>
      <c r="L107" s="55" t="s">
        <v>2873</v>
      </c>
      <c r="M107" s="55" t="s">
        <v>2896</v>
      </c>
      <c r="N107" s="55" t="s">
        <v>1658</v>
      </c>
      <c r="O107" s="55" t="e">
        <v>#N/A</v>
      </c>
      <c r="Q107" s="55" t="s">
        <v>3984</v>
      </c>
      <c r="R107" s="55" t="s">
        <v>2978</v>
      </c>
      <c r="U107" s="55" t="s">
        <v>2877</v>
      </c>
      <c r="V107" s="58">
        <v>0.5</v>
      </c>
      <c r="W107" s="59" t="s">
        <v>2979</v>
      </c>
      <c r="Y107" s="55">
        <v>1</v>
      </c>
      <c r="AC107" s="55" t="s">
        <v>1085</v>
      </c>
    </row>
    <row r="108" spans="2:29" x14ac:dyDescent="0.3">
      <c r="B108" s="55">
        <v>2016</v>
      </c>
      <c r="C108" s="55">
        <f>VLOOKUP(D108,Lotes!$A:$F,6,FALSE)</f>
        <v>0.45979999999999999</v>
      </c>
      <c r="D108" s="54">
        <v>186</v>
      </c>
      <c r="E108" s="55">
        <v>17</v>
      </c>
      <c r="F108" s="55" t="s">
        <v>321</v>
      </c>
      <c r="H108" s="55" t="s">
        <v>95</v>
      </c>
      <c r="I108" s="55" t="s">
        <v>2214</v>
      </c>
      <c r="J108" s="55" t="s">
        <v>1634</v>
      </c>
      <c r="L108" s="55" t="s">
        <v>2980</v>
      </c>
      <c r="N108" s="55" t="s">
        <v>2777</v>
      </c>
      <c r="O108" s="55" t="e">
        <v>#N/A</v>
      </c>
      <c r="Q108" s="55" t="s">
        <v>3984</v>
      </c>
      <c r="R108" s="55" t="s">
        <v>1713</v>
      </c>
      <c r="V108" s="60">
        <v>0</v>
      </c>
      <c r="W108" s="59" t="s">
        <v>1668</v>
      </c>
      <c r="Y108" s="55">
        <v>1</v>
      </c>
      <c r="AA108" s="55" t="s">
        <v>3359</v>
      </c>
      <c r="AC108" s="55" t="s">
        <v>1085</v>
      </c>
    </row>
    <row r="109" spans="2:29" x14ac:dyDescent="0.3">
      <c r="B109" s="55">
        <v>2016</v>
      </c>
      <c r="C109" s="55">
        <f>VLOOKUP(D109,Lotes!$A:$F,6,FALSE)</f>
        <v>0.45979999999999999</v>
      </c>
      <c r="D109" s="54">
        <v>186</v>
      </c>
      <c r="E109" s="55">
        <v>17</v>
      </c>
      <c r="F109" s="55" t="s">
        <v>321</v>
      </c>
      <c r="H109" s="55" t="s">
        <v>95</v>
      </c>
      <c r="I109" s="55" t="s">
        <v>2214</v>
      </c>
      <c r="J109" s="55" t="s">
        <v>1634</v>
      </c>
      <c r="K109" s="55" t="s">
        <v>3561</v>
      </c>
      <c r="L109" s="55" t="s">
        <v>2873</v>
      </c>
      <c r="M109" s="55" t="s">
        <v>2896</v>
      </c>
      <c r="N109" s="55" t="s">
        <v>1658</v>
      </c>
      <c r="O109" s="55" t="e">
        <v>#N/A</v>
      </c>
      <c r="Q109" s="55" t="s">
        <v>1652</v>
      </c>
      <c r="R109" s="55" t="s">
        <v>3915</v>
      </c>
      <c r="U109" s="55" t="s">
        <v>2874</v>
      </c>
      <c r="V109" s="60">
        <v>1</v>
      </c>
      <c r="Y109" s="55">
        <v>1</v>
      </c>
    </row>
    <row r="110" spans="2:29" x14ac:dyDescent="0.3">
      <c r="B110" s="55">
        <v>2016</v>
      </c>
      <c r="C110" s="55">
        <f>VLOOKUP(D110,Lotes!$A:$F,6,FALSE)</f>
        <v>0.45979999999999999</v>
      </c>
      <c r="D110" s="54">
        <v>186</v>
      </c>
      <c r="E110" s="55">
        <v>17</v>
      </c>
      <c r="F110" s="55" t="s">
        <v>321</v>
      </c>
      <c r="H110" s="55" t="s">
        <v>95</v>
      </c>
      <c r="I110" s="55" t="s">
        <v>2214</v>
      </c>
      <c r="J110" s="55" t="s">
        <v>1634</v>
      </c>
      <c r="K110" s="55" t="s">
        <v>3561</v>
      </c>
      <c r="L110" s="55" t="s">
        <v>3561</v>
      </c>
      <c r="N110" s="55" t="s">
        <v>2915</v>
      </c>
      <c r="O110" s="55" t="e">
        <v>#N/A</v>
      </c>
      <c r="Q110" s="55" t="s">
        <v>1652</v>
      </c>
      <c r="R110" s="55" t="s">
        <v>1652</v>
      </c>
      <c r="V110" s="60">
        <v>0</v>
      </c>
      <c r="W110" s="59" t="s">
        <v>1668</v>
      </c>
      <c r="Y110" s="55">
        <v>1</v>
      </c>
    </row>
    <row r="111" spans="2:29" x14ac:dyDescent="0.3">
      <c r="B111" s="55">
        <v>2016</v>
      </c>
      <c r="C111" s="55">
        <f>VLOOKUP(D111,Lotes!$A:$F,6,FALSE)</f>
        <v>0.45979999999999999</v>
      </c>
      <c r="D111" s="54">
        <v>186</v>
      </c>
      <c r="E111" s="55">
        <v>17</v>
      </c>
      <c r="F111" s="55" t="s">
        <v>321</v>
      </c>
      <c r="H111" s="55" t="s">
        <v>95</v>
      </c>
      <c r="I111" s="55" t="s">
        <v>2214</v>
      </c>
      <c r="J111" s="55" t="s">
        <v>1634</v>
      </c>
      <c r="K111" s="55" t="s">
        <v>2911</v>
      </c>
      <c r="L111" s="55" t="s">
        <v>1950</v>
      </c>
      <c r="M111" s="55" t="s">
        <v>1636</v>
      </c>
      <c r="N111" s="55" t="s">
        <v>1952</v>
      </c>
      <c r="O111" s="55" t="e">
        <v>#N/A</v>
      </c>
      <c r="Q111" s="55" t="s">
        <v>3984</v>
      </c>
      <c r="R111" s="55" t="s">
        <v>2981</v>
      </c>
      <c r="U111" s="55" t="s">
        <v>2877</v>
      </c>
      <c r="V111" s="58">
        <v>0.6</v>
      </c>
      <c r="W111" s="59" t="s">
        <v>2982</v>
      </c>
      <c r="Y111" s="55">
        <v>1</v>
      </c>
      <c r="AC111" s="55" t="s">
        <v>2216</v>
      </c>
    </row>
    <row r="112" spans="2:29" x14ac:dyDescent="0.3">
      <c r="B112" s="55">
        <v>2016</v>
      </c>
      <c r="C112" s="55">
        <f>VLOOKUP(D112,Lotes!$A:$F,6,FALSE)</f>
        <v>0.45979999999999999</v>
      </c>
      <c r="D112" s="54">
        <v>186</v>
      </c>
      <c r="E112" s="55">
        <v>17</v>
      </c>
      <c r="F112" s="55" t="s">
        <v>321</v>
      </c>
      <c r="H112" s="55" t="s">
        <v>95</v>
      </c>
      <c r="I112" s="55" t="s">
        <v>2214</v>
      </c>
      <c r="J112" s="55" t="s">
        <v>1634</v>
      </c>
      <c r="L112" s="55" t="s">
        <v>2259</v>
      </c>
      <c r="N112" s="55" t="s">
        <v>2983</v>
      </c>
      <c r="O112" s="55" t="e">
        <v>#N/A</v>
      </c>
      <c r="P112" s="55" t="s">
        <v>4163</v>
      </c>
      <c r="Q112" s="55" t="s">
        <v>1699</v>
      </c>
      <c r="V112" s="58">
        <v>0.7</v>
      </c>
      <c r="Y112" s="55">
        <v>1</v>
      </c>
      <c r="AA112" s="55" t="s">
        <v>2984</v>
      </c>
    </row>
    <row r="113" spans="2:40" x14ac:dyDescent="0.3">
      <c r="B113" s="55">
        <v>2016</v>
      </c>
      <c r="C113" s="55">
        <f>VLOOKUP(D113,Lotes!$A:$F,6,FALSE)</f>
        <v>0.45979999999999999</v>
      </c>
      <c r="D113" s="54">
        <v>186</v>
      </c>
      <c r="E113" s="55">
        <v>17</v>
      </c>
      <c r="F113" s="55" t="s">
        <v>321</v>
      </c>
      <c r="H113" s="55" t="s">
        <v>95</v>
      </c>
      <c r="I113" s="55" t="s">
        <v>2214</v>
      </c>
      <c r="J113" s="55" t="s">
        <v>1622</v>
      </c>
      <c r="K113" s="55" t="s">
        <v>3879</v>
      </c>
      <c r="L113" s="55" t="s">
        <v>1894</v>
      </c>
      <c r="M113" s="55" t="s">
        <v>1895</v>
      </c>
      <c r="N113" s="55" t="s">
        <v>3022</v>
      </c>
      <c r="O113" s="55" t="e">
        <v>#N/A</v>
      </c>
      <c r="P113" s="55" t="s">
        <v>4175</v>
      </c>
      <c r="Q113" s="55" t="s">
        <v>1699</v>
      </c>
      <c r="V113" s="60">
        <v>1</v>
      </c>
      <c r="Y113" s="55">
        <v>1</v>
      </c>
    </row>
    <row r="114" spans="2:40" x14ac:dyDescent="0.3">
      <c r="B114" s="55">
        <v>2016</v>
      </c>
      <c r="C114" s="55">
        <f>VLOOKUP(D114,Lotes!$A:$F,6,FALSE)</f>
        <v>0.45979999999999999</v>
      </c>
      <c r="D114" s="54">
        <v>186</v>
      </c>
      <c r="E114" s="55">
        <v>17</v>
      </c>
      <c r="F114" s="55" t="s">
        <v>321</v>
      </c>
      <c r="H114" s="55" t="s">
        <v>95</v>
      </c>
      <c r="I114" s="55" t="s">
        <v>2214</v>
      </c>
      <c r="J114" s="55" t="s">
        <v>1622</v>
      </c>
      <c r="K114" s="55" t="s">
        <v>3963</v>
      </c>
      <c r="L114" s="55" t="s">
        <v>2985</v>
      </c>
      <c r="M114" s="55" t="s">
        <v>1636</v>
      </c>
      <c r="N114" s="55" t="s">
        <v>2986</v>
      </c>
      <c r="O114" s="55" t="e">
        <v>#N/A</v>
      </c>
      <c r="Q114" s="55" t="s">
        <v>1624</v>
      </c>
      <c r="R114" s="55" t="s">
        <v>1624</v>
      </c>
      <c r="U114" s="55" t="s">
        <v>2874</v>
      </c>
      <c r="V114" s="58">
        <v>0.5</v>
      </c>
      <c r="W114" s="59" t="s">
        <v>2987</v>
      </c>
      <c r="Y114" s="55">
        <v>1</v>
      </c>
      <c r="AA114" s="55" t="s">
        <v>2988</v>
      </c>
      <c r="AH114" s="55" t="s">
        <v>3955</v>
      </c>
    </row>
    <row r="115" spans="2:40" x14ac:dyDescent="0.3">
      <c r="B115" s="55">
        <v>2016</v>
      </c>
      <c r="C115" s="55">
        <f>VLOOKUP(D115,Lotes!$A:$F,6,FALSE)</f>
        <v>0.45979999999999999</v>
      </c>
      <c r="D115" s="54">
        <v>186</v>
      </c>
      <c r="E115" s="55">
        <v>17</v>
      </c>
      <c r="F115" s="55" t="s">
        <v>321</v>
      </c>
      <c r="H115" s="55" t="s">
        <v>95</v>
      </c>
      <c r="I115" s="55" t="s">
        <v>2214</v>
      </c>
      <c r="J115" s="55" t="s">
        <v>1622</v>
      </c>
      <c r="K115" s="55" t="s">
        <v>3968</v>
      </c>
      <c r="L115" s="55" t="s">
        <v>2980</v>
      </c>
      <c r="N115" s="55" t="s">
        <v>2989</v>
      </c>
      <c r="O115" s="55" t="e">
        <v>#N/A</v>
      </c>
      <c r="Q115" s="55" t="s">
        <v>2924</v>
      </c>
      <c r="R115" s="55" t="s">
        <v>2924</v>
      </c>
      <c r="U115" s="55" t="s">
        <v>2877</v>
      </c>
      <c r="V115" s="58">
        <v>0.4</v>
      </c>
      <c r="W115" s="59" t="s">
        <v>2990</v>
      </c>
      <c r="Y115" s="55">
        <v>1</v>
      </c>
      <c r="AA115" s="55" t="s">
        <v>2991</v>
      </c>
    </row>
    <row r="116" spans="2:40" x14ac:dyDescent="0.3">
      <c r="B116" s="55">
        <v>2016</v>
      </c>
      <c r="C116" s="55">
        <f>VLOOKUP(D116,Lotes!$A:$F,6,FALSE)</f>
        <v>0.45979999999999999</v>
      </c>
      <c r="D116" s="54">
        <v>186</v>
      </c>
      <c r="E116" s="55">
        <v>17</v>
      </c>
      <c r="F116" s="55" t="s">
        <v>321</v>
      </c>
      <c r="H116" s="55" t="s">
        <v>95</v>
      </c>
      <c r="I116" s="55" t="s">
        <v>2214</v>
      </c>
      <c r="J116" s="55" t="s">
        <v>1622</v>
      </c>
      <c r="K116" s="55" t="s">
        <v>3968</v>
      </c>
      <c r="N116" s="55" t="s">
        <v>2992</v>
      </c>
      <c r="O116" s="55" t="e">
        <v>#N/A</v>
      </c>
      <c r="Q116" s="55" t="s">
        <v>1796</v>
      </c>
      <c r="R116" s="55" t="s">
        <v>1668</v>
      </c>
      <c r="V116" s="60">
        <v>0</v>
      </c>
      <c r="Y116" s="55">
        <v>2</v>
      </c>
    </row>
    <row r="117" spans="2:40" x14ac:dyDescent="0.3">
      <c r="B117" s="55">
        <v>2016</v>
      </c>
      <c r="C117" s="55">
        <f>VLOOKUP(D117,Lotes!$A:$F,6,FALSE)</f>
        <v>0.45979999999999999</v>
      </c>
      <c r="D117" s="54">
        <v>186</v>
      </c>
      <c r="E117" s="55">
        <v>17</v>
      </c>
      <c r="F117" s="55" t="s">
        <v>321</v>
      </c>
      <c r="H117" s="55" t="s">
        <v>95</v>
      </c>
      <c r="I117" s="55" t="s">
        <v>2214</v>
      </c>
      <c r="J117" s="55" t="s">
        <v>1816</v>
      </c>
      <c r="N117" s="55" t="s">
        <v>1816</v>
      </c>
      <c r="O117" s="55" t="e">
        <v>#N/A</v>
      </c>
      <c r="Q117" s="55" t="s">
        <v>1796</v>
      </c>
      <c r="R117" s="55" t="s">
        <v>1668</v>
      </c>
      <c r="V117" s="60">
        <v>0</v>
      </c>
      <c r="Y117" s="55">
        <v>2</v>
      </c>
      <c r="AA117" s="55" t="s">
        <v>2993</v>
      </c>
      <c r="AH117" s="55" t="s">
        <v>3926</v>
      </c>
    </row>
    <row r="118" spans="2:40" s="54" customFormat="1" x14ac:dyDescent="0.3">
      <c r="B118" s="55">
        <v>2016</v>
      </c>
      <c r="C118" s="55">
        <f>VLOOKUP(D118,Lotes!$A:$F,6,FALSE)</f>
        <v>0.45979999999999999</v>
      </c>
      <c r="D118" s="54">
        <v>186</v>
      </c>
      <c r="E118" s="54">
        <v>17</v>
      </c>
      <c r="F118" s="54" t="s">
        <v>321</v>
      </c>
      <c r="H118" s="54" t="s">
        <v>95</v>
      </c>
      <c r="I118" s="54" t="s">
        <v>2214</v>
      </c>
      <c r="J118" s="54" t="s">
        <v>3366</v>
      </c>
      <c r="N118" s="55" t="s">
        <v>3366</v>
      </c>
      <c r="O118" s="55" t="e">
        <v>#N/A</v>
      </c>
      <c r="P118" s="55"/>
      <c r="Q118" s="55"/>
      <c r="V118" s="60">
        <v>0</v>
      </c>
      <c r="W118" s="63"/>
      <c r="Y118" s="54">
        <v>2</v>
      </c>
    </row>
    <row r="119" spans="2:40" x14ac:dyDescent="0.3">
      <c r="B119" s="55">
        <v>2016</v>
      </c>
      <c r="C119" s="55">
        <f>VLOOKUP(D119,Lotes!$A:$F,6,FALSE)</f>
        <v>0.45979999999999999</v>
      </c>
      <c r="D119" s="54">
        <v>186</v>
      </c>
      <c r="E119" s="55">
        <v>17</v>
      </c>
      <c r="F119" s="55" t="s">
        <v>321</v>
      </c>
      <c r="H119" s="55" t="s">
        <v>95</v>
      </c>
      <c r="I119" s="55" t="s">
        <v>2214</v>
      </c>
      <c r="J119" s="55" t="s">
        <v>1634</v>
      </c>
      <c r="N119" s="55" t="s">
        <v>2919</v>
      </c>
      <c r="O119" s="55" t="e">
        <v>#N/A</v>
      </c>
      <c r="Q119" s="55" t="s">
        <v>1796</v>
      </c>
      <c r="R119" s="55" t="s">
        <v>1668</v>
      </c>
      <c r="V119" s="60">
        <v>0</v>
      </c>
      <c r="Y119" s="55">
        <v>18</v>
      </c>
      <c r="AG119" s="55" t="s">
        <v>3236</v>
      </c>
      <c r="AM119" s="55">
        <v>1</v>
      </c>
    </row>
    <row r="120" spans="2:40" x14ac:dyDescent="0.3">
      <c r="B120" s="55">
        <v>2016</v>
      </c>
      <c r="C120" s="55">
        <f>VLOOKUP(D120,Lotes!$A:$F,6,FALSE)</f>
        <v>0.23</v>
      </c>
      <c r="D120" s="54">
        <v>154</v>
      </c>
      <c r="E120" s="55">
        <v>17</v>
      </c>
      <c r="F120" s="55" t="s">
        <v>87</v>
      </c>
      <c r="H120" s="55" t="s">
        <v>15</v>
      </c>
      <c r="I120" s="55" t="s">
        <v>1655</v>
      </c>
      <c r="J120" s="55" t="s">
        <v>1634</v>
      </c>
      <c r="K120" s="55" t="s">
        <v>2911</v>
      </c>
      <c r="L120" s="55" t="s">
        <v>1950</v>
      </c>
      <c r="M120" s="55" t="s">
        <v>1636</v>
      </c>
      <c r="N120" s="55" t="s">
        <v>1952</v>
      </c>
      <c r="O120" s="55" t="e">
        <v>#N/A</v>
      </c>
      <c r="Q120" s="55" t="s">
        <v>2600</v>
      </c>
      <c r="R120" s="55" t="s">
        <v>2994</v>
      </c>
      <c r="U120" s="55" t="s">
        <v>2874</v>
      </c>
      <c r="V120" s="58">
        <v>0.9</v>
      </c>
      <c r="Y120" s="55">
        <v>1</v>
      </c>
      <c r="AA120" s="55" t="s">
        <v>2995</v>
      </c>
      <c r="AC120" s="55" t="s">
        <v>1627</v>
      </c>
    </row>
    <row r="121" spans="2:40" x14ac:dyDescent="0.3">
      <c r="B121" s="55">
        <v>2016</v>
      </c>
      <c r="C121" s="55">
        <f>VLOOKUP(D121,Lotes!$A:$F,6,FALSE)</f>
        <v>0.23</v>
      </c>
      <c r="D121" s="54">
        <v>154</v>
      </c>
      <c r="E121" s="55">
        <v>17</v>
      </c>
      <c r="F121" s="55" t="s">
        <v>87</v>
      </c>
      <c r="H121" s="55" t="s">
        <v>15</v>
      </c>
      <c r="I121" s="55" t="s">
        <v>1655</v>
      </c>
      <c r="J121" s="55" t="s">
        <v>3366</v>
      </c>
      <c r="N121" s="55" t="s">
        <v>3366</v>
      </c>
      <c r="O121" s="55" t="e">
        <v>#N/A</v>
      </c>
      <c r="V121" s="60">
        <v>0</v>
      </c>
      <c r="Y121" s="55">
        <v>2</v>
      </c>
    </row>
    <row r="122" spans="2:40" x14ac:dyDescent="0.3">
      <c r="B122" s="55">
        <v>2016</v>
      </c>
      <c r="C122" s="55">
        <f>VLOOKUP(D122,Lotes!$A:$F,6,FALSE)</f>
        <v>0.23</v>
      </c>
      <c r="D122" s="54">
        <v>154</v>
      </c>
      <c r="E122" s="55">
        <v>17</v>
      </c>
      <c r="F122" s="55" t="s">
        <v>87</v>
      </c>
      <c r="H122" s="55" t="s">
        <v>15</v>
      </c>
      <c r="I122" s="55" t="s">
        <v>1655</v>
      </c>
      <c r="J122" s="55" t="s">
        <v>1634</v>
      </c>
      <c r="L122" s="55" t="s">
        <v>2259</v>
      </c>
      <c r="N122" s="55" t="s">
        <v>2983</v>
      </c>
      <c r="O122" s="55" t="e">
        <v>#N/A</v>
      </c>
      <c r="Q122" s="55" t="s">
        <v>1667</v>
      </c>
      <c r="R122" s="55" t="s">
        <v>1667</v>
      </c>
      <c r="V122" s="60">
        <v>0</v>
      </c>
      <c r="W122" s="59" t="s">
        <v>1668</v>
      </c>
      <c r="Y122" s="55">
        <v>1</v>
      </c>
      <c r="AA122" s="55" t="s">
        <v>2996</v>
      </c>
    </row>
    <row r="123" spans="2:40" x14ac:dyDescent="0.3">
      <c r="B123" s="55">
        <v>2016</v>
      </c>
      <c r="C123" s="55">
        <f>VLOOKUP(D123,Lotes!$A:$F,6,FALSE)</f>
        <v>0.23</v>
      </c>
      <c r="D123" s="54">
        <v>154</v>
      </c>
      <c r="E123" s="55">
        <v>17</v>
      </c>
      <c r="F123" s="55" t="s">
        <v>87</v>
      </c>
      <c r="H123" s="55" t="s">
        <v>15</v>
      </c>
      <c r="I123" s="55" t="s">
        <v>1655</v>
      </c>
      <c r="J123" s="55" t="s">
        <v>1634</v>
      </c>
      <c r="N123" s="55" t="s">
        <v>2919</v>
      </c>
      <c r="O123" s="55" t="e">
        <v>#N/A</v>
      </c>
      <c r="Q123" s="55" t="s">
        <v>1796</v>
      </c>
      <c r="R123" s="55" t="s">
        <v>1668</v>
      </c>
      <c r="V123" s="60">
        <v>0</v>
      </c>
      <c r="Y123" s="55">
        <v>12</v>
      </c>
      <c r="AG123" s="55" t="s">
        <v>2265</v>
      </c>
      <c r="AL123" s="55">
        <v>1</v>
      </c>
    </row>
    <row r="124" spans="2:40" x14ac:dyDescent="0.3">
      <c r="B124" s="55">
        <v>2016</v>
      </c>
      <c r="C124" s="55">
        <f>VLOOKUP(D124,Lotes!$A:$F,6,FALSE)</f>
        <v>0.17399999999999999</v>
      </c>
      <c r="D124" s="54">
        <v>152</v>
      </c>
      <c r="E124" s="55">
        <v>17</v>
      </c>
      <c r="F124" s="55" t="s">
        <v>131</v>
      </c>
      <c r="H124" s="55" t="s">
        <v>95</v>
      </c>
      <c r="I124" s="55" t="s">
        <v>2284</v>
      </c>
      <c r="J124" s="55" t="s">
        <v>1622</v>
      </c>
      <c r="K124" s="55" t="s">
        <v>3593</v>
      </c>
      <c r="L124" s="55" t="s">
        <v>2090</v>
      </c>
      <c r="N124" s="55" t="s">
        <v>2091</v>
      </c>
      <c r="O124" s="55" t="e">
        <v>#N/A</v>
      </c>
      <c r="Q124" s="55" t="s">
        <v>1785</v>
      </c>
      <c r="R124" s="55" t="s">
        <v>1785</v>
      </c>
      <c r="U124" s="55" t="s">
        <v>2874</v>
      </c>
      <c r="V124" s="58">
        <v>0.1</v>
      </c>
      <c r="W124" s="59" t="s">
        <v>1786</v>
      </c>
      <c r="Y124" s="55">
        <v>1</v>
      </c>
      <c r="AA124" s="55" t="s">
        <v>2997</v>
      </c>
    </row>
    <row r="125" spans="2:40" x14ac:dyDescent="0.3">
      <c r="B125" s="55">
        <v>2016</v>
      </c>
      <c r="C125" s="55">
        <f>VLOOKUP(D125,Lotes!$A:$F,6,FALSE)</f>
        <v>0.17399999999999999</v>
      </c>
      <c r="D125" s="54">
        <v>152</v>
      </c>
      <c r="E125" s="55">
        <v>17</v>
      </c>
      <c r="F125" s="55" t="s">
        <v>131</v>
      </c>
      <c r="H125" s="55" t="s">
        <v>95</v>
      </c>
      <c r="I125" s="55" t="s">
        <v>2284</v>
      </c>
      <c r="J125" s="55" t="s">
        <v>1622</v>
      </c>
      <c r="K125" s="55" t="s">
        <v>3593</v>
      </c>
      <c r="L125" s="55" t="s">
        <v>2090</v>
      </c>
      <c r="N125" s="55" t="s">
        <v>2091</v>
      </c>
      <c r="O125" s="55" t="e">
        <v>#N/A</v>
      </c>
      <c r="Q125" s="55" t="s">
        <v>1755</v>
      </c>
      <c r="R125" s="55" t="s">
        <v>1755</v>
      </c>
      <c r="U125" s="55" t="s">
        <v>2874</v>
      </c>
      <c r="V125" s="58">
        <v>0.7</v>
      </c>
      <c r="W125" s="59" t="s">
        <v>1786</v>
      </c>
      <c r="Y125" s="55">
        <v>1</v>
      </c>
      <c r="AA125" s="55" t="s">
        <v>2998</v>
      </c>
    </row>
    <row r="126" spans="2:40" x14ac:dyDescent="0.3">
      <c r="B126" s="55">
        <v>2016</v>
      </c>
      <c r="C126" s="55">
        <f>VLOOKUP(D126,Lotes!$A:$F,6,FALSE)</f>
        <v>0.17399999999999999</v>
      </c>
      <c r="D126" s="54">
        <v>152</v>
      </c>
      <c r="E126" s="55">
        <v>17</v>
      </c>
      <c r="F126" s="55" t="s">
        <v>131</v>
      </c>
      <c r="H126" s="55" t="s">
        <v>95</v>
      </c>
      <c r="I126" s="55" t="s">
        <v>2284</v>
      </c>
      <c r="J126" s="55" t="s">
        <v>1634</v>
      </c>
      <c r="K126" s="55" t="s">
        <v>3965</v>
      </c>
      <c r="L126" s="55" t="s">
        <v>3894</v>
      </c>
      <c r="M126" s="55" t="s">
        <v>2999</v>
      </c>
      <c r="N126" s="55" t="s">
        <v>3894</v>
      </c>
      <c r="O126" s="55" t="e">
        <v>#N/A</v>
      </c>
      <c r="Q126" s="55" t="s">
        <v>2081</v>
      </c>
      <c r="R126" s="55" t="s">
        <v>3000</v>
      </c>
      <c r="U126" s="55" t="s">
        <v>2877</v>
      </c>
      <c r="V126" s="60">
        <v>1</v>
      </c>
      <c r="Y126" s="55">
        <v>1</v>
      </c>
      <c r="AA126" s="55" t="s">
        <v>3784</v>
      </c>
      <c r="AG126" s="55" t="s">
        <v>3783</v>
      </c>
      <c r="AH126" s="55" t="s">
        <v>3924</v>
      </c>
      <c r="AM126" s="55">
        <v>1</v>
      </c>
      <c r="AN126" s="55">
        <v>1</v>
      </c>
    </row>
    <row r="127" spans="2:40" x14ac:dyDescent="0.3">
      <c r="B127" s="55">
        <v>2016</v>
      </c>
      <c r="C127" s="55">
        <f>VLOOKUP(D127,Lotes!$A:$F,6,FALSE)</f>
        <v>0.17399999999999999</v>
      </c>
      <c r="D127" s="54">
        <v>152</v>
      </c>
      <c r="E127" s="55">
        <v>17</v>
      </c>
      <c r="F127" s="55" t="s">
        <v>131</v>
      </c>
      <c r="H127" s="55" t="s">
        <v>95</v>
      </c>
      <c r="I127" s="55" t="s">
        <v>2284</v>
      </c>
      <c r="J127" s="55" t="s">
        <v>3366</v>
      </c>
      <c r="N127" s="55" t="s">
        <v>3366</v>
      </c>
      <c r="O127" s="55" t="e">
        <v>#N/A</v>
      </c>
      <c r="V127" s="60">
        <v>0</v>
      </c>
      <c r="Y127" s="55">
        <v>1</v>
      </c>
    </row>
    <row r="128" spans="2:40" x14ac:dyDescent="0.3">
      <c r="B128" s="55">
        <v>2016</v>
      </c>
      <c r="C128" s="55">
        <f>VLOOKUP(D128,Lotes!$A:$F,6,FALSE)</f>
        <v>0.17399999999999999</v>
      </c>
      <c r="D128" s="54">
        <v>152</v>
      </c>
      <c r="E128" s="55">
        <v>17</v>
      </c>
      <c r="F128" s="55" t="s">
        <v>131</v>
      </c>
      <c r="H128" s="55" t="s">
        <v>95</v>
      </c>
      <c r="I128" s="55" t="s">
        <v>2284</v>
      </c>
      <c r="J128" s="55" t="s">
        <v>1634</v>
      </c>
      <c r="N128" s="55" t="s">
        <v>2919</v>
      </c>
      <c r="O128" s="55" t="e">
        <v>#N/A</v>
      </c>
      <c r="Q128" s="55" t="s">
        <v>1796</v>
      </c>
      <c r="R128" s="55" t="s">
        <v>1668</v>
      </c>
      <c r="V128" s="60">
        <v>0</v>
      </c>
      <c r="Y128" s="55">
        <v>1</v>
      </c>
    </row>
    <row r="129" spans="2:42" x14ac:dyDescent="0.3">
      <c r="B129" s="55">
        <v>2016</v>
      </c>
      <c r="C129" s="55">
        <f>VLOOKUP(D129,Lotes!$A:$F,6,FALSE)</f>
        <v>0.48</v>
      </c>
      <c r="D129" s="54">
        <v>177</v>
      </c>
      <c r="E129" s="55">
        <v>17</v>
      </c>
      <c r="F129" s="55" t="s">
        <v>31</v>
      </c>
      <c r="H129" s="55" t="s">
        <v>15</v>
      </c>
      <c r="I129" s="55" t="s">
        <v>2549</v>
      </c>
      <c r="J129" s="55" t="s">
        <v>1634</v>
      </c>
      <c r="K129" s="55" t="s">
        <v>2911</v>
      </c>
      <c r="L129" s="55" t="s">
        <v>1950</v>
      </c>
      <c r="M129" s="55" t="s">
        <v>3004</v>
      </c>
      <c r="N129" s="55" t="s">
        <v>3892</v>
      </c>
      <c r="O129" s="55" t="e">
        <v>#N/A</v>
      </c>
      <c r="Q129" s="55" t="s">
        <v>1693</v>
      </c>
      <c r="R129" s="55" t="s">
        <v>2887</v>
      </c>
      <c r="U129" s="55" t="s">
        <v>2877</v>
      </c>
      <c r="V129" s="58">
        <v>0.6</v>
      </c>
      <c r="W129" s="59" t="s">
        <v>2888</v>
      </c>
      <c r="Y129" s="55">
        <v>1</v>
      </c>
      <c r="AA129" s="55" t="s">
        <v>3005</v>
      </c>
    </row>
    <row r="130" spans="2:42" x14ac:dyDescent="0.3">
      <c r="B130" s="55">
        <v>2016</v>
      </c>
      <c r="C130" s="55">
        <f>VLOOKUP(D130,Lotes!$A:$F,6,FALSE)</f>
        <v>0.48</v>
      </c>
      <c r="D130" s="54">
        <v>177</v>
      </c>
      <c r="E130" s="55">
        <v>17</v>
      </c>
      <c r="F130" s="55" t="s">
        <v>31</v>
      </c>
      <c r="H130" s="55" t="s">
        <v>15</v>
      </c>
      <c r="I130" s="55" t="s">
        <v>2549</v>
      </c>
      <c r="J130" s="55" t="s">
        <v>1634</v>
      </c>
      <c r="K130" s="55" t="s">
        <v>2911</v>
      </c>
      <c r="L130" s="55" t="s">
        <v>1950</v>
      </c>
      <c r="M130" s="55" t="s">
        <v>1636</v>
      </c>
      <c r="N130" s="55" t="s">
        <v>1952</v>
      </c>
      <c r="O130" s="55" t="e">
        <v>#N/A</v>
      </c>
      <c r="Q130" s="55" t="s">
        <v>1693</v>
      </c>
      <c r="R130" s="55" t="s">
        <v>1693</v>
      </c>
      <c r="U130" s="55" t="s">
        <v>2877</v>
      </c>
      <c r="V130" s="58">
        <v>0.1</v>
      </c>
      <c r="W130" s="59" t="s">
        <v>3006</v>
      </c>
      <c r="Y130" s="55">
        <v>1</v>
      </c>
      <c r="AA130" s="55" t="s">
        <v>3007</v>
      </c>
    </row>
    <row r="131" spans="2:42" x14ac:dyDescent="0.3">
      <c r="B131" s="55">
        <v>2016</v>
      </c>
      <c r="C131" s="55">
        <f>VLOOKUP(D131,Lotes!$A:$F,6,FALSE)</f>
        <v>0.48</v>
      </c>
      <c r="D131" s="54">
        <v>177</v>
      </c>
      <c r="E131" s="55">
        <v>17</v>
      </c>
      <c r="F131" s="55" t="s">
        <v>31</v>
      </c>
      <c r="H131" s="55" t="s">
        <v>15</v>
      </c>
      <c r="I131" s="55" t="s">
        <v>2549</v>
      </c>
      <c r="J131" s="55" t="s">
        <v>1634</v>
      </c>
      <c r="K131" s="55" t="s">
        <v>2911</v>
      </c>
      <c r="L131" s="55" t="s">
        <v>1950</v>
      </c>
      <c r="M131" s="55" t="s">
        <v>1636</v>
      </c>
      <c r="N131" s="55" t="s">
        <v>1952</v>
      </c>
      <c r="O131" s="55" t="e">
        <v>#N/A</v>
      </c>
      <c r="Q131" s="55" t="s">
        <v>3984</v>
      </c>
      <c r="R131" s="55" t="s">
        <v>1715</v>
      </c>
      <c r="U131" s="55" t="s">
        <v>2877</v>
      </c>
      <c r="V131" s="60">
        <v>0</v>
      </c>
      <c r="W131" s="59" t="s">
        <v>3008</v>
      </c>
      <c r="Y131" s="55">
        <v>1</v>
      </c>
    </row>
    <row r="132" spans="2:42" x14ac:dyDescent="0.3">
      <c r="B132" s="55">
        <v>2016</v>
      </c>
      <c r="C132" s="55">
        <f>VLOOKUP(D132,Lotes!$A:$F,6,FALSE)</f>
        <v>0.48</v>
      </c>
      <c r="D132" s="54">
        <v>177</v>
      </c>
      <c r="E132" s="55">
        <v>17</v>
      </c>
      <c r="F132" s="55" t="s">
        <v>31</v>
      </c>
      <c r="H132" s="55" t="s">
        <v>15</v>
      </c>
      <c r="I132" s="55" t="s">
        <v>2549</v>
      </c>
      <c r="J132" s="55" t="s">
        <v>1634</v>
      </c>
      <c r="K132" s="55" t="s">
        <v>1742</v>
      </c>
      <c r="L132" s="55" t="s">
        <v>2925</v>
      </c>
      <c r="M132" s="55" t="s">
        <v>2926</v>
      </c>
      <c r="N132" s="55" t="s">
        <v>3888</v>
      </c>
      <c r="O132" s="55" t="e">
        <v>#N/A</v>
      </c>
      <c r="Q132" s="55" t="s">
        <v>1693</v>
      </c>
      <c r="R132" s="55" t="s">
        <v>1693</v>
      </c>
      <c r="U132" s="55" t="s">
        <v>2877</v>
      </c>
      <c r="V132" s="58">
        <v>0.2</v>
      </c>
      <c r="W132" s="59" t="s">
        <v>3009</v>
      </c>
      <c r="Y132" s="55">
        <v>1</v>
      </c>
    </row>
    <row r="133" spans="2:42" x14ac:dyDescent="0.3">
      <c r="B133" s="55">
        <v>2016</v>
      </c>
      <c r="C133" s="55">
        <f>VLOOKUP(D133,Lotes!$A:$F,6,FALSE)</f>
        <v>0.48</v>
      </c>
      <c r="D133" s="54">
        <v>177</v>
      </c>
      <c r="E133" s="55">
        <v>17</v>
      </c>
      <c r="F133" s="55" t="s">
        <v>31</v>
      </c>
      <c r="H133" s="55" t="s">
        <v>15</v>
      </c>
      <c r="I133" s="55" t="s">
        <v>2549</v>
      </c>
      <c r="J133" s="55" t="s">
        <v>1634</v>
      </c>
      <c r="L133" s="55" t="s">
        <v>2259</v>
      </c>
      <c r="N133" s="55" t="s">
        <v>2983</v>
      </c>
      <c r="O133" s="55" t="e">
        <v>#N/A</v>
      </c>
      <c r="P133" s="55" t="s">
        <v>4367</v>
      </c>
      <c r="Q133" s="55" t="s">
        <v>3978</v>
      </c>
      <c r="R133" s="55" t="s">
        <v>1712</v>
      </c>
      <c r="V133" s="58">
        <v>0.3</v>
      </c>
      <c r="W133" s="59" t="s">
        <v>3010</v>
      </c>
      <c r="Y133" s="55">
        <v>1</v>
      </c>
      <c r="AA133" s="55" t="s">
        <v>3011</v>
      </c>
    </row>
    <row r="134" spans="2:42" x14ac:dyDescent="0.3">
      <c r="B134" s="55">
        <v>2016</v>
      </c>
      <c r="C134" s="55">
        <f>VLOOKUP(D134,Lotes!$A:$F,6,FALSE)</f>
        <v>0.48</v>
      </c>
      <c r="D134" s="54">
        <v>177</v>
      </c>
      <c r="E134" s="55">
        <v>17</v>
      </c>
      <c r="F134" s="55" t="s">
        <v>31</v>
      </c>
      <c r="H134" s="55" t="s">
        <v>15</v>
      </c>
      <c r="I134" s="55" t="s">
        <v>2549</v>
      </c>
      <c r="J134" s="55" t="s">
        <v>1634</v>
      </c>
      <c r="K134" s="55" t="s">
        <v>3965</v>
      </c>
      <c r="L134" s="55" t="s">
        <v>1673</v>
      </c>
      <c r="M134" s="55" t="s">
        <v>2879</v>
      </c>
      <c r="N134" s="55" t="s">
        <v>1830</v>
      </c>
      <c r="O134" s="55" t="e">
        <v>#N/A</v>
      </c>
      <c r="Q134" s="55" t="s">
        <v>2081</v>
      </c>
      <c r="R134" s="55" t="s">
        <v>3840</v>
      </c>
      <c r="U134" s="55" t="s">
        <v>2877</v>
      </c>
      <c r="V134" s="60">
        <v>1</v>
      </c>
      <c r="Y134" s="55">
        <v>1</v>
      </c>
      <c r="AA134" s="55" t="s">
        <v>3012</v>
      </c>
      <c r="AJ134" s="55" t="s">
        <v>3834</v>
      </c>
    </row>
    <row r="135" spans="2:42" x14ac:dyDescent="0.3">
      <c r="B135" s="55">
        <v>2016</v>
      </c>
      <c r="C135" s="55">
        <f>VLOOKUP(D135,Lotes!$A:$F,6,FALSE)</f>
        <v>0.48</v>
      </c>
      <c r="D135" s="54">
        <v>177</v>
      </c>
      <c r="E135" s="55">
        <v>17</v>
      </c>
      <c r="F135" s="55" t="s">
        <v>31</v>
      </c>
      <c r="H135" s="55" t="s">
        <v>15</v>
      </c>
      <c r="I135" s="55" t="s">
        <v>2549</v>
      </c>
      <c r="J135" s="55" t="s">
        <v>1634</v>
      </c>
      <c r="K135" s="55" t="s">
        <v>3965</v>
      </c>
      <c r="L135" s="55" t="s">
        <v>1673</v>
      </c>
      <c r="M135" s="55" t="s">
        <v>2879</v>
      </c>
      <c r="N135" s="55" t="s">
        <v>1830</v>
      </c>
      <c r="O135" s="55" t="e">
        <v>#N/A</v>
      </c>
      <c r="Q135" s="55" t="s">
        <v>2081</v>
      </c>
      <c r="R135" s="55" t="s">
        <v>3841</v>
      </c>
      <c r="V135" s="60">
        <v>1</v>
      </c>
      <c r="Y135" s="55">
        <v>1</v>
      </c>
      <c r="AJ135" s="55" t="s">
        <v>3838</v>
      </c>
    </row>
    <row r="136" spans="2:42" x14ac:dyDescent="0.3">
      <c r="B136" s="55">
        <v>2016</v>
      </c>
      <c r="C136" s="55">
        <f>VLOOKUP(D136,Lotes!$A:$F,6,FALSE)</f>
        <v>0.48</v>
      </c>
      <c r="D136" s="54">
        <v>177</v>
      </c>
      <c r="E136" s="55">
        <v>17</v>
      </c>
      <c r="F136" s="55" t="s">
        <v>31</v>
      </c>
      <c r="H136" s="55" t="s">
        <v>15</v>
      </c>
      <c r="I136" s="55" t="s">
        <v>2549</v>
      </c>
      <c r="J136" s="55" t="s">
        <v>1634</v>
      </c>
      <c r="K136" s="55" t="s">
        <v>3561</v>
      </c>
      <c r="L136" s="55" t="s">
        <v>2873</v>
      </c>
      <c r="M136" s="55" t="s">
        <v>2896</v>
      </c>
      <c r="N136" s="55" t="s">
        <v>1658</v>
      </c>
      <c r="O136" s="55" t="e">
        <v>#N/A</v>
      </c>
      <c r="Q136" s="55" t="s">
        <v>3980</v>
      </c>
      <c r="R136" s="55" t="s">
        <v>3013</v>
      </c>
      <c r="U136" s="55" t="s">
        <v>2877</v>
      </c>
      <c r="V136" s="60">
        <v>1</v>
      </c>
      <c r="Y136" s="55">
        <v>1</v>
      </c>
      <c r="AG136" s="55" t="s">
        <v>1679</v>
      </c>
      <c r="AL136" s="55">
        <v>1</v>
      </c>
    </row>
    <row r="137" spans="2:42" x14ac:dyDescent="0.3">
      <c r="B137" s="55">
        <v>2016</v>
      </c>
      <c r="C137" s="55">
        <f>VLOOKUP(D137,Lotes!$A:$F,6,FALSE)</f>
        <v>0.48</v>
      </c>
      <c r="D137" s="54">
        <v>177</v>
      </c>
      <c r="E137" s="55">
        <v>17</v>
      </c>
      <c r="F137" s="55" t="s">
        <v>31</v>
      </c>
      <c r="H137" s="55" t="s">
        <v>15</v>
      </c>
      <c r="I137" s="55" t="s">
        <v>2549</v>
      </c>
      <c r="J137" s="55" t="s">
        <v>1634</v>
      </c>
      <c r="K137" s="55" t="s">
        <v>3561</v>
      </c>
      <c r="L137" s="55" t="s">
        <v>3561</v>
      </c>
      <c r="N137" s="55" t="s">
        <v>2915</v>
      </c>
      <c r="O137" s="55" t="e">
        <v>#N/A</v>
      </c>
      <c r="Q137" s="55" t="s">
        <v>1667</v>
      </c>
      <c r="R137" s="55" t="s">
        <v>1667</v>
      </c>
      <c r="V137" s="60">
        <v>0</v>
      </c>
      <c r="W137" s="59" t="s">
        <v>2944</v>
      </c>
      <c r="Y137" s="55">
        <v>1</v>
      </c>
      <c r="AC137" s="55" t="s">
        <v>1787</v>
      </c>
      <c r="AG137" s="55" t="s">
        <v>1679</v>
      </c>
      <c r="AL137" s="55">
        <v>1</v>
      </c>
    </row>
    <row r="138" spans="2:42" x14ac:dyDescent="0.3">
      <c r="B138" s="55">
        <v>2016</v>
      </c>
      <c r="C138" s="55">
        <f>VLOOKUP(D138,Lotes!$A:$F,6,FALSE)</f>
        <v>0.48</v>
      </c>
      <c r="D138" s="54">
        <v>177</v>
      </c>
      <c r="E138" s="55">
        <v>17</v>
      </c>
      <c r="F138" s="55" t="s">
        <v>31</v>
      </c>
      <c r="H138" s="55" t="s">
        <v>15</v>
      </c>
      <c r="I138" s="55" t="s">
        <v>2549</v>
      </c>
      <c r="J138" s="55" t="s">
        <v>1634</v>
      </c>
      <c r="K138" s="55" t="s">
        <v>1742</v>
      </c>
      <c r="L138" s="55" t="s">
        <v>2925</v>
      </c>
      <c r="M138" s="55" t="s">
        <v>2926</v>
      </c>
      <c r="N138" s="55" t="s">
        <v>3888</v>
      </c>
      <c r="O138" s="55" t="e">
        <v>#N/A</v>
      </c>
      <c r="Q138" s="55" t="s">
        <v>1624</v>
      </c>
      <c r="R138" s="55" t="s">
        <v>1624</v>
      </c>
      <c r="U138" s="55" t="s">
        <v>2874</v>
      </c>
      <c r="V138" s="58">
        <v>0.5</v>
      </c>
      <c r="W138" s="59" t="s">
        <v>1751</v>
      </c>
      <c r="Y138" s="55">
        <v>1</v>
      </c>
    </row>
    <row r="139" spans="2:42" x14ac:dyDescent="0.3">
      <c r="B139" s="55">
        <v>2016</v>
      </c>
      <c r="C139" s="55">
        <f>VLOOKUP(D139,Lotes!$A:$F,6,FALSE)</f>
        <v>0.48</v>
      </c>
      <c r="D139" s="54">
        <v>177</v>
      </c>
      <c r="E139" s="55">
        <v>17</v>
      </c>
      <c r="F139" s="55" t="s">
        <v>31</v>
      </c>
      <c r="H139" s="55" t="s">
        <v>15</v>
      </c>
      <c r="I139" s="55" t="s">
        <v>2549</v>
      </c>
      <c r="J139" s="55" t="s">
        <v>1634</v>
      </c>
      <c r="N139" s="55" t="s">
        <v>2919</v>
      </c>
      <c r="O139" s="55" t="e">
        <v>#N/A</v>
      </c>
      <c r="Q139" s="55" t="s">
        <v>1631</v>
      </c>
      <c r="R139" s="55" t="s">
        <v>3014</v>
      </c>
      <c r="V139" s="60">
        <v>0</v>
      </c>
      <c r="Y139" s="55">
        <v>1</v>
      </c>
      <c r="AA139" s="55" t="s">
        <v>3015</v>
      </c>
      <c r="AG139" s="55" t="s">
        <v>1646</v>
      </c>
      <c r="AP139" s="55">
        <f>Y139</f>
        <v>1</v>
      </c>
    </row>
    <row r="140" spans="2:42" x14ac:dyDescent="0.3">
      <c r="B140" s="55">
        <v>2016</v>
      </c>
      <c r="C140" s="55">
        <f>VLOOKUP(D140,Lotes!$A:$F,6,FALSE)</f>
        <v>0.48</v>
      </c>
      <c r="D140" s="54">
        <v>177</v>
      </c>
      <c r="E140" s="55">
        <v>17</v>
      </c>
      <c r="F140" s="55" t="s">
        <v>31</v>
      </c>
      <c r="H140" s="55" t="s">
        <v>15</v>
      </c>
      <c r="I140" s="55" t="s">
        <v>2549</v>
      </c>
      <c r="J140" s="55" t="s">
        <v>1634</v>
      </c>
      <c r="L140" s="55" t="s">
        <v>2980</v>
      </c>
      <c r="N140" s="55" t="s">
        <v>2777</v>
      </c>
      <c r="O140" s="55" t="e">
        <v>#N/A</v>
      </c>
      <c r="P140" s="55" t="s">
        <v>4175</v>
      </c>
      <c r="Q140" s="55" t="s">
        <v>1699</v>
      </c>
      <c r="V140" s="60">
        <v>0</v>
      </c>
      <c r="W140" s="59" t="s">
        <v>3016</v>
      </c>
      <c r="Y140" s="55">
        <v>1</v>
      </c>
      <c r="AA140" s="55" t="s">
        <v>3017</v>
      </c>
      <c r="AC140" s="55" t="s">
        <v>517</v>
      </c>
    </row>
    <row r="141" spans="2:42" x14ac:dyDescent="0.3">
      <c r="B141" s="55">
        <v>2016</v>
      </c>
      <c r="C141" s="55">
        <f>VLOOKUP(D141,Lotes!$A:$F,6,FALSE)</f>
        <v>0.48</v>
      </c>
      <c r="D141" s="54">
        <v>177</v>
      </c>
      <c r="E141" s="55">
        <v>17</v>
      </c>
      <c r="F141" s="55" t="s">
        <v>31</v>
      </c>
      <c r="H141" s="55" t="s">
        <v>15</v>
      </c>
      <c r="I141" s="55" t="s">
        <v>2549</v>
      </c>
      <c r="J141" s="55" t="s">
        <v>3366</v>
      </c>
      <c r="N141" s="55" t="s">
        <v>3366</v>
      </c>
      <c r="O141" s="55" t="e">
        <v>#N/A</v>
      </c>
      <c r="V141" s="60">
        <v>0</v>
      </c>
      <c r="Y141" s="55">
        <v>5</v>
      </c>
    </row>
    <row r="142" spans="2:42" x14ac:dyDescent="0.3">
      <c r="B142" s="55">
        <v>2016</v>
      </c>
      <c r="C142" s="55">
        <f>VLOOKUP(D142,Lotes!$A:$F,6,FALSE)</f>
        <v>0.48</v>
      </c>
      <c r="D142" s="54">
        <v>177</v>
      </c>
      <c r="E142" s="55">
        <v>17</v>
      </c>
      <c r="F142" s="55" t="s">
        <v>31</v>
      </c>
      <c r="H142" s="55" t="s">
        <v>15</v>
      </c>
      <c r="I142" s="55" t="s">
        <v>2549</v>
      </c>
      <c r="J142" s="55" t="s">
        <v>1634</v>
      </c>
      <c r="N142" s="55" t="s">
        <v>2919</v>
      </c>
      <c r="O142" s="55" t="e">
        <v>#N/A</v>
      </c>
      <c r="Q142" s="55" t="s">
        <v>1796</v>
      </c>
      <c r="R142" s="55" t="s">
        <v>1668</v>
      </c>
      <c r="V142" s="60">
        <v>0</v>
      </c>
      <c r="Y142" s="55">
        <v>21</v>
      </c>
      <c r="AG142" s="55" t="s">
        <v>3785</v>
      </c>
      <c r="AL142" s="55">
        <v>5</v>
      </c>
    </row>
    <row r="143" spans="2:42" x14ac:dyDescent="0.3">
      <c r="B143" s="55">
        <v>2016</v>
      </c>
      <c r="C143" s="55">
        <f>VLOOKUP(D143,Lotes!$A:$F,6,FALSE)</f>
        <v>0.48</v>
      </c>
      <c r="D143" s="54">
        <v>177</v>
      </c>
      <c r="E143" s="55">
        <v>17</v>
      </c>
      <c r="F143" s="55" t="s">
        <v>31</v>
      </c>
      <c r="H143" s="55" t="s">
        <v>15</v>
      </c>
      <c r="I143" s="55" t="s">
        <v>2549</v>
      </c>
      <c r="J143" s="55" t="s">
        <v>1622</v>
      </c>
      <c r="K143" s="55" t="s">
        <v>3968</v>
      </c>
      <c r="L143" s="55" t="s">
        <v>2945</v>
      </c>
      <c r="N143" s="55" t="s">
        <v>3018</v>
      </c>
      <c r="O143" s="55" t="e">
        <v>#N/A</v>
      </c>
      <c r="Q143" s="55" t="s">
        <v>2916</v>
      </c>
      <c r="R143" s="55" t="s">
        <v>1750</v>
      </c>
      <c r="U143" s="55" t="s">
        <v>2874</v>
      </c>
      <c r="V143" s="58">
        <v>0.6</v>
      </c>
      <c r="W143" s="59" t="s">
        <v>3019</v>
      </c>
      <c r="Y143" s="55">
        <v>1</v>
      </c>
      <c r="AA143" s="55" t="s">
        <v>3020</v>
      </c>
    </row>
    <row r="144" spans="2:42" x14ac:dyDescent="0.3">
      <c r="B144" s="55">
        <v>2016</v>
      </c>
      <c r="C144" s="55">
        <f>VLOOKUP(D144,Lotes!$A:$F,6,FALSE)</f>
        <v>0.48</v>
      </c>
      <c r="D144" s="54">
        <v>177</v>
      </c>
      <c r="E144" s="55">
        <v>17</v>
      </c>
      <c r="F144" s="55" t="s">
        <v>31</v>
      </c>
      <c r="H144" s="55" t="s">
        <v>15</v>
      </c>
      <c r="I144" s="55" t="s">
        <v>2549</v>
      </c>
      <c r="J144" s="55" t="s">
        <v>1622</v>
      </c>
      <c r="K144" s="55" t="s">
        <v>3966</v>
      </c>
      <c r="L144" s="55" t="s">
        <v>3126</v>
      </c>
      <c r="M144" s="55" t="s">
        <v>1636</v>
      </c>
      <c r="N144" s="55" t="s">
        <v>3876</v>
      </c>
      <c r="O144" s="55" t="e">
        <v>#N/A</v>
      </c>
      <c r="Q144" s="55" t="s">
        <v>2081</v>
      </c>
      <c r="R144" s="55" t="s">
        <v>3021</v>
      </c>
      <c r="U144" s="55" t="s">
        <v>2877</v>
      </c>
      <c r="V144" s="60">
        <v>1</v>
      </c>
      <c r="Y144" s="55">
        <v>1</v>
      </c>
    </row>
    <row r="145" spans="2:46" x14ac:dyDescent="0.3">
      <c r="B145" s="55">
        <v>2016</v>
      </c>
      <c r="C145" s="55">
        <f>VLOOKUP(D145,Lotes!$A:$F,6,FALSE)</f>
        <v>0.48</v>
      </c>
      <c r="D145" s="54">
        <v>177</v>
      </c>
      <c r="E145" s="55">
        <v>17</v>
      </c>
      <c r="F145" s="55" t="s">
        <v>31</v>
      </c>
      <c r="H145" s="55" t="s">
        <v>15</v>
      </c>
      <c r="I145" s="55" t="s">
        <v>2549</v>
      </c>
      <c r="J145" s="55" t="s">
        <v>1622</v>
      </c>
      <c r="K145" s="55" t="s">
        <v>3879</v>
      </c>
      <c r="L145" s="55" t="s">
        <v>1894</v>
      </c>
      <c r="M145" s="55" t="s">
        <v>1895</v>
      </c>
      <c r="N145" s="55" t="s">
        <v>3022</v>
      </c>
      <c r="O145" s="55" t="e">
        <v>#N/A</v>
      </c>
      <c r="Q145" s="55" t="s">
        <v>1624</v>
      </c>
      <c r="R145" s="55" t="s">
        <v>1624</v>
      </c>
      <c r="U145" s="55" t="s">
        <v>2877</v>
      </c>
      <c r="V145" s="58">
        <v>0.4</v>
      </c>
      <c r="W145" s="59" t="s">
        <v>1786</v>
      </c>
      <c r="Y145" s="55">
        <v>1</v>
      </c>
      <c r="AG145" s="55" t="s">
        <v>1679</v>
      </c>
      <c r="AL145" s="55">
        <v>1</v>
      </c>
    </row>
    <row r="146" spans="2:46" x14ac:dyDescent="0.3">
      <c r="B146" s="55">
        <v>2016</v>
      </c>
      <c r="C146" s="55">
        <f>VLOOKUP(D146,Lotes!$A:$F,6,FALSE)</f>
        <v>0.48</v>
      </c>
      <c r="D146" s="54">
        <v>177</v>
      </c>
      <c r="E146" s="55">
        <v>17</v>
      </c>
      <c r="F146" s="55" t="s">
        <v>31</v>
      </c>
      <c r="H146" s="55" t="s">
        <v>15</v>
      </c>
      <c r="I146" s="55" t="s">
        <v>2549</v>
      </c>
      <c r="J146" s="55" t="s">
        <v>1622</v>
      </c>
      <c r="K146" s="55" t="s">
        <v>3968</v>
      </c>
      <c r="N146" s="55" t="s">
        <v>2992</v>
      </c>
      <c r="O146" s="55" t="e">
        <v>#N/A</v>
      </c>
      <c r="Q146" s="55" t="s">
        <v>2600</v>
      </c>
      <c r="R146" s="55" t="s">
        <v>1898</v>
      </c>
      <c r="U146" s="55" t="s">
        <v>2877</v>
      </c>
      <c r="V146" s="58">
        <v>0.3</v>
      </c>
      <c r="W146" s="59" t="s">
        <v>3023</v>
      </c>
      <c r="Y146" s="55">
        <v>1</v>
      </c>
      <c r="AG146" s="55" t="s">
        <v>1679</v>
      </c>
      <c r="AL146" s="55">
        <v>1</v>
      </c>
    </row>
    <row r="147" spans="2:46" x14ac:dyDescent="0.3">
      <c r="B147" s="55">
        <v>2016</v>
      </c>
      <c r="C147" s="55">
        <f>VLOOKUP(D147,Lotes!$A:$F,6,FALSE)</f>
        <v>0.48</v>
      </c>
      <c r="D147" s="54">
        <v>177</v>
      </c>
      <c r="E147" s="55">
        <v>17</v>
      </c>
      <c r="F147" s="55" t="s">
        <v>31</v>
      </c>
      <c r="H147" s="55" t="s">
        <v>15</v>
      </c>
      <c r="I147" s="55" t="s">
        <v>2549</v>
      </c>
      <c r="J147" s="55" t="s">
        <v>1622</v>
      </c>
      <c r="K147" s="55" t="s">
        <v>3879</v>
      </c>
      <c r="L147" s="55" t="s">
        <v>3879</v>
      </c>
      <c r="N147" s="55" t="s">
        <v>3879</v>
      </c>
      <c r="O147" s="55" t="e">
        <v>#N/A</v>
      </c>
      <c r="Q147" s="55" t="s">
        <v>1929</v>
      </c>
      <c r="R147" s="55" t="s">
        <v>1929</v>
      </c>
      <c r="V147" s="58">
        <v>0.2</v>
      </c>
      <c r="W147" s="59" t="s">
        <v>3024</v>
      </c>
      <c r="Y147" s="55">
        <v>1</v>
      </c>
      <c r="AA147" s="55" t="s">
        <v>3025</v>
      </c>
      <c r="AI147" s="55" t="s">
        <v>2914</v>
      </c>
    </row>
    <row r="148" spans="2:46" x14ac:dyDescent="0.3">
      <c r="B148" s="55">
        <v>2016</v>
      </c>
      <c r="C148" s="55">
        <f>VLOOKUP(D148,Lotes!$A:$F,6,FALSE)</f>
        <v>0.48</v>
      </c>
      <c r="D148" s="54">
        <v>177</v>
      </c>
      <c r="E148" s="55">
        <v>17</v>
      </c>
      <c r="F148" s="55" t="s">
        <v>31</v>
      </c>
      <c r="H148" s="55" t="s">
        <v>15</v>
      </c>
      <c r="I148" s="55" t="s">
        <v>2549</v>
      </c>
      <c r="J148" s="55" t="s">
        <v>1622</v>
      </c>
      <c r="K148" s="55" t="s">
        <v>3879</v>
      </c>
      <c r="L148" s="55" t="s">
        <v>3879</v>
      </c>
      <c r="N148" s="55" t="s">
        <v>3879</v>
      </c>
      <c r="O148" s="55" t="e">
        <v>#N/A</v>
      </c>
      <c r="Q148" s="55" t="s">
        <v>1929</v>
      </c>
      <c r="R148" s="55" t="s">
        <v>1929</v>
      </c>
      <c r="V148" s="58">
        <v>0.2</v>
      </c>
      <c r="W148" s="59" t="s">
        <v>1790</v>
      </c>
      <c r="Y148" s="55">
        <v>1</v>
      </c>
      <c r="AA148" s="55" t="s">
        <v>3026</v>
      </c>
    </row>
    <row r="149" spans="2:46" x14ac:dyDescent="0.3">
      <c r="B149" s="55">
        <v>2016</v>
      </c>
      <c r="C149" s="55">
        <f>VLOOKUP(D149,Lotes!$A:$F,6,FALSE)</f>
        <v>0.48</v>
      </c>
      <c r="D149" s="54">
        <v>177</v>
      </c>
      <c r="E149" s="55">
        <v>17</v>
      </c>
      <c r="F149" s="55" t="s">
        <v>31</v>
      </c>
      <c r="H149" s="55" t="s">
        <v>15</v>
      </c>
      <c r="I149" s="55" t="s">
        <v>2549</v>
      </c>
      <c r="J149" s="55" t="s">
        <v>1622</v>
      </c>
      <c r="K149" s="55" t="s">
        <v>3968</v>
      </c>
      <c r="N149" s="55" t="s">
        <v>2992</v>
      </c>
      <c r="O149" s="55" t="e">
        <v>#N/A</v>
      </c>
      <c r="Q149" s="55" t="s">
        <v>1796</v>
      </c>
      <c r="R149" s="55" t="s">
        <v>1668</v>
      </c>
      <c r="V149" s="60">
        <v>0</v>
      </c>
      <c r="Y149" s="55">
        <v>5</v>
      </c>
      <c r="AG149" s="55" t="s">
        <v>3027</v>
      </c>
      <c r="AL149" s="55">
        <v>2</v>
      </c>
    </row>
    <row r="150" spans="2:46" s="54" customFormat="1" x14ac:dyDescent="0.3">
      <c r="B150" s="55">
        <v>2016</v>
      </c>
      <c r="C150" s="55">
        <f>VLOOKUP(D150,Lotes!$A:$F,6,FALSE)</f>
        <v>0.48</v>
      </c>
      <c r="D150" s="54">
        <v>177</v>
      </c>
      <c r="E150" s="54">
        <v>17</v>
      </c>
      <c r="F150" s="54" t="s">
        <v>31</v>
      </c>
      <c r="H150" s="54" t="s">
        <v>15</v>
      </c>
      <c r="I150" s="54" t="s">
        <v>2549</v>
      </c>
      <c r="J150" s="55" t="s">
        <v>1634</v>
      </c>
      <c r="L150" s="55" t="s">
        <v>2980</v>
      </c>
      <c r="N150" s="55" t="s">
        <v>2777</v>
      </c>
      <c r="O150" s="55" t="e">
        <v>#N/A</v>
      </c>
      <c r="P150" s="55"/>
      <c r="Q150" s="55" t="s">
        <v>1631</v>
      </c>
      <c r="R150" s="54" t="s">
        <v>3014</v>
      </c>
      <c r="V150" s="60">
        <v>0</v>
      </c>
      <c r="W150" s="63" t="s">
        <v>1668</v>
      </c>
      <c r="Y150" s="54">
        <v>1</v>
      </c>
      <c r="AA150" s="54" t="s">
        <v>3034</v>
      </c>
      <c r="AG150" s="54" t="s">
        <v>3035</v>
      </c>
      <c r="AH150" s="54" t="s">
        <v>3033</v>
      </c>
      <c r="AL150" s="54">
        <v>1</v>
      </c>
    </row>
    <row r="151" spans="2:46" x14ac:dyDescent="0.3">
      <c r="B151" s="55">
        <v>2016</v>
      </c>
      <c r="C151" s="55">
        <f>VLOOKUP(D151,Lotes!$A:$F,6,FALSE)</f>
        <v>0.06</v>
      </c>
      <c r="D151" s="54">
        <v>198</v>
      </c>
      <c r="E151" s="55">
        <v>17</v>
      </c>
      <c r="F151" s="55" t="s">
        <v>131</v>
      </c>
      <c r="H151" s="55" t="s">
        <v>457</v>
      </c>
      <c r="I151" s="55" t="s">
        <v>2301</v>
      </c>
      <c r="J151" s="55" t="s">
        <v>1634</v>
      </c>
      <c r="K151" s="55" t="s">
        <v>3561</v>
      </c>
      <c r="L151" s="55" t="s">
        <v>2873</v>
      </c>
      <c r="M151" s="55" t="s">
        <v>2896</v>
      </c>
      <c r="N151" s="55" t="s">
        <v>1658</v>
      </c>
      <c r="O151" s="55" t="e">
        <v>#N/A</v>
      </c>
      <c r="Q151" s="55" t="s">
        <v>2081</v>
      </c>
      <c r="R151" s="55" t="s">
        <v>3028</v>
      </c>
      <c r="V151" s="60">
        <v>1</v>
      </c>
      <c r="Y151" s="55">
        <v>1</v>
      </c>
      <c r="AA151" s="55" t="s">
        <v>3779</v>
      </c>
    </row>
    <row r="152" spans="2:46" x14ac:dyDescent="0.3">
      <c r="B152" s="55">
        <v>2016</v>
      </c>
      <c r="C152" s="55">
        <f>VLOOKUP(D152,Lotes!$A:$F,6,FALSE)</f>
        <v>0.06</v>
      </c>
      <c r="D152" s="54">
        <v>198</v>
      </c>
      <c r="E152" s="55">
        <v>17</v>
      </c>
      <c r="F152" s="55" t="s">
        <v>131</v>
      </c>
      <c r="H152" s="55" t="s">
        <v>457</v>
      </c>
      <c r="I152" s="55" t="s">
        <v>2301</v>
      </c>
      <c r="J152" s="55" t="s">
        <v>1634</v>
      </c>
      <c r="N152" s="55" t="s">
        <v>2919</v>
      </c>
      <c r="O152" s="55" t="e">
        <v>#N/A</v>
      </c>
      <c r="Q152" s="55" t="s">
        <v>1796</v>
      </c>
      <c r="R152" s="55" t="s">
        <v>1668</v>
      </c>
      <c r="V152" s="60">
        <v>0</v>
      </c>
      <c r="Y152" s="55">
        <v>3</v>
      </c>
    </row>
    <row r="153" spans="2:46" x14ac:dyDescent="0.3">
      <c r="B153" s="55">
        <v>2016</v>
      </c>
      <c r="C153" s="55">
        <f>VLOOKUP(D153,Lotes!$A:$F,6,FALSE)</f>
        <v>0.06</v>
      </c>
      <c r="D153" s="54">
        <v>198</v>
      </c>
      <c r="E153" s="55">
        <v>17</v>
      </c>
      <c r="F153" s="55" t="s">
        <v>131</v>
      </c>
      <c r="H153" s="55" t="s">
        <v>457</v>
      </c>
      <c r="I153" s="55" t="s">
        <v>2301</v>
      </c>
      <c r="J153" s="55" t="s">
        <v>3366</v>
      </c>
      <c r="N153" s="55" t="s">
        <v>3366</v>
      </c>
      <c r="O153" s="55" t="e">
        <v>#N/A</v>
      </c>
      <c r="V153" s="60">
        <v>0</v>
      </c>
      <c r="Y153" s="55">
        <v>3</v>
      </c>
    </row>
    <row r="154" spans="2:46" x14ac:dyDescent="0.3">
      <c r="B154" s="55">
        <v>2016</v>
      </c>
      <c r="C154" s="55">
        <f>VLOOKUP(D154,Lotes!$A:$F,6,FALSE)</f>
        <v>0.54400000000000004</v>
      </c>
      <c r="D154" s="54">
        <v>103</v>
      </c>
      <c r="E154" s="55">
        <v>17</v>
      </c>
      <c r="F154" s="55" t="s">
        <v>99</v>
      </c>
      <c r="J154" s="55" t="s">
        <v>1634</v>
      </c>
      <c r="L154" s="55" t="s">
        <v>2980</v>
      </c>
      <c r="N154" s="55" t="s">
        <v>2777</v>
      </c>
      <c r="O154" s="55" t="e">
        <v>#N/A</v>
      </c>
      <c r="Q154" s="55" t="s">
        <v>1631</v>
      </c>
      <c r="R154" s="55" t="s">
        <v>3780</v>
      </c>
      <c r="V154" s="60" t="s">
        <v>2216</v>
      </c>
      <c r="W154" s="59" t="s">
        <v>3029</v>
      </c>
      <c r="Y154" s="55">
        <v>2</v>
      </c>
      <c r="AA154" s="55" t="s">
        <v>3031</v>
      </c>
      <c r="AG154" s="55" t="s">
        <v>3781</v>
      </c>
      <c r="AH154" s="55" t="s">
        <v>3925</v>
      </c>
      <c r="AM154" s="55">
        <v>1</v>
      </c>
      <c r="AP154" s="55">
        <v>2</v>
      </c>
    </row>
    <row r="155" spans="2:46" x14ac:dyDescent="0.3">
      <c r="B155" s="55">
        <v>2016</v>
      </c>
      <c r="C155" s="55">
        <f>VLOOKUP(D155,Lotes!$A:$F,6,FALSE)</f>
        <v>0.17399999999999999</v>
      </c>
      <c r="D155" s="54">
        <v>152</v>
      </c>
      <c r="E155" s="55">
        <v>17</v>
      </c>
      <c r="F155" s="55" t="s">
        <v>131</v>
      </c>
      <c r="H155" s="55" t="s">
        <v>95</v>
      </c>
      <c r="I155" s="55" t="s">
        <v>2284</v>
      </c>
      <c r="J155" s="55" t="s">
        <v>1634</v>
      </c>
      <c r="K155" s="55" t="s">
        <v>3561</v>
      </c>
      <c r="L155" s="55" t="s">
        <v>2873</v>
      </c>
      <c r="M155" s="55" t="s">
        <v>2896</v>
      </c>
      <c r="N155" s="55" t="s">
        <v>1658</v>
      </c>
      <c r="O155" s="55" t="e">
        <v>#N/A</v>
      </c>
      <c r="Q155" s="55" t="s">
        <v>3095</v>
      </c>
      <c r="R155" s="55" t="s">
        <v>3095</v>
      </c>
      <c r="V155" s="60">
        <v>0</v>
      </c>
      <c r="W155" s="59" t="s">
        <v>3032</v>
      </c>
      <c r="Y155" s="55">
        <v>1</v>
      </c>
      <c r="AA155" s="55" t="s">
        <v>3782</v>
      </c>
      <c r="AG155" s="55" t="s">
        <v>1660</v>
      </c>
      <c r="AH155" s="55" t="s">
        <v>3919</v>
      </c>
      <c r="AP155" s="55">
        <f>Y155</f>
        <v>1</v>
      </c>
    </row>
    <row r="156" spans="2:46" x14ac:dyDescent="0.3">
      <c r="B156" s="55">
        <v>2016</v>
      </c>
      <c r="C156" s="55">
        <f>VLOOKUP(D156,Lotes!$A:$F,6,FALSE)</f>
        <v>0.34799999999999998</v>
      </c>
      <c r="D156" s="54">
        <v>110</v>
      </c>
      <c r="E156" s="55">
        <v>17</v>
      </c>
      <c r="F156" s="55" t="s">
        <v>99</v>
      </c>
      <c r="H156" s="55" t="s">
        <v>95</v>
      </c>
      <c r="I156" s="55" t="s">
        <v>1822</v>
      </c>
      <c r="J156" s="55" t="s">
        <v>1634</v>
      </c>
      <c r="K156" s="55" t="s">
        <v>2911</v>
      </c>
      <c r="L156" s="55" t="s">
        <v>1635</v>
      </c>
      <c r="M156" s="55" t="s">
        <v>3036</v>
      </c>
      <c r="N156" s="55" t="s">
        <v>3898</v>
      </c>
      <c r="O156" s="55" t="e">
        <v>#N/A</v>
      </c>
      <c r="P156" s="55" t="s">
        <v>4163</v>
      </c>
      <c r="Q156" s="55" t="s">
        <v>1699</v>
      </c>
      <c r="V156" s="58">
        <v>0.9</v>
      </c>
      <c r="Y156" s="55">
        <v>1</v>
      </c>
      <c r="AA156" s="55" t="s">
        <v>3037</v>
      </c>
      <c r="AC156" s="55" t="s">
        <v>1627</v>
      </c>
    </row>
    <row r="157" spans="2:46" x14ac:dyDescent="0.3">
      <c r="B157" s="55">
        <v>2016</v>
      </c>
      <c r="C157" s="55">
        <f>VLOOKUP(D157,Lotes!$A:$F,6,FALSE)</f>
        <v>0.34799999999999998</v>
      </c>
      <c r="D157" s="54">
        <v>110</v>
      </c>
      <c r="E157" s="55">
        <v>17</v>
      </c>
      <c r="F157" s="55" t="s">
        <v>99</v>
      </c>
      <c r="H157" s="55" t="s">
        <v>95</v>
      </c>
      <c r="I157" s="55" t="s">
        <v>1822</v>
      </c>
      <c r="J157" s="55" t="s">
        <v>1634</v>
      </c>
      <c r="K157" s="55" t="s">
        <v>2911</v>
      </c>
      <c r="L157" s="55" t="s">
        <v>1635</v>
      </c>
      <c r="M157" s="55" t="s">
        <v>3036</v>
      </c>
      <c r="N157" s="55" t="s">
        <v>3898</v>
      </c>
      <c r="O157" s="55" t="e">
        <v>#N/A</v>
      </c>
      <c r="Q157" s="55" t="s">
        <v>3984</v>
      </c>
      <c r="R157" s="55" t="s">
        <v>3038</v>
      </c>
      <c r="U157" s="55" t="s">
        <v>2874</v>
      </c>
      <c r="V157" s="58">
        <v>0.4</v>
      </c>
      <c r="W157" s="59" t="s">
        <v>3039</v>
      </c>
      <c r="Y157" s="55">
        <v>1</v>
      </c>
      <c r="AA157" s="55" t="s">
        <v>3037</v>
      </c>
    </row>
    <row r="158" spans="2:46" x14ac:dyDescent="0.3">
      <c r="B158" s="55">
        <v>2016</v>
      </c>
      <c r="C158" s="55">
        <f>VLOOKUP(D158,Lotes!$A:$F,6,FALSE)</f>
        <v>0.34799999999999998</v>
      </c>
      <c r="D158" s="54">
        <v>110</v>
      </c>
      <c r="E158" s="55">
        <v>17</v>
      </c>
      <c r="F158" s="55" t="s">
        <v>99</v>
      </c>
      <c r="H158" s="55" t="s">
        <v>95</v>
      </c>
      <c r="I158" s="55" t="s">
        <v>1822</v>
      </c>
      <c r="J158" s="55" t="s">
        <v>1634</v>
      </c>
      <c r="K158" s="55" t="s">
        <v>2911</v>
      </c>
      <c r="L158" s="55" t="s">
        <v>1635</v>
      </c>
      <c r="M158" s="55" t="s">
        <v>3036</v>
      </c>
      <c r="N158" s="55" t="s">
        <v>3898</v>
      </c>
      <c r="O158" s="55" t="e">
        <v>#N/A</v>
      </c>
      <c r="Q158" s="55" t="s">
        <v>1890</v>
      </c>
      <c r="R158" s="55" t="s">
        <v>1890</v>
      </c>
      <c r="V158" s="60">
        <v>1</v>
      </c>
      <c r="Y158" s="55">
        <v>1</v>
      </c>
      <c r="AA158" s="55" t="s">
        <v>3037</v>
      </c>
      <c r="AC158" s="55" t="s">
        <v>1647</v>
      </c>
    </row>
    <row r="159" spans="2:46" x14ac:dyDescent="0.3">
      <c r="B159" s="55">
        <v>2016</v>
      </c>
      <c r="C159" s="55">
        <f>VLOOKUP(D159,Lotes!$A:$F,6,FALSE)</f>
        <v>0.34799999999999998</v>
      </c>
      <c r="D159" s="54">
        <v>110</v>
      </c>
      <c r="E159" s="55">
        <v>17</v>
      </c>
      <c r="F159" s="55" t="s">
        <v>99</v>
      </c>
      <c r="H159" s="55" t="s">
        <v>95</v>
      </c>
      <c r="I159" s="55" t="s">
        <v>1822</v>
      </c>
      <c r="J159" s="55" t="s">
        <v>1634</v>
      </c>
      <c r="K159" s="55" t="s">
        <v>2911</v>
      </c>
      <c r="L159" s="55" t="s">
        <v>1635</v>
      </c>
      <c r="M159" s="55" t="s">
        <v>3036</v>
      </c>
      <c r="N159" s="55" t="s">
        <v>3898</v>
      </c>
      <c r="O159" s="55" t="e">
        <v>#N/A</v>
      </c>
      <c r="Q159" s="55" t="s">
        <v>1730</v>
      </c>
      <c r="R159" s="55" t="s">
        <v>1730</v>
      </c>
      <c r="U159" s="55" t="s">
        <v>2874</v>
      </c>
      <c r="V159" s="58">
        <v>0.2</v>
      </c>
      <c r="W159" s="59" t="s">
        <v>1751</v>
      </c>
      <c r="Y159" s="55">
        <v>1</v>
      </c>
      <c r="AA159" s="55" t="s">
        <v>3037</v>
      </c>
      <c r="AC159" s="55" t="s">
        <v>1647</v>
      </c>
      <c r="AG159" s="55" t="s">
        <v>3775</v>
      </c>
      <c r="AL159" s="55">
        <v>1</v>
      </c>
      <c r="AT159" s="55">
        <v>1</v>
      </c>
    </row>
    <row r="160" spans="2:46" x14ac:dyDescent="0.3">
      <c r="B160" s="55">
        <v>2016</v>
      </c>
      <c r="C160" s="55">
        <f>VLOOKUP(D160,Lotes!$A:$F,6,FALSE)</f>
        <v>0.34799999999999998</v>
      </c>
      <c r="D160" s="54">
        <v>110</v>
      </c>
      <c r="E160" s="55">
        <v>17</v>
      </c>
      <c r="F160" s="55" t="s">
        <v>99</v>
      </c>
      <c r="H160" s="55" t="s">
        <v>95</v>
      </c>
      <c r="I160" s="55" t="s">
        <v>1822</v>
      </c>
      <c r="J160" s="55" t="s">
        <v>1634</v>
      </c>
      <c r="K160" s="55" t="s">
        <v>2911</v>
      </c>
      <c r="L160" s="55" t="s">
        <v>1635</v>
      </c>
      <c r="M160" s="55" t="s">
        <v>3036</v>
      </c>
      <c r="N160" s="55" t="s">
        <v>3898</v>
      </c>
      <c r="O160" s="55" t="e">
        <v>#N/A</v>
      </c>
      <c r="Q160" s="55" t="s">
        <v>1785</v>
      </c>
      <c r="R160" s="55" t="s">
        <v>1785</v>
      </c>
      <c r="U160" s="55" t="s">
        <v>2877</v>
      </c>
      <c r="V160" s="58">
        <v>0.2</v>
      </c>
      <c r="W160" s="59" t="s">
        <v>1751</v>
      </c>
      <c r="Y160" s="55">
        <v>1</v>
      </c>
      <c r="AA160" s="55" t="s">
        <v>3037</v>
      </c>
      <c r="AC160" s="55" t="s">
        <v>1647</v>
      </c>
    </row>
    <row r="161" spans="2:46" x14ac:dyDescent="0.3">
      <c r="B161" s="55">
        <v>2016</v>
      </c>
      <c r="C161" s="55">
        <f>VLOOKUP(D161,Lotes!$A:$F,6,FALSE)</f>
        <v>0.34799999999999998</v>
      </c>
      <c r="D161" s="54">
        <v>110</v>
      </c>
      <c r="E161" s="55">
        <v>17</v>
      </c>
      <c r="F161" s="55" t="s">
        <v>99</v>
      </c>
      <c r="H161" s="55" t="s">
        <v>95</v>
      </c>
      <c r="I161" s="55" t="s">
        <v>1822</v>
      </c>
      <c r="J161" s="55" t="s">
        <v>1634</v>
      </c>
      <c r="K161" s="55" t="s">
        <v>2911</v>
      </c>
      <c r="L161" s="55" t="s">
        <v>1635</v>
      </c>
      <c r="M161" s="55" t="s">
        <v>2886</v>
      </c>
      <c r="N161" s="55" t="s">
        <v>3899</v>
      </c>
      <c r="O161" s="55" t="e">
        <v>#N/A</v>
      </c>
      <c r="Q161" s="55" t="s">
        <v>1693</v>
      </c>
      <c r="R161" s="55" t="s">
        <v>1693</v>
      </c>
      <c r="U161" s="55" t="s">
        <v>2874</v>
      </c>
      <c r="V161" s="58">
        <v>0.4</v>
      </c>
      <c r="W161" s="59" t="s">
        <v>3040</v>
      </c>
      <c r="Y161" s="55">
        <v>1</v>
      </c>
      <c r="AA161" s="55" t="s">
        <v>3037</v>
      </c>
      <c r="AG161" s="55" t="s">
        <v>1679</v>
      </c>
      <c r="AL161" s="55">
        <v>1</v>
      </c>
    </row>
    <row r="162" spans="2:46" x14ac:dyDescent="0.3">
      <c r="B162" s="55">
        <v>2016</v>
      </c>
      <c r="C162" s="55">
        <f>VLOOKUP(D162,Lotes!$A:$F,6,FALSE)</f>
        <v>0.34799999999999998</v>
      </c>
      <c r="D162" s="54">
        <v>110</v>
      </c>
      <c r="E162" s="55">
        <v>17</v>
      </c>
      <c r="F162" s="55" t="s">
        <v>99</v>
      </c>
      <c r="H162" s="55" t="s">
        <v>95</v>
      </c>
      <c r="I162" s="55" t="s">
        <v>1822</v>
      </c>
      <c r="J162" s="55" t="s">
        <v>1634</v>
      </c>
      <c r="K162" s="55" t="s">
        <v>1742</v>
      </c>
      <c r="L162" s="55" t="s">
        <v>2925</v>
      </c>
      <c r="M162" s="55" t="s">
        <v>2926</v>
      </c>
      <c r="N162" s="55" t="s">
        <v>3888</v>
      </c>
      <c r="O162" s="55" t="e">
        <v>#N/A</v>
      </c>
      <c r="Q162" s="55" t="s">
        <v>3984</v>
      </c>
      <c r="R162" s="55" t="s">
        <v>1713</v>
      </c>
      <c r="V162" s="60">
        <v>0</v>
      </c>
      <c r="W162" s="59" t="s">
        <v>3041</v>
      </c>
      <c r="Y162" s="55">
        <v>1</v>
      </c>
      <c r="AA162" s="55" t="s">
        <v>3042</v>
      </c>
    </row>
    <row r="163" spans="2:46" x14ac:dyDescent="0.3">
      <c r="B163" s="55">
        <v>2016</v>
      </c>
      <c r="C163" s="55">
        <f>VLOOKUP(D163,Lotes!$A:$F,6,FALSE)</f>
        <v>0.34799999999999998</v>
      </c>
      <c r="D163" s="54">
        <v>110</v>
      </c>
      <c r="E163" s="55">
        <v>17</v>
      </c>
      <c r="F163" s="55" t="s">
        <v>99</v>
      </c>
      <c r="H163" s="55" t="s">
        <v>95</v>
      </c>
      <c r="I163" s="55" t="s">
        <v>1822</v>
      </c>
      <c r="J163" s="55" t="s">
        <v>1634</v>
      </c>
      <c r="K163" s="55" t="s">
        <v>3966</v>
      </c>
      <c r="L163" s="55" t="s">
        <v>3043</v>
      </c>
      <c r="M163" s="55" t="s">
        <v>2896</v>
      </c>
      <c r="N163" s="55" t="s">
        <v>3895</v>
      </c>
      <c r="O163" s="55" t="e">
        <v>#N/A</v>
      </c>
      <c r="Q163" s="55" t="s">
        <v>3984</v>
      </c>
      <c r="R163" s="55" t="s">
        <v>3044</v>
      </c>
      <c r="U163" s="55" t="s">
        <v>2874</v>
      </c>
      <c r="V163" s="58">
        <v>0.2</v>
      </c>
      <c r="W163" s="59" t="s">
        <v>3045</v>
      </c>
      <c r="Y163" s="55">
        <v>1</v>
      </c>
    </row>
    <row r="164" spans="2:46" x14ac:dyDescent="0.3">
      <c r="B164" s="55">
        <v>2016</v>
      </c>
      <c r="C164" s="55">
        <f>VLOOKUP(D164,Lotes!$A:$F,6,FALSE)</f>
        <v>0.34799999999999998</v>
      </c>
      <c r="D164" s="54">
        <v>110</v>
      </c>
      <c r="E164" s="55">
        <v>17</v>
      </c>
      <c r="F164" s="55" t="s">
        <v>99</v>
      </c>
      <c r="H164" s="55" t="s">
        <v>95</v>
      </c>
      <c r="I164" s="55" t="s">
        <v>1822</v>
      </c>
      <c r="J164" s="55" t="s">
        <v>1634</v>
      </c>
      <c r="K164" s="55" t="s">
        <v>3561</v>
      </c>
      <c r="L164" s="55" t="s">
        <v>2873</v>
      </c>
      <c r="M164" s="55" t="s">
        <v>2896</v>
      </c>
      <c r="N164" s="55" t="s">
        <v>1658</v>
      </c>
      <c r="O164" s="55" t="e">
        <v>#N/A</v>
      </c>
      <c r="P164" s="55" t="s">
        <v>4367</v>
      </c>
      <c r="Q164" s="55" t="s">
        <v>1699</v>
      </c>
      <c r="R164" s="55" t="s">
        <v>5412</v>
      </c>
      <c r="V164" s="60">
        <v>0</v>
      </c>
      <c r="W164" s="59" t="s">
        <v>3046</v>
      </c>
      <c r="Y164" s="55">
        <v>1</v>
      </c>
    </row>
    <row r="165" spans="2:46" x14ac:dyDescent="0.3">
      <c r="B165" s="55">
        <v>2016</v>
      </c>
      <c r="C165" s="55">
        <f>VLOOKUP(D165,Lotes!$A:$F,6,FALSE)</f>
        <v>0.34799999999999998</v>
      </c>
      <c r="D165" s="54">
        <v>110</v>
      </c>
      <c r="E165" s="55">
        <v>17</v>
      </c>
      <c r="F165" s="55" t="s">
        <v>99</v>
      </c>
      <c r="H165" s="55" t="s">
        <v>95</v>
      </c>
      <c r="I165" s="55" t="s">
        <v>1822</v>
      </c>
      <c r="J165" s="55" t="s">
        <v>1634</v>
      </c>
      <c r="K165" s="55" t="s">
        <v>3561</v>
      </c>
      <c r="L165" s="55" t="s">
        <v>2873</v>
      </c>
      <c r="M165" s="55" t="s">
        <v>2896</v>
      </c>
      <c r="N165" s="55" t="s">
        <v>1658</v>
      </c>
      <c r="O165" s="55" t="e">
        <v>#N/A</v>
      </c>
      <c r="Q165" s="55" t="s">
        <v>1652</v>
      </c>
      <c r="R165" s="55" t="s">
        <v>1652</v>
      </c>
      <c r="V165" s="60">
        <v>1</v>
      </c>
      <c r="Y165" s="55">
        <v>1</v>
      </c>
      <c r="AA165" s="55" t="s">
        <v>3047</v>
      </c>
      <c r="AC165" s="55" t="s">
        <v>2969</v>
      </c>
    </row>
    <row r="166" spans="2:46" x14ac:dyDescent="0.3">
      <c r="B166" s="55">
        <v>2016</v>
      </c>
      <c r="C166" s="55">
        <f>VLOOKUP(D166,Lotes!$A:$F,6,FALSE)</f>
        <v>0.34799999999999998</v>
      </c>
      <c r="D166" s="54">
        <v>110</v>
      </c>
      <c r="E166" s="55">
        <v>17</v>
      </c>
      <c r="F166" s="55" t="s">
        <v>99</v>
      </c>
      <c r="H166" s="55" t="s">
        <v>95</v>
      </c>
      <c r="I166" s="55" t="s">
        <v>1822</v>
      </c>
      <c r="J166" s="55" t="s">
        <v>1634</v>
      </c>
      <c r="K166" s="55" t="s">
        <v>3561</v>
      </c>
      <c r="L166" s="55" t="s">
        <v>2873</v>
      </c>
      <c r="M166" s="55" t="s">
        <v>2896</v>
      </c>
      <c r="N166" s="55" t="s">
        <v>1658</v>
      </c>
      <c r="O166" s="55" t="e">
        <v>#N/A</v>
      </c>
      <c r="P166" s="55" t="s">
        <v>4163</v>
      </c>
      <c r="Q166" s="55" t="s">
        <v>1699</v>
      </c>
      <c r="V166" s="58">
        <v>0.6</v>
      </c>
      <c r="W166" s="59" t="s">
        <v>3048</v>
      </c>
      <c r="Y166" s="55">
        <v>1</v>
      </c>
      <c r="AC166" s="55" t="s">
        <v>1627</v>
      </c>
    </row>
    <row r="167" spans="2:46" x14ac:dyDescent="0.3">
      <c r="B167" s="55">
        <v>2016</v>
      </c>
      <c r="C167" s="55">
        <f>VLOOKUP(D167,Lotes!$A:$F,6,FALSE)</f>
        <v>0.34799999999999998</v>
      </c>
      <c r="D167" s="54">
        <v>110</v>
      </c>
      <c r="E167" s="55">
        <v>17</v>
      </c>
      <c r="F167" s="55" t="s">
        <v>99</v>
      </c>
      <c r="H167" s="55" t="s">
        <v>95</v>
      </c>
      <c r="I167" s="55" t="s">
        <v>1822</v>
      </c>
      <c r="J167" s="55" t="s">
        <v>1634</v>
      </c>
      <c r="K167" s="55" t="s">
        <v>3561</v>
      </c>
      <c r="L167" s="55" t="s">
        <v>3561</v>
      </c>
      <c r="N167" s="55" t="s">
        <v>2915</v>
      </c>
      <c r="O167" s="55" t="e">
        <v>#N/A</v>
      </c>
      <c r="Q167" s="55" t="s">
        <v>1667</v>
      </c>
      <c r="R167" s="55" t="s">
        <v>1667</v>
      </c>
      <c r="V167" s="60">
        <v>0</v>
      </c>
      <c r="W167" s="59" t="s">
        <v>1631</v>
      </c>
      <c r="Y167" s="55">
        <v>2</v>
      </c>
    </row>
    <row r="168" spans="2:46" x14ac:dyDescent="0.3">
      <c r="B168" s="55">
        <v>2016</v>
      </c>
      <c r="C168" s="55">
        <f>VLOOKUP(D168,Lotes!$A:$F,6,FALSE)</f>
        <v>0.34799999999999998</v>
      </c>
      <c r="D168" s="54">
        <v>110</v>
      </c>
      <c r="E168" s="55">
        <v>17</v>
      </c>
      <c r="F168" s="55" t="s">
        <v>99</v>
      </c>
      <c r="H168" s="55" t="s">
        <v>95</v>
      </c>
      <c r="I168" s="55" t="s">
        <v>1822</v>
      </c>
      <c r="J168" s="55" t="s">
        <v>1634</v>
      </c>
      <c r="L168" s="55" t="s">
        <v>2980</v>
      </c>
      <c r="N168" s="55" t="s">
        <v>2777</v>
      </c>
      <c r="O168" s="55" t="e">
        <v>#N/A</v>
      </c>
      <c r="Q168" s="55" t="s">
        <v>1631</v>
      </c>
      <c r="R168" s="55" t="s">
        <v>1643</v>
      </c>
      <c r="V168" s="60">
        <v>0</v>
      </c>
      <c r="W168" s="59" t="s">
        <v>1631</v>
      </c>
      <c r="Y168" s="55">
        <v>1</v>
      </c>
      <c r="AA168" s="55" t="s">
        <v>3049</v>
      </c>
      <c r="AG168" s="55" t="s">
        <v>1646</v>
      </c>
      <c r="AP168" s="55">
        <f>Y168</f>
        <v>1</v>
      </c>
    </row>
    <row r="169" spans="2:46" x14ac:dyDescent="0.3">
      <c r="B169" s="55">
        <v>2016</v>
      </c>
      <c r="C169" s="55">
        <f>VLOOKUP(D169,Lotes!$A:$F,6,FALSE)</f>
        <v>0.34799999999999998</v>
      </c>
      <c r="D169" s="54">
        <v>110</v>
      </c>
      <c r="E169" s="55">
        <v>17</v>
      </c>
      <c r="F169" s="55" t="s">
        <v>99</v>
      </c>
      <c r="H169" s="55" t="s">
        <v>95</v>
      </c>
      <c r="I169" s="55" t="s">
        <v>1822</v>
      </c>
      <c r="J169" s="55" t="s">
        <v>3366</v>
      </c>
      <c r="N169" s="55" t="s">
        <v>3366</v>
      </c>
      <c r="O169" s="55" t="e">
        <v>#N/A</v>
      </c>
      <c r="V169" s="60">
        <v>0</v>
      </c>
      <c r="Y169" s="55">
        <v>4</v>
      </c>
    </row>
    <row r="170" spans="2:46" x14ac:dyDescent="0.3">
      <c r="B170" s="55">
        <v>2016</v>
      </c>
      <c r="C170" s="55">
        <f>VLOOKUP(D170,Lotes!$A:$F,6,FALSE)</f>
        <v>0.34799999999999998</v>
      </c>
      <c r="D170" s="54">
        <v>110</v>
      </c>
      <c r="E170" s="55">
        <v>17</v>
      </c>
      <c r="F170" s="55" t="s">
        <v>99</v>
      </c>
      <c r="H170" s="55" t="s">
        <v>95</v>
      </c>
      <c r="I170" s="55" t="s">
        <v>1822</v>
      </c>
      <c r="J170" s="55" t="s">
        <v>1634</v>
      </c>
      <c r="N170" s="55" t="s">
        <v>2919</v>
      </c>
      <c r="O170" s="55" t="e">
        <v>#N/A</v>
      </c>
      <c r="Q170" s="55" t="s">
        <v>1796</v>
      </c>
      <c r="R170" s="55" t="s">
        <v>1668</v>
      </c>
      <c r="V170" s="60">
        <v>0</v>
      </c>
      <c r="Y170" s="55">
        <v>17</v>
      </c>
      <c r="AG170" s="55" t="s">
        <v>3776</v>
      </c>
      <c r="AM170" s="55">
        <v>3</v>
      </c>
      <c r="AT170" s="55">
        <v>1</v>
      </c>
    </row>
    <row r="171" spans="2:46" x14ac:dyDescent="0.3">
      <c r="B171" s="55">
        <v>2016</v>
      </c>
      <c r="C171" s="55">
        <f>VLOOKUP(D171,Lotes!$A:$F,6,FALSE)</f>
        <v>0.34799999999999998</v>
      </c>
      <c r="D171" s="54">
        <v>110</v>
      </c>
      <c r="E171" s="55">
        <v>17</v>
      </c>
      <c r="F171" s="55" t="s">
        <v>99</v>
      </c>
      <c r="H171" s="55" t="s">
        <v>95</v>
      </c>
      <c r="I171" s="55" t="s">
        <v>1822</v>
      </c>
      <c r="J171" s="55" t="s">
        <v>1622</v>
      </c>
      <c r="K171" s="55" t="s">
        <v>3968</v>
      </c>
      <c r="N171" s="55" t="s">
        <v>2992</v>
      </c>
      <c r="O171" s="55" t="e">
        <v>#N/A</v>
      </c>
      <c r="Q171" s="55" t="s">
        <v>1796</v>
      </c>
      <c r="R171" s="55" t="s">
        <v>1668</v>
      </c>
      <c r="V171" s="60">
        <v>0</v>
      </c>
      <c r="Y171" s="55">
        <v>1</v>
      </c>
      <c r="AA171" s="55" t="s">
        <v>1643</v>
      </c>
    </row>
    <row r="172" spans="2:46" s="54" customFormat="1" x14ac:dyDescent="0.3">
      <c r="B172" s="55">
        <v>2016</v>
      </c>
      <c r="C172" s="55">
        <f>VLOOKUP(D172,Lotes!$A:$F,6,FALSE)</f>
        <v>0.55600000000000005</v>
      </c>
      <c r="D172" s="54">
        <v>136</v>
      </c>
      <c r="E172" s="54">
        <v>17</v>
      </c>
      <c r="F172" s="54" t="s">
        <v>321</v>
      </c>
      <c r="H172" s="54" t="s">
        <v>95</v>
      </c>
      <c r="I172" s="54" t="s">
        <v>3050</v>
      </c>
      <c r="J172" s="55" t="s">
        <v>1634</v>
      </c>
      <c r="K172" s="55" t="s">
        <v>3561</v>
      </c>
      <c r="L172" s="54" t="s">
        <v>3051</v>
      </c>
      <c r="M172" s="54" t="s">
        <v>3068</v>
      </c>
      <c r="N172" s="54" t="s">
        <v>3052</v>
      </c>
      <c r="O172" s="55" t="e">
        <v>#N/A</v>
      </c>
      <c r="P172" s="55"/>
      <c r="Q172" s="55" t="s">
        <v>3984</v>
      </c>
      <c r="R172" s="54" t="s">
        <v>3053</v>
      </c>
      <c r="U172" s="54" t="s">
        <v>2874</v>
      </c>
      <c r="V172" s="60">
        <v>0</v>
      </c>
      <c r="W172" s="63" t="s">
        <v>3054</v>
      </c>
      <c r="Y172" s="54">
        <v>1</v>
      </c>
      <c r="AA172" s="54" t="s">
        <v>3069</v>
      </c>
    </row>
    <row r="173" spans="2:46" x14ac:dyDescent="0.3">
      <c r="B173" s="55">
        <v>2016</v>
      </c>
      <c r="C173" s="55">
        <f>VLOOKUP(D173,Lotes!$A:$F,6,FALSE)</f>
        <v>0.55600000000000005</v>
      </c>
      <c r="D173" s="54">
        <v>136</v>
      </c>
      <c r="E173" s="55">
        <v>17</v>
      </c>
      <c r="F173" s="55" t="s">
        <v>321</v>
      </c>
      <c r="H173" s="55" t="s">
        <v>95</v>
      </c>
      <c r="I173" s="55" t="s">
        <v>3050</v>
      </c>
      <c r="J173" s="55" t="s">
        <v>1634</v>
      </c>
      <c r="L173" s="55" t="s">
        <v>2980</v>
      </c>
      <c r="N173" s="55" t="s">
        <v>2777</v>
      </c>
      <c r="O173" s="55" t="e">
        <v>#N/A</v>
      </c>
      <c r="Q173" s="55" t="s">
        <v>1796</v>
      </c>
      <c r="R173" s="55" t="s">
        <v>1668</v>
      </c>
      <c r="V173" s="60">
        <v>0</v>
      </c>
      <c r="Y173" s="55">
        <v>5</v>
      </c>
      <c r="AA173" s="55" t="s">
        <v>3777</v>
      </c>
    </row>
    <row r="174" spans="2:46" x14ac:dyDescent="0.3">
      <c r="B174" s="55">
        <v>2016</v>
      </c>
      <c r="C174" s="55">
        <f>VLOOKUP(D174,Lotes!$A:$F,6,FALSE)</f>
        <v>0.55600000000000005</v>
      </c>
      <c r="D174" s="54">
        <v>136</v>
      </c>
      <c r="E174" s="55">
        <v>17</v>
      </c>
      <c r="F174" s="55" t="s">
        <v>321</v>
      </c>
      <c r="H174" s="55" t="s">
        <v>95</v>
      </c>
      <c r="I174" s="55" t="s">
        <v>3050</v>
      </c>
      <c r="J174" s="55" t="s">
        <v>1634</v>
      </c>
      <c r="K174" s="55" t="s">
        <v>3561</v>
      </c>
      <c r="L174" s="55" t="s">
        <v>2873</v>
      </c>
      <c r="M174" s="55" t="s">
        <v>2896</v>
      </c>
      <c r="N174" s="55" t="s">
        <v>1658</v>
      </c>
      <c r="O174" s="55" t="e">
        <v>#N/A</v>
      </c>
      <c r="Q174" s="55" t="s">
        <v>1652</v>
      </c>
      <c r="R174" s="55" t="s">
        <v>1652</v>
      </c>
      <c r="V174" s="58">
        <v>0.8</v>
      </c>
      <c r="Y174" s="55">
        <v>1</v>
      </c>
      <c r="AA174" s="55" t="s">
        <v>3055</v>
      </c>
    </row>
    <row r="175" spans="2:46" x14ac:dyDescent="0.3">
      <c r="B175" s="55">
        <v>2016</v>
      </c>
      <c r="C175" s="55">
        <f>VLOOKUP(D175,Lotes!$A:$F,6,FALSE)</f>
        <v>0.55600000000000005</v>
      </c>
      <c r="D175" s="54">
        <v>136</v>
      </c>
      <c r="E175" s="55">
        <v>17</v>
      </c>
      <c r="F175" s="55" t="s">
        <v>321</v>
      </c>
      <c r="H175" s="55" t="s">
        <v>95</v>
      </c>
      <c r="I175" s="55" t="s">
        <v>3050</v>
      </c>
      <c r="J175" s="55" t="s">
        <v>1634</v>
      </c>
      <c r="N175" s="55" t="s">
        <v>2919</v>
      </c>
      <c r="O175" s="55" t="e">
        <v>#N/A</v>
      </c>
      <c r="Q175" s="55" t="s">
        <v>1796</v>
      </c>
      <c r="R175" s="55" t="s">
        <v>1668</v>
      </c>
      <c r="V175" s="60">
        <v>0</v>
      </c>
      <c r="Y175" s="55">
        <v>1</v>
      </c>
      <c r="AA175" s="55" t="s">
        <v>3056</v>
      </c>
      <c r="AG175" s="55" t="s">
        <v>3058</v>
      </c>
      <c r="AP175" s="55">
        <f>Y175</f>
        <v>1</v>
      </c>
    </row>
    <row r="176" spans="2:46" x14ac:dyDescent="0.3">
      <c r="B176" s="55">
        <v>2016</v>
      </c>
      <c r="C176" s="55">
        <f>VLOOKUP(D176,Lotes!$A:$F,6,FALSE)</f>
        <v>0.55600000000000005</v>
      </c>
      <c r="D176" s="54">
        <v>136</v>
      </c>
      <c r="E176" s="55">
        <v>17</v>
      </c>
      <c r="F176" s="55" t="s">
        <v>321</v>
      </c>
      <c r="H176" s="55" t="s">
        <v>95</v>
      </c>
      <c r="I176" s="55" t="s">
        <v>3050</v>
      </c>
      <c r="J176" s="55" t="s">
        <v>1634</v>
      </c>
      <c r="N176" s="55" t="s">
        <v>2919</v>
      </c>
      <c r="O176" s="55" t="e">
        <v>#N/A</v>
      </c>
      <c r="Q176" s="55" t="s">
        <v>1796</v>
      </c>
      <c r="R176" s="55" t="s">
        <v>1668</v>
      </c>
      <c r="V176" s="60">
        <v>0</v>
      </c>
      <c r="Y176" s="55">
        <v>7</v>
      </c>
      <c r="AA176" s="64" t="s">
        <v>3057</v>
      </c>
      <c r="AB176" s="64"/>
    </row>
    <row r="177" spans="2:42" x14ac:dyDescent="0.3">
      <c r="B177" s="55">
        <v>2016</v>
      </c>
      <c r="C177" s="55">
        <f>VLOOKUP(D177,Lotes!$A:$F,6,FALSE)</f>
        <v>0.55600000000000005</v>
      </c>
      <c r="D177" s="54">
        <v>136</v>
      </c>
      <c r="E177" s="55">
        <v>17</v>
      </c>
      <c r="F177" s="55" t="s">
        <v>321</v>
      </c>
      <c r="H177" s="55" t="s">
        <v>95</v>
      </c>
      <c r="I177" s="55" t="s">
        <v>3050</v>
      </c>
      <c r="J177" s="55" t="s">
        <v>1622</v>
      </c>
      <c r="K177" s="55" t="s">
        <v>3968</v>
      </c>
      <c r="N177" s="55" t="s">
        <v>2992</v>
      </c>
      <c r="O177" s="55" t="e">
        <v>#N/A</v>
      </c>
      <c r="Q177" s="55" t="s">
        <v>1796</v>
      </c>
      <c r="R177" s="55" t="s">
        <v>1668</v>
      </c>
      <c r="V177" s="60">
        <v>0</v>
      </c>
      <c r="Y177" s="55">
        <v>1</v>
      </c>
    </row>
    <row r="178" spans="2:42" x14ac:dyDescent="0.3">
      <c r="B178" s="55">
        <v>2016</v>
      </c>
      <c r="C178" s="55">
        <f>VLOOKUP(D178,Lotes!$A:$F,6,FALSE)</f>
        <v>0.34799999999999998</v>
      </c>
      <c r="D178" s="54">
        <v>143</v>
      </c>
      <c r="E178" s="55">
        <v>17</v>
      </c>
      <c r="F178" s="55" t="s">
        <v>321</v>
      </c>
      <c r="H178" s="55" t="s">
        <v>95</v>
      </c>
      <c r="I178" s="55" t="s">
        <v>2769</v>
      </c>
      <c r="J178" s="55" t="s">
        <v>1634</v>
      </c>
      <c r="K178" s="55" t="s">
        <v>3965</v>
      </c>
      <c r="L178" s="55" t="s">
        <v>1673</v>
      </c>
      <c r="M178" s="55" t="s">
        <v>2879</v>
      </c>
      <c r="N178" s="55" t="s">
        <v>1830</v>
      </c>
      <c r="O178" s="55" t="e">
        <v>#N/A</v>
      </c>
      <c r="Q178" s="55" t="s">
        <v>3984</v>
      </c>
      <c r="R178" s="55" t="s">
        <v>1864</v>
      </c>
      <c r="U178" s="55" t="s">
        <v>2877</v>
      </c>
      <c r="V178" s="58">
        <v>0.7</v>
      </c>
      <c r="Y178" s="55">
        <v>1</v>
      </c>
      <c r="AC178" s="55" t="s">
        <v>1627</v>
      </c>
    </row>
    <row r="179" spans="2:42" x14ac:dyDescent="0.3">
      <c r="B179" s="55">
        <v>2016</v>
      </c>
      <c r="C179" s="55">
        <f>VLOOKUP(D179,Lotes!$A:$F,6,FALSE)</f>
        <v>0.34799999999999998</v>
      </c>
      <c r="D179" s="54">
        <v>143</v>
      </c>
      <c r="E179" s="55">
        <v>17</v>
      </c>
      <c r="F179" s="55" t="s">
        <v>321</v>
      </c>
      <c r="H179" s="55" t="s">
        <v>95</v>
      </c>
      <c r="I179" s="55" t="s">
        <v>2769</v>
      </c>
      <c r="J179" s="55" t="s">
        <v>1634</v>
      </c>
      <c r="K179" s="55" t="s">
        <v>1742</v>
      </c>
      <c r="L179" s="55" t="s">
        <v>2925</v>
      </c>
      <c r="M179" s="55" t="s">
        <v>2926</v>
      </c>
      <c r="N179" s="55" t="s">
        <v>3888</v>
      </c>
      <c r="O179" s="55" t="e">
        <v>#N/A</v>
      </c>
      <c r="Q179" s="55" t="s">
        <v>2924</v>
      </c>
      <c r="R179" s="55" t="s">
        <v>2924</v>
      </c>
      <c r="U179" s="55" t="s">
        <v>2877</v>
      </c>
      <c r="V179" s="58">
        <v>0.6</v>
      </c>
      <c r="W179" s="59" t="s">
        <v>3059</v>
      </c>
      <c r="Y179" s="55">
        <v>1</v>
      </c>
      <c r="AC179" s="55" t="s">
        <v>1647</v>
      </c>
    </row>
    <row r="180" spans="2:42" x14ac:dyDescent="0.3">
      <c r="B180" s="55">
        <v>2016</v>
      </c>
      <c r="C180" s="55">
        <f>VLOOKUP(D180,Lotes!$A:$F,6,FALSE)</f>
        <v>0.34799999999999998</v>
      </c>
      <c r="D180" s="54">
        <v>143</v>
      </c>
      <c r="E180" s="55">
        <v>17</v>
      </c>
      <c r="F180" s="55" t="s">
        <v>321</v>
      </c>
      <c r="H180" s="55" t="s">
        <v>95</v>
      </c>
      <c r="I180" s="55" t="s">
        <v>2769</v>
      </c>
      <c r="J180" s="55" t="s">
        <v>1634</v>
      </c>
      <c r="K180" s="55" t="s">
        <v>3561</v>
      </c>
      <c r="L180" s="55" t="s">
        <v>3561</v>
      </c>
      <c r="N180" s="55" t="s">
        <v>2915</v>
      </c>
      <c r="O180" s="55" t="e">
        <v>#N/A</v>
      </c>
      <c r="Q180" s="55" t="s">
        <v>1667</v>
      </c>
      <c r="R180" s="55" t="s">
        <v>1667</v>
      </c>
      <c r="V180" s="60">
        <v>0</v>
      </c>
      <c r="W180" s="59" t="s">
        <v>1631</v>
      </c>
      <c r="Y180" s="55">
        <v>1</v>
      </c>
    </row>
    <row r="181" spans="2:42" x14ac:dyDescent="0.3">
      <c r="B181" s="55">
        <v>2016</v>
      </c>
      <c r="C181" s="55">
        <f>VLOOKUP(D181,Lotes!$A:$F,6,FALSE)</f>
        <v>0.34799999999999998</v>
      </c>
      <c r="D181" s="54">
        <v>143</v>
      </c>
      <c r="E181" s="55">
        <v>17</v>
      </c>
      <c r="F181" s="55" t="s">
        <v>321</v>
      </c>
      <c r="H181" s="55" t="s">
        <v>95</v>
      </c>
      <c r="I181" s="55" t="s">
        <v>2769</v>
      </c>
      <c r="J181" s="55" t="s">
        <v>1634</v>
      </c>
      <c r="K181" s="55" t="s">
        <v>2911</v>
      </c>
      <c r="L181" s="55" t="s">
        <v>1635</v>
      </c>
      <c r="M181" s="55" t="s">
        <v>2886</v>
      </c>
      <c r="N181" s="55" t="s">
        <v>3899</v>
      </c>
      <c r="O181" s="55" t="e">
        <v>#N/A</v>
      </c>
      <c r="Q181" s="55" t="s">
        <v>3986</v>
      </c>
      <c r="R181" s="55" t="s">
        <v>3060</v>
      </c>
      <c r="U181" s="55" t="s">
        <v>2874</v>
      </c>
      <c r="V181" s="60">
        <v>1</v>
      </c>
      <c r="Y181" s="55">
        <v>1</v>
      </c>
      <c r="AA181" s="55" t="s">
        <v>3037</v>
      </c>
    </row>
    <row r="182" spans="2:42" x14ac:dyDescent="0.3">
      <c r="B182" s="55">
        <v>2016</v>
      </c>
      <c r="C182" s="55">
        <f>VLOOKUP(D182,Lotes!$A:$F,6,FALSE)</f>
        <v>0.34799999999999998</v>
      </c>
      <c r="D182" s="54">
        <v>143</v>
      </c>
      <c r="E182" s="55">
        <v>17</v>
      </c>
      <c r="F182" s="55" t="s">
        <v>321</v>
      </c>
      <c r="H182" s="55" t="s">
        <v>95</v>
      </c>
      <c r="I182" s="55" t="s">
        <v>2769</v>
      </c>
      <c r="J182" s="55" t="s">
        <v>1634</v>
      </c>
      <c r="K182" s="55" t="s">
        <v>2911</v>
      </c>
      <c r="L182" s="55" t="s">
        <v>1635</v>
      </c>
      <c r="M182" s="55" t="s">
        <v>1636</v>
      </c>
      <c r="N182" s="55" t="s">
        <v>1637</v>
      </c>
      <c r="O182" s="55" t="e">
        <v>#N/A</v>
      </c>
      <c r="P182" s="55" t="s">
        <v>4163</v>
      </c>
      <c r="Q182" s="55" t="s">
        <v>1699</v>
      </c>
      <c r="V182" s="58">
        <v>0.8</v>
      </c>
      <c r="Y182" s="55">
        <v>1</v>
      </c>
      <c r="AA182" s="55" t="s">
        <v>3061</v>
      </c>
      <c r="AC182" s="55" t="s">
        <v>3062</v>
      </c>
    </row>
    <row r="183" spans="2:42" x14ac:dyDescent="0.3">
      <c r="B183" s="55">
        <v>2016</v>
      </c>
      <c r="C183" s="55">
        <f>VLOOKUP(D183,Lotes!$A:$F,6,FALSE)</f>
        <v>0.34799999999999998</v>
      </c>
      <c r="D183" s="54">
        <v>143</v>
      </c>
      <c r="E183" s="55">
        <v>17</v>
      </c>
      <c r="F183" s="55" t="s">
        <v>321</v>
      </c>
      <c r="H183" s="55" t="s">
        <v>95</v>
      </c>
      <c r="I183" s="55" t="s">
        <v>2769</v>
      </c>
      <c r="J183" s="55" t="s">
        <v>1634</v>
      </c>
      <c r="K183" s="55" t="s">
        <v>1742</v>
      </c>
      <c r="L183" s="55" t="s">
        <v>3889</v>
      </c>
      <c r="N183" s="55" t="s">
        <v>3893</v>
      </c>
      <c r="O183" s="55" t="e">
        <v>#N/A</v>
      </c>
      <c r="P183" s="55" t="s">
        <v>4367</v>
      </c>
      <c r="Q183" s="55" t="s">
        <v>3978</v>
      </c>
      <c r="R183" s="55" t="s">
        <v>2165</v>
      </c>
      <c r="V183" s="60">
        <v>1</v>
      </c>
      <c r="Y183" s="55">
        <v>1</v>
      </c>
      <c r="AA183" s="55" t="s">
        <v>3063</v>
      </c>
      <c r="AC183" s="55" t="s">
        <v>1647</v>
      </c>
    </row>
    <row r="184" spans="2:42" x14ac:dyDescent="0.3">
      <c r="B184" s="55">
        <v>2016</v>
      </c>
      <c r="C184" s="55">
        <f>VLOOKUP(D184,Lotes!$A:$F,6,FALSE)</f>
        <v>0.34799999999999998</v>
      </c>
      <c r="D184" s="54">
        <v>143</v>
      </c>
      <c r="E184" s="55">
        <v>17</v>
      </c>
      <c r="F184" s="55" t="s">
        <v>321</v>
      </c>
      <c r="H184" s="55" t="s">
        <v>95</v>
      </c>
      <c r="I184" s="55" t="s">
        <v>2769</v>
      </c>
      <c r="J184" s="55" t="s">
        <v>1769</v>
      </c>
      <c r="L184" s="55" t="s">
        <v>3064</v>
      </c>
      <c r="M184" s="62" t="s">
        <v>1636</v>
      </c>
      <c r="N184" s="55" t="s">
        <v>3906</v>
      </c>
      <c r="O184" s="55" t="e">
        <v>#N/A</v>
      </c>
      <c r="Q184" s="55" t="s">
        <v>3979</v>
      </c>
      <c r="R184" s="55" t="s">
        <v>3910</v>
      </c>
      <c r="V184" s="60">
        <v>1</v>
      </c>
      <c r="Y184" s="55">
        <v>1</v>
      </c>
      <c r="AA184" s="55" t="s">
        <v>3065</v>
      </c>
      <c r="AC184" s="55" t="s">
        <v>2969</v>
      </c>
    </row>
    <row r="185" spans="2:42" x14ac:dyDescent="0.3">
      <c r="B185" s="55">
        <v>2016</v>
      </c>
      <c r="C185" s="55">
        <f>VLOOKUP(D185,Lotes!$A:$F,6,FALSE)</f>
        <v>0.34799999999999998</v>
      </c>
      <c r="D185" s="54">
        <v>143</v>
      </c>
      <c r="E185" s="55">
        <v>17</v>
      </c>
      <c r="F185" s="55" t="s">
        <v>321</v>
      </c>
      <c r="H185" s="55" t="s">
        <v>95</v>
      </c>
      <c r="I185" s="55" t="s">
        <v>2769</v>
      </c>
      <c r="J185" s="55" t="s">
        <v>1769</v>
      </c>
      <c r="L185" s="55" t="s">
        <v>2616</v>
      </c>
      <c r="M185" s="62" t="s">
        <v>1636</v>
      </c>
      <c r="N185" s="55" t="s">
        <v>2617</v>
      </c>
      <c r="O185" s="55" t="e">
        <v>#N/A</v>
      </c>
      <c r="Q185" s="55" t="s">
        <v>3979</v>
      </c>
      <c r="R185" s="55" t="s">
        <v>3910</v>
      </c>
      <c r="V185" s="60">
        <v>0</v>
      </c>
      <c r="Y185" s="55">
        <v>1</v>
      </c>
      <c r="AA185" s="55" t="s">
        <v>3066</v>
      </c>
      <c r="AG185" s="55" t="s">
        <v>3030</v>
      </c>
      <c r="AP185" s="55">
        <f>Y185</f>
        <v>1</v>
      </c>
    </row>
    <row r="186" spans="2:42" x14ac:dyDescent="0.3">
      <c r="B186" s="55">
        <v>2016</v>
      </c>
      <c r="C186" s="55">
        <f>VLOOKUP(D186,Lotes!$A:$F,6,FALSE)</f>
        <v>0.34799999999999998</v>
      </c>
      <c r="D186" s="54">
        <v>143</v>
      </c>
      <c r="E186" s="55">
        <v>17</v>
      </c>
      <c r="F186" s="55" t="s">
        <v>321</v>
      </c>
      <c r="H186" s="55" t="s">
        <v>95</v>
      </c>
      <c r="I186" s="55" t="s">
        <v>2769</v>
      </c>
      <c r="J186" s="55" t="s">
        <v>1622</v>
      </c>
      <c r="K186" s="55" t="s">
        <v>3879</v>
      </c>
      <c r="L186" s="55" t="s">
        <v>1894</v>
      </c>
      <c r="M186" s="55" t="s">
        <v>1895</v>
      </c>
      <c r="N186" s="55" t="s">
        <v>3022</v>
      </c>
      <c r="O186" s="55" t="e">
        <v>#N/A</v>
      </c>
      <c r="P186" s="55" t="s">
        <v>4175</v>
      </c>
      <c r="Q186" s="55" t="s">
        <v>1699</v>
      </c>
      <c r="V186" s="58">
        <v>0.6</v>
      </c>
      <c r="W186" s="59" t="s">
        <v>1790</v>
      </c>
      <c r="Y186" s="55">
        <v>1</v>
      </c>
      <c r="AG186" s="55" t="s">
        <v>1679</v>
      </c>
      <c r="AL186" s="55">
        <v>1</v>
      </c>
    </row>
    <row r="187" spans="2:42" x14ac:dyDescent="0.3">
      <c r="B187" s="55">
        <v>2016</v>
      </c>
      <c r="C187" s="55">
        <f>VLOOKUP(D187,Lotes!$A:$F,6,FALSE)</f>
        <v>0.34799999999999998</v>
      </c>
      <c r="D187" s="54">
        <v>143</v>
      </c>
      <c r="E187" s="55">
        <v>17</v>
      </c>
      <c r="F187" s="55" t="s">
        <v>321</v>
      </c>
      <c r="H187" s="55" t="s">
        <v>95</v>
      </c>
      <c r="I187" s="55" t="s">
        <v>2769</v>
      </c>
      <c r="J187" s="55" t="s">
        <v>3366</v>
      </c>
      <c r="N187" s="55" t="s">
        <v>3366</v>
      </c>
      <c r="O187" s="55" t="e">
        <v>#N/A</v>
      </c>
      <c r="V187" s="60">
        <v>0</v>
      </c>
      <c r="Y187" s="55">
        <v>4</v>
      </c>
    </row>
    <row r="188" spans="2:42" x14ac:dyDescent="0.3">
      <c r="B188" s="55">
        <v>2016</v>
      </c>
      <c r="C188" s="55">
        <f>VLOOKUP(D188,Lotes!$A:$F,6,FALSE)</f>
        <v>0.34799999999999998</v>
      </c>
      <c r="D188" s="54">
        <v>143</v>
      </c>
      <c r="E188" s="55">
        <v>17</v>
      </c>
      <c r="F188" s="55" t="s">
        <v>321</v>
      </c>
      <c r="H188" s="55" t="s">
        <v>95</v>
      </c>
      <c r="I188" s="55" t="s">
        <v>2769</v>
      </c>
      <c r="J188" s="55" t="s">
        <v>1634</v>
      </c>
      <c r="N188" s="55" t="s">
        <v>2919</v>
      </c>
      <c r="O188" s="55" t="e">
        <v>#N/A</v>
      </c>
      <c r="Q188" s="55" t="s">
        <v>1652</v>
      </c>
      <c r="R188" s="55" t="s">
        <v>1652</v>
      </c>
      <c r="V188" s="60">
        <v>0</v>
      </c>
      <c r="W188" s="59" t="s">
        <v>1668</v>
      </c>
      <c r="Y188" s="55">
        <v>1</v>
      </c>
      <c r="AA188" s="55" t="s">
        <v>3067</v>
      </c>
    </row>
    <row r="189" spans="2:42" x14ac:dyDescent="0.3">
      <c r="B189" s="55">
        <v>2016</v>
      </c>
      <c r="C189" s="55">
        <f>VLOOKUP(D189,Lotes!$A:$F,6,FALSE)</f>
        <v>0.34799999999999998</v>
      </c>
      <c r="D189" s="54">
        <v>143</v>
      </c>
      <c r="E189" s="55">
        <v>17</v>
      </c>
      <c r="F189" s="55" t="s">
        <v>321</v>
      </c>
      <c r="H189" s="55" t="s">
        <v>95</v>
      </c>
      <c r="I189" s="55" t="s">
        <v>2769</v>
      </c>
      <c r="J189" s="55" t="s">
        <v>1634</v>
      </c>
      <c r="N189" s="55" t="s">
        <v>2919</v>
      </c>
      <c r="O189" s="55" t="e">
        <v>#N/A</v>
      </c>
      <c r="Q189" s="55" t="s">
        <v>1796</v>
      </c>
      <c r="R189" s="55" t="s">
        <v>1668</v>
      </c>
      <c r="V189" s="60">
        <v>0</v>
      </c>
      <c r="W189" s="59" t="s">
        <v>1668</v>
      </c>
      <c r="Y189" s="55">
        <v>26</v>
      </c>
    </row>
    <row r="190" spans="2:42" x14ac:dyDescent="0.3">
      <c r="B190" s="55">
        <v>2016</v>
      </c>
      <c r="C190" s="55">
        <f>VLOOKUP(D190,Lotes!$A:$F,6,FALSE)</f>
        <v>0.23200000000000001</v>
      </c>
      <c r="D190" s="54">
        <v>147</v>
      </c>
      <c r="E190" s="55">
        <v>17</v>
      </c>
      <c r="F190" s="55" t="s">
        <v>131</v>
      </c>
      <c r="H190" s="55" t="s">
        <v>95</v>
      </c>
      <c r="I190" s="55" t="s">
        <v>2284</v>
      </c>
      <c r="J190" s="55" t="s">
        <v>1634</v>
      </c>
      <c r="K190" s="55" t="s">
        <v>3561</v>
      </c>
      <c r="L190" s="55" t="s">
        <v>2873</v>
      </c>
      <c r="M190" s="55" t="s">
        <v>2896</v>
      </c>
      <c r="N190" s="55" t="s">
        <v>1658</v>
      </c>
      <c r="O190" s="55" t="e">
        <v>#N/A</v>
      </c>
      <c r="Q190" s="55" t="s">
        <v>1687</v>
      </c>
      <c r="R190" s="55" t="s">
        <v>1687</v>
      </c>
      <c r="U190" s="55" t="s">
        <v>2877</v>
      </c>
      <c r="V190" s="58">
        <v>0.5</v>
      </c>
      <c r="W190" s="59" t="s">
        <v>1786</v>
      </c>
      <c r="Y190" s="55">
        <v>1</v>
      </c>
      <c r="AA190" s="55" t="s">
        <v>3070</v>
      </c>
      <c r="AC190" s="55" t="s">
        <v>3071</v>
      </c>
    </row>
    <row r="191" spans="2:42" x14ac:dyDescent="0.3">
      <c r="B191" s="55">
        <v>2016</v>
      </c>
      <c r="C191" s="55">
        <f>VLOOKUP(D191,Lotes!$A:$F,6,FALSE)</f>
        <v>0.23200000000000001</v>
      </c>
      <c r="D191" s="54">
        <v>147</v>
      </c>
      <c r="E191" s="55">
        <v>17</v>
      </c>
      <c r="F191" s="55" t="s">
        <v>131</v>
      </c>
      <c r="H191" s="55" t="s">
        <v>95</v>
      </c>
      <c r="I191" s="55" t="s">
        <v>2284</v>
      </c>
      <c r="J191" s="55" t="s">
        <v>1634</v>
      </c>
      <c r="N191" s="55" t="s">
        <v>2919</v>
      </c>
      <c r="O191" s="55" t="e">
        <v>#N/A</v>
      </c>
      <c r="Q191" s="55" t="s">
        <v>1796</v>
      </c>
      <c r="R191" s="55" t="s">
        <v>1668</v>
      </c>
      <c r="V191" s="60">
        <v>0</v>
      </c>
      <c r="Y191" s="55">
        <v>5</v>
      </c>
    </row>
    <row r="192" spans="2:42" x14ac:dyDescent="0.3">
      <c r="B192" s="55">
        <v>2016</v>
      </c>
      <c r="C192" s="55">
        <f>VLOOKUP(D192,Lotes!$A:$F,6,FALSE)</f>
        <v>1.36</v>
      </c>
      <c r="D192" s="54">
        <v>179</v>
      </c>
      <c r="E192" s="55">
        <v>17</v>
      </c>
      <c r="F192" s="55" t="s">
        <v>28</v>
      </c>
      <c r="J192" s="55" t="s">
        <v>1634</v>
      </c>
      <c r="K192" s="55" t="s">
        <v>3561</v>
      </c>
      <c r="L192" s="55" t="s">
        <v>3561</v>
      </c>
      <c r="N192" s="55" t="s">
        <v>2915</v>
      </c>
      <c r="O192" s="55" t="e">
        <v>#N/A</v>
      </c>
      <c r="P192" s="55" t="s">
        <v>4163</v>
      </c>
      <c r="Q192" s="55" t="s">
        <v>1699</v>
      </c>
      <c r="V192" s="60">
        <v>0</v>
      </c>
      <c r="W192" s="59" t="s">
        <v>3072</v>
      </c>
      <c r="Y192" s="55">
        <v>1</v>
      </c>
      <c r="AC192" s="55" t="s">
        <v>1647</v>
      </c>
    </row>
    <row r="193" spans="2:41" x14ac:dyDescent="0.3">
      <c r="B193" s="55">
        <v>2016</v>
      </c>
      <c r="C193" s="55">
        <f>VLOOKUP(D193,Lotes!$A:$F,6,FALSE)</f>
        <v>1.36</v>
      </c>
      <c r="D193" s="54">
        <v>179</v>
      </c>
      <c r="E193" s="55">
        <v>17</v>
      </c>
      <c r="F193" s="55" t="s">
        <v>28</v>
      </c>
      <c r="J193" s="55" t="s">
        <v>1634</v>
      </c>
      <c r="N193" s="55" t="s">
        <v>2919</v>
      </c>
      <c r="O193" s="55" t="e">
        <v>#N/A</v>
      </c>
      <c r="Q193" s="55" t="s">
        <v>1796</v>
      </c>
      <c r="R193" s="55" t="s">
        <v>1668</v>
      </c>
      <c r="V193" s="60">
        <v>0</v>
      </c>
      <c r="Y193" s="55">
        <v>6</v>
      </c>
    </row>
    <row r="194" spans="2:41" x14ac:dyDescent="0.3">
      <c r="B194" s="55">
        <v>2016</v>
      </c>
      <c r="C194" s="55">
        <f>VLOOKUP(D194,Lotes!$A:$F,6,FALSE)</f>
        <v>0.185</v>
      </c>
      <c r="D194" s="54">
        <v>176</v>
      </c>
      <c r="E194" s="55">
        <v>17</v>
      </c>
      <c r="F194" s="55" t="s">
        <v>94</v>
      </c>
      <c r="H194" s="55" t="s">
        <v>15</v>
      </c>
      <c r="I194" s="55" t="s">
        <v>2549</v>
      </c>
      <c r="J194" s="55" t="s">
        <v>1634</v>
      </c>
      <c r="K194" s="55" t="s">
        <v>3561</v>
      </c>
      <c r="L194" s="55" t="s">
        <v>3561</v>
      </c>
      <c r="N194" s="55" t="s">
        <v>2915</v>
      </c>
      <c r="O194" s="55" t="e">
        <v>#N/A</v>
      </c>
      <c r="Q194" s="55" t="s">
        <v>1667</v>
      </c>
      <c r="R194" s="55" t="s">
        <v>1667</v>
      </c>
      <c r="V194" s="58">
        <v>0.2</v>
      </c>
      <c r="W194" s="59" t="s">
        <v>3073</v>
      </c>
      <c r="Y194" s="55">
        <v>1</v>
      </c>
      <c r="AC194" s="55" t="s">
        <v>1647</v>
      </c>
    </row>
    <row r="195" spans="2:41" x14ac:dyDescent="0.3">
      <c r="B195" s="55">
        <v>2016</v>
      </c>
      <c r="C195" s="55">
        <f>VLOOKUP(D195,Lotes!$A:$F,6,FALSE)</f>
        <v>0.185</v>
      </c>
      <c r="D195" s="54">
        <v>176</v>
      </c>
      <c r="E195" s="55">
        <v>17</v>
      </c>
      <c r="F195" s="55" t="s">
        <v>94</v>
      </c>
      <c r="H195" s="55" t="s">
        <v>15</v>
      </c>
      <c r="I195" s="55" t="s">
        <v>2549</v>
      </c>
      <c r="J195" s="55" t="s">
        <v>1634</v>
      </c>
      <c r="K195" s="55" t="s">
        <v>3966</v>
      </c>
      <c r="L195" s="55" t="s">
        <v>3043</v>
      </c>
      <c r="M195" s="55" t="s">
        <v>2896</v>
      </c>
      <c r="N195" s="55" t="s">
        <v>3895</v>
      </c>
      <c r="O195" s="55" t="e">
        <v>#N/A</v>
      </c>
      <c r="Q195" s="55" t="s">
        <v>1693</v>
      </c>
      <c r="R195" s="55" t="s">
        <v>1693</v>
      </c>
      <c r="U195" s="55" t="s">
        <v>2877</v>
      </c>
      <c r="V195" s="58">
        <v>0.3</v>
      </c>
      <c r="W195" s="59" t="s">
        <v>3074</v>
      </c>
      <c r="Y195" s="55">
        <v>1</v>
      </c>
    </row>
    <row r="196" spans="2:41" x14ac:dyDescent="0.3">
      <c r="B196" s="55">
        <v>2016</v>
      </c>
      <c r="C196" s="55">
        <f>VLOOKUP(D196,Lotes!$A:$F,6,FALSE)</f>
        <v>0.185</v>
      </c>
      <c r="D196" s="54">
        <v>176</v>
      </c>
      <c r="E196" s="55">
        <v>17</v>
      </c>
      <c r="F196" s="55" t="s">
        <v>94</v>
      </c>
      <c r="H196" s="55" t="s">
        <v>15</v>
      </c>
      <c r="I196" s="55" t="s">
        <v>2549</v>
      </c>
      <c r="J196" s="55" t="s">
        <v>1634</v>
      </c>
      <c r="L196" s="55" t="s">
        <v>2259</v>
      </c>
      <c r="N196" s="55" t="s">
        <v>2983</v>
      </c>
      <c r="O196" s="55" t="e">
        <v>#N/A</v>
      </c>
      <c r="Q196" s="55" t="s">
        <v>1667</v>
      </c>
      <c r="R196" s="55" t="s">
        <v>1667</v>
      </c>
      <c r="V196" s="58">
        <v>0.3</v>
      </c>
      <c r="W196" s="59" t="s">
        <v>3073</v>
      </c>
      <c r="Y196" s="55">
        <v>1</v>
      </c>
      <c r="AC196" s="55" t="s">
        <v>1874</v>
      </c>
    </row>
    <row r="197" spans="2:41" x14ac:dyDescent="0.3">
      <c r="B197" s="55">
        <v>2016</v>
      </c>
      <c r="C197" s="55">
        <f>VLOOKUP(D197,Lotes!$A:$F,6,FALSE)</f>
        <v>0.185</v>
      </c>
      <c r="D197" s="54">
        <v>176</v>
      </c>
      <c r="E197" s="55">
        <v>17</v>
      </c>
      <c r="F197" s="55" t="s">
        <v>94</v>
      </c>
      <c r="H197" s="55" t="s">
        <v>15</v>
      </c>
      <c r="I197" s="55" t="s">
        <v>2549</v>
      </c>
      <c r="J197" s="55" t="s">
        <v>1634</v>
      </c>
      <c r="K197" s="55" t="s">
        <v>3965</v>
      </c>
      <c r="L197" s="55" t="s">
        <v>1673</v>
      </c>
      <c r="M197" s="55" t="s">
        <v>2879</v>
      </c>
      <c r="N197" s="55" t="s">
        <v>1830</v>
      </c>
      <c r="O197" s="55" t="e">
        <v>#N/A</v>
      </c>
      <c r="Q197" s="55" t="s">
        <v>1667</v>
      </c>
      <c r="R197" s="55" t="s">
        <v>1667</v>
      </c>
      <c r="V197" s="58">
        <v>0.7</v>
      </c>
      <c r="W197" s="59" t="s">
        <v>1631</v>
      </c>
      <c r="Y197" s="55">
        <v>1</v>
      </c>
    </row>
    <row r="198" spans="2:41" x14ac:dyDescent="0.3">
      <c r="B198" s="55">
        <v>2016</v>
      </c>
      <c r="C198" s="55">
        <f>VLOOKUP(D198,Lotes!$A:$F,6,FALSE)</f>
        <v>0.185</v>
      </c>
      <c r="D198" s="54">
        <v>176</v>
      </c>
      <c r="E198" s="55">
        <v>17</v>
      </c>
      <c r="F198" s="55" t="s">
        <v>94</v>
      </c>
      <c r="H198" s="55" t="s">
        <v>15</v>
      </c>
      <c r="I198" s="55" t="s">
        <v>2549</v>
      </c>
      <c r="J198" s="55" t="s">
        <v>1634</v>
      </c>
      <c r="K198" s="55" t="s">
        <v>3965</v>
      </c>
      <c r="L198" s="55" t="s">
        <v>1673</v>
      </c>
      <c r="M198" s="55" t="s">
        <v>2879</v>
      </c>
      <c r="N198" s="55" t="s">
        <v>1830</v>
      </c>
      <c r="O198" s="55" t="e">
        <v>#N/A</v>
      </c>
      <c r="Q198" s="55" t="s">
        <v>2081</v>
      </c>
      <c r="R198" s="55" t="s">
        <v>3842</v>
      </c>
      <c r="V198" s="60">
        <v>1</v>
      </c>
      <c r="Y198" s="55">
        <v>1</v>
      </c>
      <c r="AA198" s="55" t="s">
        <v>3075</v>
      </c>
      <c r="AC198" s="55" t="s">
        <v>1874</v>
      </c>
      <c r="AJ198" s="55" t="s">
        <v>3834</v>
      </c>
    </row>
    <row r="199" spans="2:41" x14ac:dyDescent="0.3">
      <c r="B199" s="55">
        <v>2016</v>
      </c>
      <c r="C199" s="55">
        <f>VLOOKUP(D199,Lotes!$A:$F,6,FALSE)</f>
        <v>0.185</v>
      </c>
      <c r="D199" s="54">
        <v>176</v>
      </c>
      <c r="E199" s="55">
        <v>17</v>
      </c>
      <c r="F199" s="55" t="s">
        <v>94</v>
      </c>
      <c r="H199" s="55" t="s">
        <v>15</v>
      </c>
      <c r="I199" s="55" t="s">
        <v>2549</v>
      </c>
      <c r="J199" s="55" t="s">
        <v>1634</v>
      </c>
      <c r="N199" s="55" t="s">
        <v>2919</v>
      </c>
      <c r="O199" s="55" t="e">
        <v>#N/A</v>
      </c>
      <c r="Q199" s="55" t="s">
        <v>1796</v>
      </c>
      <c r="R199" s="55" t="s">
        <v>1668</v>
      </c>
      <c r="V199" s="60">
        <v>0</v>
      </c>
      <c r="Y199" s="55">
        <v>3</v>
      </c>
    </row>
    <row r="200" spans="2:41" x14ac:dyDescent="0.3">
      <c r="B200" s="55">
        <v>2016</v>
      </c>
      <c r="C200" s="55">
        <f>VLOOKUP(D200,Lotes!$A:$F,6,FALSE)</f>
        <v>0.185</v>
      </c>
      <c r="D200" s="54">
        <v>176</v>
      </c>
      <c r="E200" s="55">
        <v>17</v>
      </c>
      <c r="F200" s="55" t="s">
        <v>94</v>
      </c>
      <c r="H200" s="55" t="s">
        <v>15</v>
      </c>
      <c r="I200" s="55" t="s">
        <v>2549</v>
      </c>
      <c r="J200" s="55" t="s">
        <v>1622</v>
      </c>
      <c r="K200" s="55" t="s">
        <v>3879</v>
      </c>
      <c r="L200" s="55" t="s">
        <v>1894</v>
      </c>
      <c r="M200" s="55" t="s">
        <v>1895</v>
      </c>
      <c r="N200" s="55" t="s">
        <v>3022</v>
      </c>
      <c r="O200" s="55" t="e">
        <v>#N/A</v>
      </c>
      <c r="Q200" s="55" t="s">
        <v>2081</v>
      </c>
      <c r="R200" s="55" t="s">
        <v>3076</v>
      </c>
      <c r="U200" s="55" t="s">
        <v>2877</v>
      </c>
      <c r="V200" s="58">
        <v>0.8</v>
      </c>
      <c r="Y200" s="55">
        <v>1</v>
      </c>
    </row>
    <row r="201" spans="2:41" x14ac:dyDescent="0.3">
      <c r="B201" s="55">
        <v>2016</v>
      </c>
      <c r="C201" s="55">
        <f>VLOOKUP(D201,Lotes!$A:$F,6,FALSE)</f>
        <v>0.01</v>
      </c>
      <c r="D201" s="54">
        <v>190</v>
      </c>
      <c r="E201" s="55">
        <v>17</v>
      </c>
      <c r="F201" s="55" t="s">
        <v>32</v>
      </c>
      <c r="H201" s="55" t="s">
        <v>3077</v>
      </c>
      <c r="I201" s="55" t="s">
        <v>2214</v>
      </c>
      <c r="J201" s="55" t="s">
        <v>3366</v>
      </c>
      <c r="N201" s="55" t="s">
        <v>3366</v>
      </c>
      <c r="O201" s="55" t="e">
        <v>#N/A</v>
      </c>
      <c r="V201" s="60">
        <v>0</v>
      </c>
      <c r="Y201" s="55">
        <v>6</v>
      </c>
      <c r="AA201" s="55" t="s">
        <v>3078</v>
      </c>
    </row>
    <row r="202" spans="2:41" x14ac:dyDescent="0.3">
      <c r="B202" s="55">
        <v>2016</v>
      </c>
      <c r="C202" s="55">
        <f>VLOOKUP(D202,Lotes!$A:$F,6,FALSE)</f>
        <v>0.54400000000000004</v>
      </c>
      <c r="D202" s="54">
        <v>103</v>
      </c>
      <c r="E202" s="55">
        <v>17</v>
      </c>
      <c r="F202" s="55" t="s">
        <v>99</v>
      </c>
      <c r="H202" s="55" t="s">
        <v>95</v>
      </c>
      <c r="I202" s="55" t="s">
        <v>2746</v>
      </c>
      <c r="J202" s="55" t="s">
        <v>1634</v>
      </c>
      <c r="K202" s="55" t="s">
        <v>2911</v>
      </c>
      <c r="L202" s="55" t="s">
        <v>2911</v>
      </c>
      <c r="N202" s="55" t="s">
        <v>3890</v>
      </c>
      <c r="O202" s="55" t="e">
        <v>#N/A</v>
      </c>
      <c r="Q202" s="55" t="s">
        <v>1667</v>
      </c>
      <c r="R202" s="55" t="s">
        <v>1667</v>
      </c>
      <c r="U202" s="55" t="s">
        <v>2877</v>
      </c>
      <c r="V202" s="58">
        <v>0.3</v>
      </c>
      <c r="W202" s="59" t="s">
        <v>3073</v>
      </c>
      <c r="Y202" s="55">
        <v>1</v>
      </c>
      <c r="AA202" s="55" t="s">
        <v>3079</v>
      </c>
      <c r="AC202" s="55" t="s">
        <v>1647</v>
      </c>
      <c r="AG202" s="55" t="s">
        <v>1679</v>
      </c>
      <c r="AL202" s="55">
        <v>1</v>
      </c>
    </row>
    <row r="203" spans="2:41" x14ac:dyDescent="0.3">
      <c r="B203" s="55">
        <v>2016</v>
      </c>
      <c r="C203" s="55">
        <f>VLOOKUP(D203,Lotes!$A:$F,6,FALSE)</f>
        <v>0.54400000000000004</v>
      </c>
      <c r="D203" s="54">
        <v>103</v>
      </c>
      <c r="E203" s="55">
        <v>17</v>
      </c>
      <c r="F203" s="55" t="s">
        <v>99</v>
      </c>
      <c r="H203" s="55" t="s">
        <v>95</v>
      </c>
      <c r="I203" s="55" t="s">
        <v>2746</v>
      </c>
      <c r="J203" s="55" t="s">
        <v>1634</v>
      </c>
      <c r="L203" s="55" t="s">
        <v>2259</v>
      </c>
      <c r="N203" s="55" t="s">
        <v>2983</v>
      </c>
      <c r="O203" s="55" t="e">
        <v>#N/A</v>
      </c>
      <c r="Q203" s="55" t="s">
        <v>1631</v>
      </c>
      <c r="R203" s="55" t="s">
        <v>2772</v>
      </c>
      <c r="V203" s="58">
        <v>0.6</v>
      </c>
      <c r="W203" s="59" t="s">
        <v>1631</v>
      </c>
      <c r="Y203" s="55">
        <v>1</v>
      </c>
      <c r="AA203" s="55" t="s">
        <v>3080</v>
      </c>
      <c r="AG203" s="55" t="s">
        <v>3081</v>
      </c>
      <c r="AO203" s="55">
        <v>1</v>
      </c>
    </row>
    <row r="204" spans="2:41" x14ac:dyDescent="0.3">
      <c r="B204" s="55">
        <v>2016</v>
      </c>
      <c r="C204" s="55">
        <f>VLOOKUP(D204,Lotes!$A:$F,6,FALSE)</f>
        <v>0.54400000000000004</v>
      </c>
      <c r="D204" s="54">
        <v>103</v>
      </c>
      <c r="E204" s="55">
        <v>17</v>
      </c>
      <c r="F204" s="55" t="s">
        <v>99</v>
      </c>
      <c r="H204" s="55" t="s">
        <v>95</v>
      </c>
      <c r="I204" s="55" t="s">
        <v>2746</v>
      </c>
      <c r="J204" s="55" t="s">
        <v>1634</v>
      </c>
      <c r="L204" s="55" t="s">
        <v>2259</v>
      </c>
      <c r="N204" s="55" t="s">
        <v>2983</v>
      </c>
      <c r="O204" s="55" t="e">
        <v>#N/A</v>
      </c>
      <c r="Q204" s="55" t="s">
        <v>3984</v>
      </c>
      <c r="R204" s="55" t="s">
        <v>1713</v>
      </c>
      <c r="V204" s="60">
        <v>0</v>
      </c>
      <c r="W204" s="59" t="s">
        <v>2904</v>
      </c>
      <c r="Y204" s="55">
        <v>2</v>
      </c>
    </row>
    <row r="205" spans="2:41" x14ac:dyDescent="0.3">
      <c r="B205" s="55">
        <v>2016</v>
      </c>
      <c r="C205" s="55">
        <f>VLOOKUP(D205,Lotes!$A:$F,6,FALSE)</f>
        <v>0.54400000000000004</v>
      </c>
      <c r="D205" s="54">
        <v>103</v>
      </c>
      <c r="E205" s="55">
        <v>17</v>
      </c>
      <c r="F205" s="55" t="s">
        <v>99</v>
      </c>
      <c r="H205" s="55" t="s">
        <v>95</v>
      </c>
      <c r="I205" s="55" t="s">
        <v>2746</v>
      </c>
      <c r="J205" s="55" t="s">
        <v>1634</v>
      </c>
      <c r="L205" s="55" t="s">
        <v>2259</v>
      </c>
      <c r="N205" s="55" t="s">
        <v>2983</v>
      </c>
      <c r="O205" s="55" t="e">
        <v>#N/A</v>
      </c>
      <c r="P205" s="55" t="s">
        <v>4355</v>
      </c>
      <c r="Q205" s="55" t="s">
        <v>1699</v>
      </c>
      <c r="V205" s="58">
        <v>0.9</v>
      </c>
      <c r="Y205" s="55">
        <v>1</v>
      </c>
      <c r="AA205" s="55" t="s">
        <v>3088</v>
      </c>
      <c r="AC205" s="55" t="s">
        <v>3082</v>
      </c>
    </row>
    <row r="206" spans="2:41" x14ac:dyDescent="0.3">
      <c r="B206" s="55">
        <v>2016</v>
      </c>
      <c r="C206" s="55">
        <f>VLOOKUP(D206,Lotes!$A:$F,6,FALSE)</f>
        <v>0.54400000000000004</v>
      </c>
      <c r="D206" s="54">
        <v>103</v>
      </c>
      <c r="E206" s="55">
        <v>17</v>
      </c>
      <c r="F206" s="55" t="s">
        <v>99</v>
      </c>
      <c r="H206" s="55" t="s">
        <v>95</v>
      </c>
      <c r="I206" s="55" t="s">
        <v>2746</v>
      </c>
      <c r="J206" s="55" t="s">
        <v>1634</v>
      </c>
      <c r="K206" s="55" t="s">
        <v>2911</v>
      </c>
      <c r="L206" s="55" t="s">
        <v>1950</v>
      </c>
      <c r="M206" s="55" t="s">
        <v>3004</v>
      </c>
      <c r="N206" s="55" t="s">
        <v>3892</v>
      </c>
      <c r="O206" s="55" t="e">
        <v>#N/A</v>
      </c>
      <c r="Q206" s="55" t="s">
        <v>1652</v>
      </c>
      <c r="R206" s="55" t="s">
        <v>3083</v>
      </c>
      <c r="U206" s="55" t="s">
        <v>2874</v>
      </c>
      <c r="V206" s="60">
        <v>1</v>
      </c>
      <c r="Y206" s="55">
        <v>1</v>
      </c>
      <c r="AA206" s="55" t="s">
        <v>3084</v>
      </c>
    </row>
    <row r="207" spans="2:41" x14ac:dyDescent="0.3">
      <c r="B207" s="55">
        <v>2016</v>
      </c>
      <c r="C207" s="55">
        <f>VLOOKUP(D207,Lotes!$A:$F,6,FALSE)</f>
        <v>0.54400000000000004</v>
      </c>
      <c r="D207" s="54">
        <v>103</v>
      </c>
      <c r="E207" s="55">
        <v>17</v>
      </c>
      <c r="F207" s="55" t="s">
        <v>99</v>
      </c>
      <c r="H207" s="55" t="s">
        <v>95</v>
      </c>
      <c r="I207" s="55" t="s">
        <v>2746</v>
      </c>
      <c r="J207" s="55" t="s">
        <v>1634</v>
      </c>
      <c r="K207" s="55" t="s">
        <v>2911</v>
      </c>
      <c r="L207" s="55" t="s">
        <v>1950</v>
      </c>
      <c r="M207" s="55" t="s">
        <v>1636</v>
      </c>
      <c r="N207" s="55" t="s">
        <v>1952</v>
      </c>
      <c r="O207" s="55" t="e">
        <v>#N/A</v>
      </c>
      <c r="Q207" s="55" t="s">
        <v>3986</v>
      </c>
      <c r="R207" s="55" t="s">
        <v>3060</v>
      </c>
      <c r="U207" s="55" t="s">
        <v>2877</v>
      </c>
      <c r="V207" s="60">
        <v>1</v>
      </c>
      <c r="Y207" s="55">
        <v>1</v>
      </c>
    </row>
    <row r="208" spans="2:41" x14ac:dyDescent="0.3">
      <c r="B208" s="55">
        <v>2016</v>
      </c>
      <c r="C208" s="55">
        <f>VLOOKUP(D208,Lotes!$A:$F,6,FALSE)</f>
        <v>0.54400000000000004</v>
      </c>
      <c r="D208" s="54">
        <v>103</v>
      </c>
      <c r="E208" s="55">
        <v>17</v>
      </c>
      <c r="F208" s="55" t="s">
        <v>99</v>
      </c>
      <c r="H208" s="55" t="s">
        <v>95</v>
      </c>
      <c r="I208" s="55" t="s">
        <v>2746</v>
      </c>
      <c r="J208" s="55" t="s">
        <v>1634</v>
      </c>
      <c r="K208" s="55" t="s">
        <v>1742</v>
      </c>
      <c r="L208" s="55" t="s">
        <v>2925</v>
      </c>
      <c r="M208" s="55" t="s">
        <v>2926</v>
      </c>
      <c r="N208" s="55" t="s">
        <v>3888</v>
      </c>
      <c r="O208" s="55" t="e">
        <v>#N/A</v>
      </c>
      <c r="Q208" s="55" t="s">
        <v>1652</v>
      </c>
      <c r="R208" s="55" t="s">
        <v>3916</v>
      </c>
      <c r="U208" s="55" t="s">
        <v>2877</v>
      </c>
      <c r="V208" s="58">
        <v>0.3</v>
      </c>
      <c r="W208" s="59" t="s">
        <v>3085</v>
      </c>
      <c r="Y208" s="55">
        <v>1</v>
      </c>
    </row>
    <row r="209" spans="2:42" x14ac:dyDescent="0.3">
      <c r="B209" s="55">
        <v>2016</v>
      </c>
      <c r="C209" s="55">
        <f>VLOOKUP(D209,Lotes!$A:$F,6,FALSE)</f>
        <v>0.54400000000000004</v>
      </c>
      <c r="D209" s="54">
        <v>103</v>
      </c>
      <c r="E209" s="55">
        <v>17</v>
      </c>
      <c r="F209" s="55" t="s">
        <v>99</v>
      </c>
      <c r="H209" s="55" t="s">
        <v>95</v>
      </c>
      <c r="I209" s="55" t="s">
        <v>2746</v>
      </c>
      <c r="J209" s="55" t="s">
        <v>1634</v>
      </c>
      <c r="K209" s="55" t="s">
        <v>3965</v>
      </c>
      <c r="L209" s="55" t="s">
        <v>1673</v>
      </c>
      <c r="M209" s="55" t="s">
        <v>2879</v>
      </c>
      <c r="N209" s="55" t="s">
        <v>1830</v>
      </c>
      <c r="O209" s="55" t="e">
        <v>#N/A</v>
      </c>
      <c r="Q209" s="55" t="s">
        <v>1652</v>
      </c>
      <c r="R209" s="55" t="s">
        <v>3086</v>
      </c>
      <c r="U209" s="55" t="s">
        <v>2877</v>
      </c>
      <c r="V209" s="58">
        <v>0.4</v>
      </c>
      <c r="W209" s="59" t="s">
        <v>3087</v>
      </c>
      <c r="Y209" s="55">
        <v>1</v>
      </c>
      <c r="AA209" s="55" t="s">
        <v>3854</v>
      </c>
      <c r="AJ209" s="55" t="s">
        <v>3855</v>
      </c>
    </row>
    <row r="210" spans="2:42" x14ac:dyDescent="0.3">
      <c r="B210" s="55">
        <v>2016</v>
      </c>
      <c r="C210" s="55">
        <f>VLOOKUP(D210,Lotes!$A:$F,6,FALSE)</f>
        <v>0.54400000000000004</v>
      </c>
      <c r="D210" s="54">
        <v>103</v>
      </c>
      <c r="E210" s="55">
        <v>17</v>
      </c>
      <c r="F210" s="55" t="s">
        <v>99</v>
      </c>
      <c r="H210" s="55" t="s">
        <v>95</v>
      </c>
      <c r="I210" s="55" t="s">
        <v>2746</v>
      </c>
      <c r="J210" s="55" t="s">
        <v>1634</v>
      </c>
      <c r="K210" s="55" t="s">
        <v>3561</v>
      </c>
      <c r="L210" s="55" t="s">
        <v>3561</v>
      </c>
      <c r="N210" s="55" t="s">
        <v>2915</v>
      </c>
      <c r="O210" s="55" t="e">
        <v>#N/A</v>
      </c>
      <c r="Q210" s="55" t="s">
        <v>1667</v>
      </c>
      <c r="R210" s="55" t="s">
        <v>1667</v>
      </c>
      <c r="V210" s="58">
        <v>0.2</v>
      </c>
      <c r="W210" s="59" t="s">
        <v>3089</v>
      </c>
      <c r="Y210" s="55">
        <v>1</v>
      </c>
    </row>
    <row r="211" spans="2:42" x14ac:dyDescent="0.3">
      <c r="B211" s="55">
        <v>2016</v>
      </c>
      <c r="C211" s="55">
        <f>VLOOKUP(D211,Lotes!$A:$F,6,FALSE)</f>
        <v>0.54400000000000004</v>
      </c>
      <c r="D211" s="54">
        <v>103</v>
      </c>
      <c r="E211" s="55">
        <v>17</v>
      </c>
      <c r="F211" s="55" t="s">
        <v>99</v>
      </c>
      <c r="H211" s="55" t="s">
        <v>95</v>
      </c>
      <c r="I211" s="55" t="s">
        <v>2746</v>
      </c>
      <c r="J211" s="55" t="s">
        <v>1634</v>
      </c>
      <c r="L211" s="55" t="s">
        <v>2980</v>
      </c>
      <c r="N211" s="55" t="s">
        <v>2777</v>
      </c>
      <c r="O211" s="55" t="e">
        <v>#N/A</v>
      </c>
      <c r="P211" s="55" t="s">
        <v>4367</v>
      </c>
      <c r="Q211" s="55" t="s">
        <v>1699</v>
      </c>
      <c r="V211" s="60">
        <v>0</v>
      </c>
      <c r="W211" s="59" t="s">
        <v>3090</v>
      </c>
      <c r="Y211" s="55">
        <v>1</v>
      </c>
    </row>
    <row r="212" spans="2:42" x14ac:dyDescent="0.3">
      <c r="B212" s="55">
        <v>2016</v>
      </c>
      <c r="C212" s="55">
        <f>VLOOKUP(D212,Lotes!$A:$F,6,FALSE)</f>
        <v>0.54400000000000004</v>
      </c>
      <c r="D212" s="54">
        <v>103</v>
      </c>
      <c r="E212" s="55">
        <v>17</v>
      </c>
      <c r="F212" s="55" t="s">
        <v>99</v>
      </c>
      <c r="H212" s="55" t="s">
        <v>95</v>
      </c>
      <c r="I212" s="55" t="s">
        <v>2746</v>
      </c>
      <c r="J212" s="55" t="s">
        <v>1622</v>
      </c>
      <c r="K212" s="55" t="s">
        <v>3968</v>
      </c>
      <c r="N212" s="55" t="s">
        <v>2992</v>
      </c>
      <c r="O212" s="55" t="e">
        <v>#N/A</v>
      </c>
      <c r="Q212" s="55" t="s">
        <v>1796</v>
      </c>
      <c r="R212" s="55" t="s">
        <v>1668</v>
      </c>
      <c r="V212" s="60">
        <v>0</v>
      </c>
      <c r="Y212" s="55">
        <v>1</v>
      </c>
      <c r="AA212" s="55" t="s">
        <v>1643</v>
      </c>
    </row>
    <row r="213" spans="2:42" x14ac:dyDescent="0.3">
      <c r="B213" s="55">
        <v>2016</v>
      </c>
      <c r="C213" s="55">
        <f>VLOOKUP(D213,Lotes!$A:$F,6,FALSE)</f>
        <v>0.54400000000000004</v>
      </c>
      <c r="D213" s="54">
        <v>103</v>
      </c>
      <c r="E213" s="55">
        <v>17</v>
      </c>
      <c r="F213" s="55" t="s">
        <v>99</v>
      </c>
      <c r="H213" s="55" t="s">
        <v>95</v>
      </c>
      <c r="I213" s="55" t="s">
        <v>2746</v>
      </c>
      <c r="J213" s="55" t="s">
        <v>3366</v>
      </c>
      <c r="N213" s="55" t="s">
        <v>3366</v>
      </c>
      <c r="O213" s="55" t="e">
        <v>#N/A</v>
      </c>
      <c r="V213" s="60">
        <v>0</v>
      </c>
      <c r="Y213" s="55">
        <v>4</v>
      </c>
    </row>
    <row r="214" spans="2:42" x14ac:dyDescent="0.3">
      <c r="B214" s="55">
        <v>2016</v>
      </c>
      <c r="C214" s="55">
        <f>VLOOKUP(D214,Lotes!$A:$F,6,FALSE)</f>
        <v>0.54400000000000004</v>
      </c>
      <c r="D214" s="54">
        <v>103</v>
      </c>
      <c r="E214" s="55">
        <v>17</v>
      </c>
      <c r="F214" s="55" t="s">
        <v>99</v>
      </c>
      <c r="H214" s="55" t="s">
        <v>95</v>
      </c>
      <c r="I214" s="55" t="s">
        <v>2746</v>
      </c>
      <c r="J214" s="55" t="s">
        <v>1634</v>
      </c>
      <c r="N214" s="55" t="s">
        <v>2919</v>
      </c>
      <c r="O214" s="55" t="e">
        <v>#N/A</v>
      </c>
      <c r="Q214" s="55" t="s">
        <v>1796</v>
      </c>
      <c r="R214" s="55" t="s">
        <v>1668</v>
      </c>
      <c r="V214" s="60">
        <v>0</v>
      </c>
      <c r="Y214" s="55">
        <v>18</v>
      </c>
      <c r="AG214" s="55" t="s">
        <v>3778</v>
      </c>
      <c r="AM214" s="55">
        <v>2</v>
      </c>
    </row>
    <row r="215" spans="2:42" x14ac:dyDescent="0.3">
      <c r="B215" s="55">
        <v>2016</v>
      </c>
      <c r="C215" s="55">
        <f>VLOOKUP(D215,Lotes!$A:$F,6,FALSE)</f>
        <v>0.39800000000000002</v>
      </c>
      <c r="D215" s="54">
        <v>212</v>
      </c>
      <c r="E215" s="55">
        <v>17</v>
      </c>
      <c r="F215" s="55" t="s">
        <v>129</v>
      </c>
      <c r="H215" s="55" t="s">
        <v>15</v>
      </c>
      <c r="I215" s="55" t="s">
        <v>1621</v>
      </c>
      <c r="J215" s="55" t="s">
        <v>3366</v>
      </c>
      <c r="N215" s="55" t="s">
        <v>3366</v>
      </c>
      <c r="O215" s="55" t="e">
        <v>#N/A</v>
      </c>
      <c r="V215" s="60">
        <v>0</v>
      </c>
      <c r="Y215" s="55">
        <v>4</v>
      </c>
    </row>
    <row r="216" spans="2:42" x14ac:dyDescent="0.3">
      <c r="B216" s="55">
        <v>2016</v>
      </c>
      <c r="C216" s="55">
        <f>VLOOKUP(D216,Lotes!$A:$F,6,FALSE)</f>
        <v>0.39800000000000002</v>
      </c>
      <c r="D216" s="54">
        <v>212</v>
      </c>
      <c r="E216" s="55">
        <v>17</v>
      </c>
      <c r="F216" s="55" t="s">
        <v>129</v>
      </c>
      <c r="H216" s="55" t="s">
        <v>15</v>
      </c>
      <c r="I216" s="55" t="s">
        <v>1621</v>
      </c>
      <c r="J216" s="55" t="s">
        <v>1634</v>
      </c>
      <c r="N216" s="55" t="s">
        <v>2919</v>
      </c>
      <c r="O216" s="55" t="e">
        <v>#N/A</v>
      </c>
      <c r="Q216" s="55" t="s">
        <v>1796</v>
      </c>
      <c r="R216" s="55" t="s">
        <v>1668</v>
      </c>
      <c r="V216" s="60">
        <v>0</v>
      </c>
      <c r="Y216" s="55">
        <v>8</v>
      </c>
      <c r="AG216" s="55" t="s">
        <v>2265</v>
      </c>
      <c r="AL216" s="55">
        <v>1</v>
      </c>
    </row>
    <row r="217" spans="2:42" x14ac:dyDescent="0.3">
      <c r="B217" s="55">
        <v>2016</v>
      </c>
      <c r="C217" s="55">
        <f>VLOOKUP(D217,Lotes!$A:$F,6,FALSE)</f>
        <v>0.39800000000000002</v>
      </c>
      <c r="D217" s="54">
        <v>212</v>
      </c>
      <c r="E217" s="55">
        <v>17</v>
      </c>
      <c r="F217" s="55" t="s">
        <v>129</v>
      </c>
      <c r="H217" s="55" t="s">
        <v>15</v>
      </c>
      <c r="I217" s="55" t="s">
        <v>1621</v>
      </c>
      <c r="J217" s="55" t="s">
        <v>1634</v>
      </c>
      <c r="K217" s="55" t="s">
        <v>3561</v>
      </c>
      <c r="L217" s="55" t="s">
        <v>3561</v>
      </c>
      <c r="N217" s="55" t="s">
        <v>2915</v>
      </c>
      <c r="O217" s="55" t="e">
        <v>#N/A</v>
      </c>
      <c r="Q217" s="55" t="s">
        <v>1667</v>
      </c>
      <c r="R217" s="55" t="s">
        <v>1667</v>
      </c>
      <c r="V217" s="58">
        <v>0.1</v>
      </c>
      <c r="W217" s="59" t="s">
        <v>3073</v>
      </c>
      <c r="Y217" s="55">
        <v>1</v>
      </c>
      <c r="AC217" s="55" t="s">
        <v>1627</v>
      </c>
      <c r="AG217" s="55" t="s">
        <v>3786</v>
      </c>
      <c r="AM217" s="55">
        <v>1</v>
      </c>
    </row>
    <row r="218" spans="2:42" x14ac:dyDescent="0.3">
      <c r="B218" s="55">
        <v>2016</v>
      </c>
      <c r="C218" s="55">
        <f>VLOOKUP(D218,Lotes!$A:$F,6,FALSE)</f>
        <v>0.39800000000000002</v>
      </c>
      <c r="D218" s="54">
        <v>212</v>
      </c>
      <c r="E218" s="55">
        <v>17</v>
      </c>
      <c r="F218" s="55" t="s">
        <v>129</v>
      </c>
      <c r="H218" s="55" t="s">
        <v>15</v>
      </c>
      <c r="I218" s="55" t="s">
        <v>1621</v>
      </c>
      <c r="J218" s="55" t="s">
        <v>1634</v>
      </c>
      <c r="K218" s="55" t="s">
        <v>3561</v>
      </c>
      <c r="L218" s="55" t="s">
        <v>3561</v>
      </c>
      <c r="N218" s="55" t="s">
        <v>2915</v>
      </c>
      <c r="O218" s="55" t="e">
        <v>#N/A</v>
      </c>
      <c r="Q218" s="55" t="s">
        <v>1667</v>
      </c>
      <c r="R218" s="55" t="s">
        <v>1667</v>
      </c>
      <c r="V218" s="60">
        <v>0</v>
      </c>
      <c r="W218" s="59" t="s">
        <v>1631</v>
      </c>
      <c r="Y218" s="55">
        <v>1</v>
      </c>
      <c r="AG218" s="55" t="s">
        <v>3091</v>
      </c>
      <c r="AL218" s="55">
        <v>1</v>
      </c>
    </row>
    <row r="219" spans="2:42" x14ac:dyDescent="0.3">
      <c r="B219" s="55">
        <v>2016</v>
      </c>
      <c r="C219" s="55">
        <f>VLOOKUP(D219,Lotes!$A:$F,6,FALSE)</f>
        <v>0.39800000000000002</v>
      </c>
      <c r="D219" s="54">
        <v>212</v>
      </c>
      <c r="E219" s="55">
        <v>17</v>
      </c>
      <c r="F219" s="55" t="s">
        <v>129</v>
      </c>
      <c r="H219" s="55" t="s">
        <v>15</v>
      </c>
      <c r="I219" s="55" t="s">
        <v>1621</v>
      </c>
      <c r="J219" s="55" t="s">
        <v>1634</v>
      </c>
      <c r="K219" s="55" t="s">
        <v>3965</v>
      </c>
      <c r="L219" s="55" t="s">
        <v>1673</v>
      </c>
      <c r="M219" s="55" t="s">
        <v>2879</v>
      </c>
      <c r="N219" s="55" t="s">
        <v>1830</v>
      </c>
      <c r="O219" s="55" t="e">
        <v>#N/A</v>
      </c>
      <c r="Q219" s="55" t="s">
        <v>3984</v>
      </c>
      <c r="R219" s="55" t="s">
        <v>3092</v>
      </c>
      <c r="U219" s="55" t="s">
        <v>2874</v>
      </c>
      <c r="V219" s="58">
        <v>0.9</v>
      </c>
      <c r="Y219" s="55">
        <v>1</v>
      </c>
      <c r="AA219" s="55" t="s">
        <v>3093</v>
      </c>
      <c r="AG219" s="55" t="s">
        <v>3091</v>
      </c>
      <c r="AL219" s="55">
        <v>1</v>
      </c>
    </row>
    <row r="220" spans="2:42" x14ac:dyDescent="0.3">
      <c r="B220" s="55">
        <v>2016</v>
      </c>
      <c r="C220" s="55">
        <f>VLOOKUP(D220,Lotes!$A:$F,6,FALSE)</f>
        <v>0.39800000000000002</v>
      </c>
      <c r="D220" s="54">
        <v>212</v>
      </c>
      <c r="E220" s="55">
        <v>17</v>
      </c>
      <c r="F220" s="55" t="s">
        <v>129</v>
      </c>
      <c r="H220" s="55" t="s">
        <v>15</v>
      </c>
      <c r="I220" s="55" t="s">
        <v>1621</v>
      </c>
      <c r="J220" s="55" t="s">
        <v>1634</v>
      </c>
      <c r="K220" s="55" t="s">
        <v>3965</v>
      </c>
      <c r="L220" s="55" t="s">
        <v>1673</v>
      </c>
      <c r="M220" s="55" t="s">
        <v>2879</v>
      </c>
      <c r="N220" s="55" t="s">
        <v>1830</v>
      </c>
      <c r="O220" s="55" t="e">
        <v>#N/A</v>
      </c>
      <c r="Q220" s="55" t="s">
        <v>2081</v>
      </c>
      <c r="R220" s="55" t="s">
        <v>3843</v>
      </c>
      <c r="U220" s="55" t="s">
        <v>2874</v>
      </c>
      <c r="V220" s="60">
        <v>1</v>
      </c>
      <c r="Y220" s="55">
        <v>1</v>
      </c>
      <c r="AJ220" s="55" t="s">
        <v>3836</v>
      </c>
    </row>
    <row r="221" spans="2:42" x14ac:dyDescent="0.3">
      <c r="B221" s="55">
        <v>2016</v>
      </c>
      <c r="C221" s="55">
        <f>VLOOKUP(D221,Lotes!$A:$F,6,FALSE)</f>
        <v>0.39800000000000002</v>
      </c>
      <c r="D221" s="54">
        <v>212</v>
      </c>
      <c r="E221" s="55">
        <v>17</v>
      </c>
      <c r="F221" s="55" t="s">
        <v>129</v>
      </c>
      <c r="H221" s="55" t="s">
        <v>15</v>
      </c>
      <c r="I221" s="55" t="s">
        <v>1621</v>
      </c>
      <c r="J221" s="55" t="s">
        <v>1634</v>
      </c>
      <c r="N221" s="55" t="s">
        <v>2919</v>
      </c>
      <c r="O221" s="55" t="e">
        <v>#N/A</v>
      </c>
      <c r="Q221" s="55" t="s">
        <v>1796</v>
      </c>
      <c r="R221" s="55" t="s">
        <v>1668</v>
      </c>
      <c r="V221" s="60">
        <v>0</v>
      </c>
      <c r="Y221" s="55">
        <v>1</v>
      </c>
      <c r="AA221" s="55" t="s">
        <v>3094</v>
      </c>
      <c r="AG221" s="55" t="s">
        <v>3030</v>
      </c>
      <c r="AP221" s="55">
        <f>Y221</f>
        <v>1</v>
      </c>
    </row>
    <row r="222" spans="2:42" x14ac:dyDescent="0.3">
      <c r="B222" s="55">
        <v>2016</v>
      </c>
      <c r="C222" s="55">
        <f>VLOOKUP(D222,Lotes!$A:$F,6,FALSE)</f>
        <v>0.39800000000000002</v>
      </c>
      <c r="D222" s="54">
        <v>212</v>
      </c>
      <c r="E222" s="55">
        <v>17</v>
      </c>
      <c r="F222" s="55" t="s">
        <v>129</v>
      </c>
      <c r="H222" s="55" t="s">
        <v>15</v>
      </c>
      <c r="I222" s="55" t="s">
        <v>1621</v>
      </c>
      <c r="J222" s="55" t="s">
        <v>1634</v>
      </c>
      <c r="K222" s="55" t="s">
        <v>3561</v>
      </c>
      <c r="L222" s="55" t="s">
        <v>2873</v>
      </c>
      <c r="M222" s="55" t="s">
        <v>2896</v>
      </c>
      <c r="N222" s="55" t="s">
        <v>1658</v>
      </c>
      <c r="O222" s="55" t="e">
        <v>#N/A</v>
      </c>
      <c r="Q222" s="55" t="s">
        <v>3095</v>
      </c>
      <c r="R222" s="55" t="s">
        <v>3095</v>
      </c>
      <c r="V222" s="60">
        <v>0</v>
      </c>
      <c r="W222" s="59" t="s">
        <v>1631</v>
      </c>
      <c r="Y222" s="55">
        <v>1</v>
      </c>
      <c r="AA222" s="55" t="s">
        <v>3096</v>
      </c>
      <c r="AG222" s="55" t="s">
        <v>3097</v>
      </c>
      <c r="AP222" s="55">
        <f>Y222</f>
        <v>1</v>
      </c>
    </row>
    <row r="223" spans="2:42" x14ac:dyDescent="0.3">
      <c r="B223" s="55">
        <v>2016</v>
      </c>
      <c r="C223" s="55">
        <f>VLOOKUP(D223,Lotes!$A:$F,6,FALSE)</f>
        <v>0.39800000000000002</v>
      </c>
      <c r="D223" s="54">
        <v>212</v>
      </c>
      <c r="E223" s="55">
        <v>17</v>
      </c>
      <c r="F223" s="55" t="s">
        <v>129</v>
      </c>
      <c r="H223" s="55" t="s">
        <v>15</v>
      </c>
      <c r="I223" s="55" t="s">
        <v>1621</v>
      </c>
      <c r="J223" s="55" t="s">
        <v>1622</v>
      </c>
      <c r="K223" s="55" t="s">
        <v>3879</v>
      </c>
      <c r="L223" s="55" t="s">
        <v>2077</v>
      </c>
      <c r="M223" s="55" t="s">
        <v>1657</v>
      </c>
      <c r="N223" s="55" t="s">
        <v>3875</v>
      </c>
      <c r="O223" s="55" t="e">
        <v>#N/A</v>
      </c>
      <c r="Q223" s="55" t="s">
        <v>2600</v>
      </c>
      <c r="R223" s="55" t="s">
        <v>1898</v>
      </c>
      <c r="U223" s="55" t="s">
        <v>2877</v>
      </c>
      <c r="V223" s="58">
        <v>0.3</v>
      </c>
      <c r="W223" s="59" t="s">
        <v>3098</v>
      </c>
      <c r="Y223" s="55">
        <v>1</v>
      </c>
      <c r="AA223" s="55" t="s">
        <v>3099</v>
      </c>
    </row>
    <row r="224" spans="2:42" x14ac:dyDescent="0.3">
      <c r="B224" s="55">
        <v>2016</v>
      </c>
      <c r="C224" s="55">
        <f>VLOOKUP(D224,Lotes!$A:$F,6,FALSE)</f>
        <v>0.39800000000000002</v>
      </c>
      <c r="D224" s="54">
        <v>212</v>
      </c>
      <c r="E224" s="55">
        <v>17</v>
      </c>
      <c r="F224" s="55" t="s">
        <v>129</v>
      </c>
      <c r="H224" s="55" t="s">
        <v>15</v>
      </c>
      <c r="I224" s="55" t="s">
        <v>1621</v>
      </c>
      <c r="J224" s="55" t="s">
        <v>1622</v>
      </c>
      <c r="K224" s="55" t="s">
        <v>3879</v>
      </c>
      <c r="L224" s="55" t="s">
        <v>1894</v>
      </c>
      <c r="M224" s="55" t="s">
        <v>1895</v>
      </c>
      <c r="N224" s="55" t="s">
        <v>3022</v>
      </c>
      <c r="O224" s="55" t="e">
        <v>#N/A</v>
      </c>
      <c r="Q224" s="55" t="s">
        <v>1785</v>
      </c>
      <c r="R224" s="55" t="s">
        <v>1785</v>
      </c>
      <c r="U224" s="55" t="s">
        <v>2874</v>
      </c>
      <c r="V224" s="60">
        <v>1</v>
      </c>
      <c r="Y224" s="55">
        <v>1</v>
      </c>
      <c r="AA224" s="55" t="s">
        <v>3100</v>
      </c>
    </row>
    <row r="225" spans="2:42" x14ac:dyDescent="0.3">
      <c r="B225" s="55">
        <v>2016</v>
      </c>
      <c r="C225" s="55">
        <f>VLOOKUP(D225,Lotes!$A:$F,6,FALSE)</f>
        <v>0.39800000000000002</v>
      </c>
      <c r="D225" s="54">
        <v>212</v>
      </c>
      <c r="E225" s="55">
        <v>17</v>
      </c>
      <c r="F225" s="55" t="s">
        <v>129</v>
      </c>
      <c r="H225" s="55" t="s">
        <v>15</v>
      </c>
      <c r="I225" s="55" t="s">
        <v>1621</v>
      </c>
      <c r="J225" s="55" t="s">
        <v>1622</v>
      </c>
      <c r="K225" s="55" t="s">
        <v>3968</v>
      </c>
      <c r="N225" s="55" t="s">
        <v>2992</v>
      </c>
      <c r="O225" s="55" t="e">
        <v>#N/A</v>
      </c>
      <c r="Q225" s="55" t="s">
        <v>1796</v>
      </c>
      <c r="R225" s="55" t="s">
        <v>1668</v>
      </c>
      <c r="V225" s="60">
        <v>0</v>
      </c>
      <c r="Y225" s="55">
        <v>1</v>
      </c>
      <c r="AA225" s="55" t="s">
        <v>1643</v>
      </c>
    </row>
    <row r="226" spans="2:42" s="54" customFormat="1" x14ac:dyDescent="0.3">
      <c r="B226" s="55">
        <v>2016</v>
      </c>
      <c r="C226" s="55">
        <f>VLOOKUP(D226,Lotes!$A:$F,6,FALSE)</f>
        <v>0.39800000000000002</v>
      </c>
      <c r="D226" s="54">
        <v>212</v>
      </c>
      <c r="E226" s="54">
        <v>17</v>
      </c>
      <c r="F226" s="54" t="s">
        <v>129</v>
      </c>
      <c r="H226" s="54" t="s">
        <v>15</v>
      </c>
      <c r="I226" s="54" t="s">
        <v>1621</v>
      </c>
      <c r="J226" s="55" t="s">
        <v>1698</v>
      </c>
      <c r="K226" s="55"/>
      <c r="L226" s="54" t="s">
        <v>3138</v>
      </c>
      <c r="N226" s="65" t="s">
        <v>3905</v>
      </c>
      <c r="O226" s="55" t="e">
        <v>#N/A</v>
      </c>
      <c r="P226" s="55" t="s">
        <v>4175</v>
      </c>
      <c r="Q226" s="55" t="s">
        <v>1699</v>
      </c>
      <c r="V226" s="66">
        <v>0.8</v>
      </c>
      <c r="W226" s="63"/>
      <c r="Y226" s="54">
        <v>1</v>
      </c>
      <c r="AA226" s="54" t="s">
        <v>3139</v>
      </c>
    </row>
    <row r="227" spans="2:42" s="54" customFormat="1" x14ac:dyDescent="0.3">
      <c r="B227" s="55">
        <v>2016</v>
      </c>
      <c r="C227" s="55">
        <f>VLOOKUP(D227,Lotes!$A:$F,6,FALSE)</f>
        <v>0.39800000000000002</v>
      </c>
      <c r="D227" s="54">
        <v>212</v>
      </c>
      <c r="E227" s="54">
        <v>17</v>
      </c>
      <c r="F227" s="54" t="s">
        <v>129</v>
      </c>
      <c r="H227" s="54" t="s">
        <v>15</v>
      </c>
      <c r="I227" s="54" t="s">
        <v>1621</v>
      </c>
      <c r="J227" s="55" t="s">
        <v>2148</v>
      </c>
      <c r="K227" s="55"/>
      <c r="N227" s="54" t="s">
        <v>1796</v>
      </c>
      <c r="O227" s="55" t="e">
        <v>#N/A</v>
      </c>
      <c r="P227" s="55"/>
      <c r="Q227" s="55" t="s">
        <v>1796</v>
      </c>
      <c r="R227" s="55" t="s">
        <v>1668</v>
      </c>
      <c r="S227" s="55"/>
      <c r="T227" s="55"/>
      <c r="V227" s="60">
        <v>0</v>
      </c>
      <c r="W227" s="63"/>
      <c r="Y227" s="54">
        <v>1</v>
      </c>
    </row>
    <row r="228" spans="2:42" s="54" customFormat="1" x14ac:dyDescent="0.3">
      <c r="B228" s="55">
        <v>2016</v>
      </c>
      <c r="C228" s="55">
        <f>VLOOKUP(D228,Lotes!$A:$F,6,FALSE)</f>
        <v>0.39800000000000002</v>
      </c>
      <c r="D228" s="54">
        <v>212</v>
      </c>
      <c r="E228" s="54">
        <v>17</v>
      </c>
      <c r="F228" s="54" t="s">
        <v>129</v>
      </c>
      <c r="H228" s="54" t="s">
        <v>15</v>
      </c>
      <c r="I228" s="54" t="s">
        <v>1621</v>
      </c>
      <c r="J228" s="55" t="s">
        <v>1769</v>
      </c>
      <c r="K228" s="55"/>
      <c r="L228" s="55" t="s">
        <v>3761</v>
      </c>
      <c r="N228" s="55" t="s">
        <v>3907</v>
      </c>
      <c r="O228" s="55" t="e">
        <v>#N/A</v>
      </c>
      <c r="P228" s="55"/>
      <c r="Q228" s="55" t="s">
        <v>3979</v>
      </c>
      <c r="R228" s="54" t="s">
        <v>3149</v>
      </c>
      <c r="V228" s="60">
        <v>0</v>
      </c>
      <c r="W228" s="63" t="s">
        <v>3148</v>
      </c>
      <c r="Y228" s="54">
        <v>1</v>
      </c>
    </row>
    <row r="229" spans="2:42" x14ac:dyDescent="0.3">
      <c r="B229" s="55">
        <v>2016</v>
      </c>
      <c r="C229" s="55">
        <f>VLOOKUP(D229,Lotes!$A:$F,6,FALSE)</f>
        <v>0.21149999999999999</v>
      </c>
      <c r="D229" s="54">
        <v>216</v>
      </c>
      <c r="E229" s="55">
        <v>17</v>
      </c>
      <c r="F229" s="55" t="s">
        <v>3101</v>
      </c>
      <c r="H229" s="55" t="s">
        <v>15</v>
      </c>
      <c r="I229" s="55" t="s">
        <v>1621</v>
      </c>
      <c r="J229" s="55" t="s">
        <v>1634</v>
      </c>
      <c r="K229" s="55" t="s">
        <v>3965</v>
      </c>
      <c r="L229" s="55" t="s">
        <v>1673</v>
      </c>
      <c r="M229" s="55" t="s">
        <v>2879</v>
      </c>
      <c r="N229" s="55" t="s">
        <v>3904</v>
      </c>
      <c r="O229" s="55" t="s">
        <v>3904</v>
      </c>
      <c r="Q229" s="55" t="s">
        <v>2600</v>
      </c>
      <c r="R229" s="55" t="s">
        <v>3814</v>
      </c>
      <c r="U229" s="55" t="s">
        <v>2877</v>
      </c>
      <c r="V229" s="60">
        <v>1</v>
      </c>
      <c r="Y229" s="55">
        <v>1</v>
      </c>
      <c r="AA229" s="55" t="s">
        <v>3826</v>
      </c>
      <c r="AC229" s="55" t="s">
        <v>1647</v>
      </c>
      <c r="AJ229" s="55" t="s">
        <v>3828</v>
      </c>
    </row>
    <row r="230" spans="2:42" x14ac:dyDescent="0.3">
      <c r="B230" s="55">
        <v>2016</v>
      </c>
      <c r="C230" s="55">
        <f>VLOOKUP(D230,Lotes!$A:$F,6,FALSE)</f>
        <v>0.21149999999999999</v>
      </c>
      <c r="D230" s="54">
        <v>216</v>
      </c>
      <c r="E230" s="55">
        <v>17</v>
      </c>
      <c r="F230" s="55" t="s">
        <v>3101</v>
      </c>
      <c r="H230" s="55" t="s">
        <v>15</v>
      </c>
      <c r="I230" s="55" t="s">
        <v>1621</v>
      </c>
      <c r="J230" s="55" t="s">
        <v>1634</v>
      </c>
      <c r="L230" s="55" t="s">
        <v>2945</v>
      </c>
      <c r="N230" s="55" t="s">
        <v>2971</v>
      </c>
      <c r="O230" s="55" t="e">
        <v>#N/A</v>
      </c>
      <c r="P230" s="55" t="s">
        <v>4175</v>
      </c>
      <c r="Q230" s="55" t="s">
        <v>1699</v>
      </c>
      <c r="R230" s="55" t="s">
        <v>1914</v>
      </c>
      <c r="V230" s="60">
        <v>1</v>
      </c>
      <c r="W230" s="59" t="s">
        <v>3103</v>
      </c>
      <c r="Y230" s="55">
        <v>1</v>
      </c>
      <c r="AA230" s="55" t="s">
        <v>3104</v>
      </c>
    </row>
    <row r="231" spans="2:42" x14ac:dyDescent="0.3">
      <c r="B231" s="55">
        <v>2016</v>
      </c>
      <c r="C231" s="55">
        <f>VLOOKUP(D231,Lotes!$A:$F,6,FALSE)</f>
        <v>0.21149999999999999</v>
      </c>
      <c r="D231" s="54">
        <v>216</v>
      </c>
      <c r="E231" s="55">
        <v>17</v>
      </c>
      <c r="F231" s="55" t="s">
        <v>3101</v>
      </c>
      <c r="H231" s="55" t="s">
        <v>15</v>
      </c>
      <c r="I231" s="55" t="s">
        <v>1621</v>
      </c>
      <c r="J231" s="55" t="s">
        <v>1634</v>
      </c>
      <c r="N231" s="55" t="s">
        <v>2919</v>
      </c>
      <c r="O231" s="55" t="e">
        <v>#N/A</v>
      </c>
      <c r="Q231" s="55" t="s">
        <v>1796</v>
      </c>
      <c r="R231" s="55" t="s">
        <v>1668</v>
      </c>
      <c r="V231" s="60">
        <v>0</v>
      </c>
      <c r="Y231" s="55">
        <v>13</v>
      </c>
    </row>
    <row r="232" spans="2:42" x14ac:dyDescent="0.3">
      <c r="B232" s="55">
        <v>2016</v>
      </c>
      <c r="C232" s="55">
        <f>VLOOKUP(D232,Lotes!$A:$F,6,FALSE)</f>
        <v>0.21149999999999999</v>
      </c>
      <c r="D232" s="54">
        <v>216</v>
      </c>
      <c r="E232" s="55">
        <v>17</v>
      </c>
      <c r="F232" s="55" t="s">
        <v>3101</v>
      </c>
      <c r="H232" s="55" t="s">
        <v>15</v>
      </c>
      <c r="I232" s="55" t="s">
        <v>1621</v>
      </c>
      <c r="J232" s="55" t="s">
        <v>1634</v>
      </c>
      <c r="K232" s="55" t="s">
        <v>1742</v>
      </c>
      <c r="L232" s="55" t="s">
        <v>2925</v>
      </c>
      <c r="M232" s="55" t="s">
        <v>2926</v>
      </c>
      <c r="N232" s="55" t="s">
        <v>3888</v>
      </c>
      <c r="O232" s="55" t="e">
        <v>#N/A</v>
      </c>
      <c r="Q232" s="55" t="s">
        <v>3984</v>
      </c>
      <c r="R232" s="55" t="s">
        <v>3053</v>
      </c>
      <c r="U232" s="55" t="s">
        <v>2877</v>
      </c>
      <c r="V232" s="58">
        <v>0.7</v>
      </c>
      <c r="Y232" s="55">
        <v>1</v>
      </c>
    </row>
    <row r="233" spans="2:42" x14ac:dyDescent="0.3">
      <c r="B233" s="55">
        <v>2016</v>
      </c>
      <c r="C233" s="55">
        <f>VLOOKUP(D233,Lotes!$A:$F,6,FALSE)</f>
        <v>0.21149999999999999</v>
      </c>
      <c r="D233" s="54">
        <v>216</v>
      </c>
      <c r="E233" s="55">
        <v>17</v>
      </c>
      <c r="F233" s="55" t="s">
        <v>3101</v>
      </c>
      <c r="H233" s="55" t="s">
        <v>15</v>
      </c>
      <c r="I233" s="55" t="s">
        <v>1621</v>
      </c>
      <c r="J233" s="55" t="s">
        <v>1769</v>
      </c>
      <c r="L233" s="55" t="s">
        <v>2616</v>
      </c>
      <c r="M233" s="55" t="s">
        <v>1636</v>
      </c>
      <c r="N233" s="55" t="s">
        <v>2617</v>
      </c>
      <c r="O233" s="55" t="e">
        <v>#N/A</v>
      </c>
      <c r="Q233" s="55" t="s">
        <v>3979</v>
      </c>
      <c r="R233" s="55" t="s">
        <v>3910</v>
      </c>
      <c r="V233" s="60">
        <v>0</v>
      </c>
      <c r="Y233" s="55">
        <v>1</v>
      </c>
    </row>
    <row r="234" spans="2:42" x14ac:dyDescent="0.3">
      <c r="B234" s="55">
        <v>2016</v>
      </c>
      <c r="C234" s="55">
        <f>VLOOKUP(D234,Lotes!$A:$F,6,FALSE)</f>
        <v>0.21149999999999999</v>
      </c>
      <c r="D234" s="54">
        <v>216</v>
      </c>
      <c r="E234" s="55">
        <v>17</v>
      </c>
      <c r="F234" s="55" t="s">
        <v>3101</v>
      </c>
      <c r="H234" s="55" t="s">
        <v>15</v>
      </c>
      <c r="I234" s="55" t="s">
        <v>1621</v>
      </c>
      <c r="J234" s="55" t="s">
        <v>1622</v>
      </c>
      <c r="K234" s="55" t="s">
        <v>3593</v>
      </c>
      <c r="L234" s="55" t="s">
        <v>2090</v>
      </c>
      <c r="N234" s="55" t="s">
        <v>2091</v>
      </c>
      <c r="O234" s="55" t="e">
        <v>#N/A</v>
      </c>
      <c r="Q234" s="55" t="s">
        <v>1687</v>
      </c>
      <c r="R234" s="55" t="s">
        <v>1687</v>
      </c>
      <c r="U234" s="55" t="s">
        <v>2877</v>
      </c>
      <c r="V234" s="60">
        <v>1</v>
      </c>
      <c r="Y234" s="55">
        <v>1</v>
      </c>
      <c r="AA234" s="55" t="s">
        <v>3106</v>
      </c>
    </row>
    <row r="235" spans="2:42" x14ac:dyDescent="0.3">
      <c r="B235" s="55">
        <v>2016</v>
      </c>
      <c r="C235" s="55">
        <f>VLOOKUP(D235,Lotes!$A:$F,6,FALSE)</f>
        <v>0.21149999999999999</v>
      </c>
      <c r="D235" s="54">
        <v>216</v>
      </c>
      <c r="E235" s="55">
        <v>17</v>
      </c>
      <c r="F235" s="55" t="s">
        <v>3101</v>
      </c>
      <c r="H235" s="55" t="s">
        <v>15</v>
      </c>
      <c r="I235" s="55" t="s">
        <v>1621</v>
      </c>
      <c r="J235" s="55" t="s">
        <v>1622</v>
      </c>
      <c r="K235" s="55" t="s">
        <v>3593</v>
      </c>
      <c r="L235" s="55" t="s">
        <v>2090</v>
      </c>
      <c r="N235" s="55" t="s">
        <v>2091</v>
      </c>
      <c r="O235" s="55" t="e">
        <v>#N/A</v>
      </c>
      <c r="Q235" s="55" t="s">
        <v>1624</v>
      </c>
      <c r="R235" s="55" t="s">
        <v>1624</v>
      </c>
      <c r="U235" s="55" t="s">
        <v>2877</v>
      </c>
      <c r="V235" s="58">
        <v>0.3</v>
      </c>
      <c r="Y235" s="55">
        <v>1</v>
      </c>
      <c r="AA235" s="55" t="s">
        <v>3107</v>
      </c>
    </row>
    <row r="236" spans="2:42" s="54" customFormat="1" x14ac:dyDescent="0.3">
      <c r="B236" s="55">
        <v>2016</v>
      </c>
      <c r="C236" s="55">
        <f>VLOOKUP(D236,Lotes!$A:$F,6,FALSE)</f>
        <v>0.39800000000000002</v>
      </c>
      <c r="D236" s="54">
        <v>212</v>
      </c>
      <c r="E236" s="54">
        <v>17</v>
      </c>
      <c r="F236" s="54" t="s">
        <v>129</v>
      </c>
      <c r="H236" s="54" t="s">
        <v>15</v>
      </c>
      <c r="I236" s="54" t="s">
        <v>1621</v>
      </c>
      <c r="J236" s="54" t="s">
        <v>3258</v>
      </c>
      <c r="L236" s="54" t="s">
        <v>3259</v>
      </c>
      <c r="M236" s="54" t="s">
        <v>3105</v>
      </c>
      <c r="N236" s="54" t="s">
        <v>3260</v>
      </c>
      <c r="O236" s="55" t="e">
        <v>#N/A</v>
      </c>
      <c r="P236" s="55"/>
      <c r="Q236" s="55" t="s">
        <v>1652</v>
      </c>
      <c r="R236" s="54" t="s">
        <v>1652</v>
      </c>
      <c r="V236" s="60">
        <v>1</v>
      </c>
      <c r="W236" s="63"/>
      <c r="Y236" s="54">
        <v>1</v>
      </c>
      <c r="AA236" s="54" t="s">
        <v>3261</v>
      </c>
      <c r="AG236" s="54" t="s">
        <v>3108</v>
      </c>
      <c r="AH236" s="54" t="s">
        <v>3930</v>
      </c>
      <c r="AL236" s="54">
        <v>1</v>
      </c>
      <c r="AP236" s="54">
        <v>1</v>
      </c>
    </row>
    <row r="237" spans="2:42" x14ac:dyDescent="0.3">
      <c r="B237" s="55">
        <v>2016</v>
      </c>
      <c r="C237" s="55">
        <f>VLOOKUP(D237,Lotes!$A:$F,6,FALSE)</f>
        <v>0.39800000000000002</v>
      </c>
      <c r="D237" s="54">
        <v>212</v>
      </c>
      <c r="E237" s="55">
        <v>17</v>
      </c>
      <c r="F237" s="55" t="s">
        <v>129</v>
      </c>
      <c r="H237" s="55" t="s">
        <v>15</v>
      </c>
      <c r="I237" s="55" t="s">
        <v>1621</v>
      </c>
      <c r="J237" s="55" t="s">
        <v>1634</v>
      </c>
      <c r="N237" s="55" t="s">
        <v>2919</v>
      </c>
      <c r="O237" s="55" t="e">
        <v>#N/A</v>
      </c>
      <c r="Q237" s="55" t="s">
        <v>1631</v>
      </c>
      <c r="R237" s="55" t="s">
        <v>1643</v>
      </c>
      <c r="V237" s="60">
        <v>0</v>
      </c>
      <c r="Y237" s="55">
        <v>1</v>
      </c>
      <c r="AA237" s="55" t="s">
        <v>3109</v>
      </c>
      <c r="AG237" s="55" t="s">
        <v>1702</v>
      </c>
      <c r="AP237" s="55">
        <f>Y237</f>
        <v>1</v>
      </c>
    </row>
    <row r="238" spans="2:42" x14ac:dyDescent="0.3">
      <c r="B238" s="55">
        <v>2016</v>
      </c>
      <c r="C238" s="55">
        <f>VLOOKUP(D238,Lotes!$A:$F,6,FALSE)</f>
        <v>2.7E-2</v>
      </c>
      <c r="D238" s="54">
        <v>221</v>
      </c>
      <c r="E238" s="55">
        <v>17</v>
      </c>
      <c r="F238" s="55" t="s">
        <v>134</v>
      </c>
      <c r="H238" s="55" t="s">
        <v>15</v>
      </c>
      <c r="I238" s="55" t="s">
        <v>3111</v>
      </c>
      <c r="J238" s="55" t="s">
        <v>1634</v>
      </c>
      <c r="N238" s="55" t="s">
        <v>2919</v>
      </c>
      <c r="O238" s="55" t="e">
        <v>#N/A</v>
      </c>
      <c r="Q238" s="55" t="s">
        <v>1631</v>
      </c>
      <c r="R238" s="55" t="s">
        <v>1643</v>
      </c>
      <c r="V238" s="60">
        <v>0</v>
      </c>
      <c r="Y238" s="55">
        <v>1</v>
      </c>
      <c r="AA238" s="55" t="s">
        <v>3112</v>
      </c>
      <c r="AG238" s="55" t="s">
        <v>1702</v>
      </c>
      <c r="AP238" s="55">
        <f>Y238</f>
        <v>1</v>
      </c>
    </row>
    <row r="239" spans="2:42" x14ac:dyDescent="0.3">
      <c r="B239" s="55">
        <v>2016</v>
      </c>
      <c r="C239" s="55">
        <f>VLOOKUP(D239,Lotes!$A:$F,6,FALSE)</f>
        <v>3.0000000000000001E-3</v>
      </c>
      <c r="D239" s="54">
        <v>218</v>
      </c>
      <c r="E239" s="55">
        <v>17</v>
      </c>
      <c r="F239" s="55" t="s">
        <v>236</v>
      </c>
      <c r="H239" s="55" t="s">
        <v>15</v>
      </c>
      <c r="I239" s="55" t="s">
        <v>3111</v>
      </c>
      <c r="J239" s="55" t="s">
        <v>1634</v>
      </c>
      <c r="N239" s="55" t="s">
        <v>2919</v>
      </c>
      <c r="O239" s="55" t="e">
        <v>#N/A</v>
      </c>
      <c r="Q239" s="55" t="s">
        <v>1796</v>
      </c>
      <c r="R239" s="55" t="s">
        <v>1668</v>
      </c>
      <c r="V239" s="60">
        <v>0</v>
      </c>
      <c r="Y239" s="55">
        <v>5</v>
      </c>
    </row>
    <row r="240" spans="2:42" x14ac:dyDescent="0.3">
      <c r="B240" s="55">
        <v>2016</v>
      </c>
      <c r="C240" s="55">
        <f>VLOOKUP(D240,Lotes!$A:$F,6,FALSE)</f>
        <v>2.7E-2</v>
      </c>
      <c r="D240" s="54">
        <v>221</v>
      </c>
      <c r="E240" s="55">
        <v>17</v>
      </c>
      <c r="F240" s="55" t="s">
        <v>134</v>
      </c>
      <c r="H240" s="55" t="s">
        <v>15</v>
      </c>
      <c r="I240" s="55" t="s">
        <v>3111</v>
      </c>
      <c r="J240" s="55" t="s">
        <v>1622</v>
      </c>
      <c r="K240" s="55" t="s">
        <v>3968</v>
      </c>
      <c r="L240" s="55" t="s">
        <v>1746</v>
      </c>
      <c r="N240" s="55" t="s">
        <v>3113</v>
      </c>
      <c r="O240" s="55" t="e">
        <v>#N/A</v>
      </c>
      <c r="Q240" s="55" t="s">
        <v>1926</v>
      </c>
      <c r="R240" s="55" t="s">
        <v>1926</v>
      </c>
      <c r="V240" s="58">
        <v>0.5</v>
      </c>
      <c r="W240" s="59" t="s">
        <v>2888</v>
      </c>
      <c r="Y240" s="55">
        <v>1</v>
      </c>
    </row>
    <row r="241" spans="2:45" x14ac:dyDescent="0.3">
      <c r="B241" s="55">
        <v>2016</v>
      </c>
      <c r="C241" s="55">
        <f>VLOOKUP(D241,Lotes!$A:$F,6,FALSE)</f>
        <v>2.7E-2</v>
      </c>
      <c r="D241" s="54">
        <v>221</v>
      </c>
      <c r="E241" s="55">
        <v>17</v>
      </c>
      <c r="F241" s="55" t="s">
        <v>134</v>
      </c>
      <c r="H241" s="55" t="s">
        <v>15</v>
      </c>
      <c r="I241" s="55" t="s">
        <v>3111</v>
      </c>
      <c r="J241" s="55" t="s">
        <v>1634</v>
      </c>
      <c r="K241" s="55" t="s">
        <v>3965</v>
      </c>
      <c r="L241" s="55" t="s">
        <v>1673</v>
      </c>
      <c r="M241" s="55" t="s">
        <v>2879</v>
      </c>
      <c r="N241" s="55" t="s">
        <v>1830</v>
      </c>
      <c r="O241" s="55" t="e">
        <v>#N/A</v>
      </c>
      <c r="Q241" s="55" t="s">
        <v>1667</v>
      </c>
      <c r="R241" s="55" t="s">
        <v>1667</v>
      </c>
      <c r="V241" s="58">
        <v>0.3</v>
      </c>
      <c r="W241" s="59" t="s">
        <v>3073</v>
      </c>
      <c r="Y241" s="55">
        <v>1</v>
      </c>
    </row>
    <row r="242" spans="2:45" x14ac:dyDescent="0.3">
      <c r="B242" s="55">
        <v>2016</v>
      </c>
      <c r="C242" s="55">
        <f>VLOOKUP(D242,Lotes!$A:$F,6,FALSE)</f>
        <v>2.7E-2</v>
      </c>
      <c r="D242" s="54">
        <v>221</v>
      </c>
      <c r="E242" s="55">
        <v>17</v>
      </c>
      <c r="F242" s="55" t="s">
        <v>134</v>
      </c>
      <c r="H242" s="55" t="s">
        <v>15</v>
      </c>
      <c r="I242" s="55" t="s">
        <v>3111</v>
      </c>
      <c r="J242" s="55" t="s">
        <v>1634</v>
      </c>
      <c r="K242" s="55" t="s">
        <v>3561</v>
      </c>
      <c r="L242" s="55" t="s">
        <v>3561</v>
      </c>
      <c r="N242" s="55" t="s">
        <v>2915</v>
      </c>
      <c r="O242" s="55" t="e">
        <v>#N/A</v>
      </c>
      <c r="Q242" s="55" t="s">
        <v>1667</v>
      </c>
      <c r="R242" s="55" t="s">
        <v>1667</v>
      </c>
      <c r="V242" s="60">
        <v>0</v>
      </c>
      <c r="W242" s="59" t="s">
        <v>1631</v>
      </c>
      <c r="Y242" s="55">
        <v>1</v>
      </c>
    </row>
    <row r="243" spans="2:45" x14ac:dyDescent="0.3">
      <c r="B243" s="55">
        <v>2016</v>
      </c>
      <c r="C243" s="55">
        <f>VLOOKUP(D243,Lotes!$A:$F,6,FALSE)</f>
        <v>2.7E-2</v>
      </c>
      <c r="D243" s="54">
        <v>221</v>
      </c>
      <c r="E243" s="55">
        <v>17</v>
      </c>
      <c r="F243" s="55" t="s">
        <v>134</v>
      </c>
      <c r="H243" s="55" t="s">
        <v>15</v>
      </c>
      <c r="I243" s="55" t="s">
        <v>3111</v>
      </c>
      <c r="J243" s="55" t="s">
        <v>1634</v>
      </c>
      <c r="N243" s="55" t="s">
        <v>2919</v>
      </c>
      <c r="O243" s="55" t="e">
        <v>#N/A</v>
      </c>
      <c r="Q243" s="55" t="s">
        <v>1796</v>
      </c>
      <c r="R243" s="55" t="s">
        <v>1668</v>
      </c>
      <c r="V243" s="60">
        <v>0</v>
      </c>
      <c r="Y243" s="55">
        <v>5</v>
      </c>
    </row>
    <row r="244" spans="2:45" x14ac:dyDescent="0.3">
      <c r="B244" s="55">
        <v>2016</v>
      </c>
      <c r="C244" s="55">
        <f>VLOOKUP(D244,Lotes!$A:$F,6,FALSE)</f>
        <v>2.7E-2</v>
      </c>
      <c r="D244" s="54">
        <v>221</v>
      </c>
      <c r="E244" s="55">
        <v>17</v>
      </c>
      <c r="F244" s="55" t="s">
        <v>134</v>
      </c>
      <c r="H244" s="55" t="s">
        <v>15</v>
      </c>
      <c r="I244" s="55" t="s">
        <v>3111</v>
      </c>
      <c r="J244" s="55" t="s">
        <v>2148</v>
      </c>
      <c r="N244" s="55" t="s">
        <v>3114</v>
      </c>
      <c r="O244" s="55" t="e">
        <v>#N/A</v>
      </c>
      <c r="Q244" s="55" t="s">
        <v>1796</v>
      </c>
      <c r="R244" s="55" t="s">
        <v>1668</v>
      </c>
      <c r="V244" s="60">
        <v>0</v>
      </c>
      <c r="Y244" s="55">
        <v>2</v>
      </c>
    </row>
    <row r="245" spans="2:45" x14ac:dyDescent="0.3">
      <c r="B245" s="55">
        <v>2016</v>
      </c>
      <c r="C245" s="55">
        <f>VLOOKUP(D245,Lotes!$A:$F,6,FALSE)</f>
        <v>4.02E-2</v>
      </c>
      <c r="D245" s="54">
        <v>215</v>
      </c>
      <c r="E245" s="55">
        <v>17</v>
      </c>
      <c r="F245" s="55" t="s">
        <v>234</v>
      </c>
      <c r="H245" s="55" t="s">
        <v>15</v>
      </c>
      <c r="I245" s="55" t="s">
        <v>1621</v>
      </c>
      <c r="J245" s="55" t="s">
        <v>1634</v>
      </c>
      <c r="N245" s="55" t="s">
        <v>2919</v>
      </c>
      <c r="O245" s="55" t="e">
        <v>#N/A</v>
      </c>
      <c r="Q245" s="55" t="s">
        <v>1796</v>
      </c>
      <c r="R245" s="55" t="s">
        <v>1668</v>
      </c>
      <c r="V245" s="60">
        <v>0</v>
      </c>
      <c r="Y245" s="55">
        <v>1</v>
      </c>
    </row>
    <row r="246" spans="2:45" x14ac:dyDescent="0.3">
      <c r="B246" s="55">
        <v>2016</v>
      </c>
      <c r="C246" s="55">
        <f>VLOOKUP(D246,Lotes!$A:$F,6,FALSE)</f>
        <v>5.8799999999999998E-2</v>
      </c>
      <c r="D246" s="54">
        <v>213</v>
      </c>
      <c r="E246" s="55">
        <v>17</v>
      </c>
      <c r="F246" s="55" t="s">
        <v>120</v>
      </c>
      <c r="H246" s="55" t="s">
        <v>95</v>
      </c>
      <c r="I246" s="55" t="s">
        <v>1621</v>
      </c>
      <c r="J246" s="55" t="s">
        <v>1634</v>
      </c>
      <c r="K246" s="55" t="s">
        <v>3561</v>
      </c>
      <c r="L246" s="55" t="s">
        <v>3561</v>
      </c>
      <c r="N246" s="55" t="s">
        <v>2915</v>
      </c>
      <c r="O246" s="55" t="e">
        <v>#N/A</v>
      </c>
      <c r="Q246" s="55" t="s">
        <v>1757</v>
      </c>
      <c r="R246" s="55" t="s">
        <v>1757</v>
      </c>
      <c r="V246" s="60">
        <v>0</v>
      </c>
      <c r="W246" s="59" t="s">
        <v>3115</v>
      </c>
      <c r="Y246" s="55">
        <v>1</v>
      </c>
      <c r="AA246" s="55" t="s">
        <v>3116</v>
      </c>
      <c r="AC246" s="55" t="s">
        <v>1085</v>
      </c>
      <c r="AG246" s="55" t="s">
        <v>3062</v>
      </c>
      <c r="AP246" s="55">
        <f>Y246</f>
        <v>1</v>
      </c>
    </row>
    <row r="247" spans="2:45" x14ac:dyDescent="0.3">
      <c r="B247" s="55">
        <v>2016</v>
      </c>
      <c r="C247" s="55">
        <f>VLOOKUP(D247,Lotes!$A:$F,6,FALSE)</f>
        <v>5.8799999999999998E-2</v>
      </c>
      <c r="D247" s="54">
        <v>213</v>
      </c>
      <c r="E247" s="55">
        <v>17</v>
      </c>
      <c r="F247" s="55" t="s">
        <v>120</v>
      </c>
      <c r="H247" s="55" t="s">
        <v>95</v>
      </c>
      <c r="I247" s="55" t="s">
        <v>1621</v>
      </c>
      <c r="J247" s="55" t="s">
        <v>1634</v>
      </c>
      <c r="N247" s="55" t="s">
        <v>2919</v>
      </c>
      <c r="O247" s="55" t="e">
        <v>#N/A</v>
      </c>
      <c r="Q247" s="55" t="s">
        <v>1796</v>
      </c>
      <c r="R247" s="55" t="s">
        <v>1668</v>
      </c>
      <c r="V247" s="60">
        <v>0</v>
      </c>
      <c r="Y247" s="55">
        <v>1</v>
      </c>
    </row>
    <row r="248" spans="2:45" x14ac:dyDescent="0.3">
      <c r="B248" s="55">
        <v>2016</v>
      </c>
      <c r="C248" s="55">
        <f>VLOOKUP(D248,Lotes!$A:$F,6,FALSE)</f>
        <v>0.26200000000000001</v>
      </c>
      <c r="D248" s="54">
        <v>201</v>
      </c>
      <c r="E248" s="55">
        <v>17</v>
      </c>
      <c r="F248" s="55" t="s">
        <v>464</v>
      </c>
      <c r="H248" s="55" t="s">
        <v>95</v>
      </c>
      <c r="I248" s="55" t="s">
        <v>2301</v>
      </c>
      <c r="J248" s="55" t="s">
        <v>3366</v>
      </c>
      <c r="N248" s="55" t="s">
        <v>3366</v>
      </c>
      <c r="O248" s="55" t="e">
        <v>#N/A</v>
      </c>
      <c r="V248" s="60">
        <v>0</v>
      </c>
      <c r="Y248" s="55">
        <v>1</v>
      </c>
      <c r="AG248" s="55" t="s">
        <v>3062</v>
      </c>
      <c r="AQ248" s="55">
        <v>1</v>
      </c>
    </row>
    <row r="249" spans="2:45" x14ac:dyDescent="0.3">
      <c r="B249" s="55">
        <v>2016</v>
      </c>
      <c r="C249" s="55">
        <f>VLOOKUP(D249,Lotes!$A:$F,6,FALSE)</f>
        <v>0.26200000000000001</v>
      </c>
      <c r="D249" s="54">
        <v>201</v>
      </c>
      <c r="E249" s="55">
        <v>17</v>
      </c>
      <c r="F249" s="55" t="s">
        <v>464</v>
      </c>
      <c r="H249" s="55" t="s">
        <v>95</v>
      </c>
      <c r="I249" s="55" t="s">
        <v>2301</v>
      </c>
      <c r="J249" s="55" t="s">
        <v>1634</v>
      </c>
      <c r="N249" s="55" t="s">
        <v>2919</v>
      </c>
      <c r="O249" s="55" t="e">
        <v>#N/A</v>
      </c>
      <c r="Q249" s="55" t="s">
        <v>1796</v>
      </c>
      <c r="R249" s="55" t="s">
        <v>1668</v>
      </c>
      <c r="V249" s="60">
        <v>0</v>
      </c>
      <c r="Y249" s="55">
        <v>4</v>
      </c>
      <c r="AA249" s="55" t="s">
        <v>3117</v>
      </c>
      <c r="AG249" s="55" t="s">
        <v>3062</v>
      </c>
      <c r="AN249" s="55">
        <v>1</v>
      </c>
      <c r="AS249" s="55">
        <v>1</v>
      </c>
    </row>
    <row r="250" spans="2:45" x14ac:dyDescent="0.3">
      <c r="B250" s="55">
        <v>2016</v>
      </c>
      <c r="C250" s="55">
        <f>VLOOKUP(D250,Lotes!$A:$F,6,FALSE)</f>
        <v>0.26200000000000001</v>
      </c>
      <c r="D250" s="54">
        <v>201</v>
      </c>
      <c r="E250" s="55">
        <v>17</v>
      </c>
      <c r="F250" s="55" t="s">
        <v>464</v>
      </c>
      <c r="H250" s="55" t="s">
        <v>95</v>
      </c>
      <c r="I250" s="55" t="s">
        <v>2301</v>
      </c>
      <c r="J250" s="55" t="s">
        <v>2148</v>
      </c>
      <c r="N250" s="55" t="s">
        <v>1796</v>
      </c>
      <c r="O250" s="55" t="e">
        <v>#N/A</v>
      </c>
      <c r="Q250" s="55" t="s">
        <v>1796</v>
      </c>
      <c r="R250" s="55" t="s">
        <v>1668</v>
      </c>
      <c r="V250" s="60">
        <v>0</v>
      </c>
      <c r="Y250" s="55">
        <v>1</v>
      </c>
      <c r="AA250" s="55" t="s">
        <v>3118</v>
      </c>
    </row>
    <row r="251" spans="2:45" x14ac:dyDescent="0.3">
      <c r="B251" s="55">
        <v>2016</v>
      </c>
      <c r="C251" s="55">
        <f>VLOOKUP(D251,Lotes!$A:$F,6,FALSE)</f>
        <v>0.27</v>
      </c>
      <c r="D251" s="54">
        <v>374</v>
      </c>
      <c r="E251" s="55">
        <v>18</v>
      </c>
      <c r="F251" s="55" t="s">
        <v>535</v>
      </c>
      <c r="H251" s="55" t="s">
        <v>27</v>
      </c>
      <c r="I251" s="55" t="s">
        <v>3119</v>
      </c>
      <c r="J251" s="55" t="s">
        <v>3366</v>
      </c>
      <c r="N251" s="55" t="s">
        <v>3366</v>
      </c>
      <c r="O251" s="55" t="e">
        <v>#N/A</v>
      </c>
      <c r="V251" s="60">
        <v>0</v>
      </c>
      <c r="Y251" s="55">
        <v>30</v>
      </c>
      <c r="AA251" s="55" t="s">
        <v>3976</v>
      </c>
    </row>
    <row r="252" spans="2:45" x14ac:dyDescent="0.3">
      <c r="B252" s="55">
        <v>2016</v>
      </c>
      <c r="C252" s="55">
        <f>VLOOKUP(D252,Lotes!$A:$F,6,FALSE)</f>
        <v>0.29680000000000001</v>
      </c>
      <c r="D252" s="54">
        <v>368</v>
      </c>
      <c r="E252" s="55">
        <v>18</v>
      </c>
      <c r="F252" s="55" t="s">
        <v>28</v>
      </c>
      <c r="G252" s="55" t="s">
        <v>3189</v>
      </c>
      <c r="H252" s="55" t="s">
        <v>538</v>
      </c>
      <c r="I252" s="55" t="s">
        <v>3120</v>
      </c>
      <c r="J252" s="55" t="s">
        <v>1634</v>
      </c>
      <c r="K252" s="55" t="s">
        <v>3561</v>
      </c>
      <c r="L252" s="55" t="s">
        <v>2873</v>
      </c>
      <c r="M252" s="55" t="s">
        <v>2896</v>
      </c>
      <c r="N252" s="55" t="s">
        <v>1658</v>
      </c>
      <c r="O252" s="55" t="e">
        <v>#N/A</v>
      </c>
      <c r="Q252" s="55" t="s">
        <v>1693</v>
      </c>
      <c r="R252" s="55" t="s">
        <v>1693</v>
      </c>
      <c r="U252" s="55" t="s">
        <v>2877</v>
      </c>
      <c r="V252" s="58">
        <v>0.3</v>
      </c>
      <c r="W252" s="59" t="s">
        <v>3121</v>
      </c>
      <c r="Y252" s="55">
        <v>1</v>
      </c>
      <c r="AA252" s="55" t="s">
        <v>3124</v>
      </c>
    </row>
    <row r="253" spans="2:45" x14ac:dyDescent="0.3">
      <c r="B253" s="55">
        <v>2016</v>
      </c>
      <c r="C253" s="55">
        <f>VLOOKUP(D253,Lotes!$A:$F,6,FALSE)</f>
        <v>0.29680000000000001</v>
      </c>
      <c r="D253" s="54">
        <v>368</v>
      </c>
      <c r="E253" s="55">
        <v>18</v>
      </c>
      <c r="F253" s="55" t="s">
        <v>28</v>
      </c>
      <c r="G253" s="55" t="s">
        <v>3189</v>
      </c>
      <c r="H253" s="55" t="s">
        <v>538</v>
      </c>
      <c r="I253" s="55" t="s">
        <v>3120</v>
      </c>
      <c r="J253" s="55" t="s">
        <v>3366</v>
      </c>
      <c r="N253" s="55" t="s">
        <v>3366</v>
      </c>
      <c r="O253" s="55" t="e">
        <v>#N/A</v>
      </c>
      <c r="V253" s="60">
        <v>0</v>
      </c>
      <c r="Y253" s="55">
        <v>1</v>
      </c>
      <c r="AA253" s="55" t="s">
        <v>3124</v>
      </c>
    </row>
    <row r="254" spans="2:45" x14ac:dyDescent="0.3">
      <c r="B254" s="55">
        <v>2016</v>
      </c>
      <c r="C254" s="55">
        <f>VLOOKUP(D254,Lotes!$A:$F,6,FALSE)</f>
        <v>0.29680000000000001</v>
      </c>
      <c r="D254" s="54">
        <v>368</v>
      </c>
      <c r="E254" s="55">
        <v>18</v>
      </c>
      <c r="F254" s="55" t="s">
        <v>28</v>
      </c>
      <c r="G254" s="55" t="s">
        <v>3189</v>
      </c>
      <c r="H254" s="55" t="s">
        <v>538</v>
      </c>
      <c r="I254" s="55" t="s">
        <v>3120</v>
      </c>
      <c r="J254" s="55" t="s">
        <v>1634</v>
      </c>
      <c r="N254" s="55" t="s">
        <v>2919</v>
      </c>
      <c r="O254" s="55" t="e">
        <v>#N/A</v>
      </c>
      <c r="Q254" s="55" t="s">
        <v>1796</v>
      </c>
      <c r="R254" s="55" t="s">
        <v>1668</v>
      </c>
      <c r="V254" s="60">
        <v>0</v>
      </c>
      <c r="Y254" s="55">
        <v>1</v>
      </c>
      <c r="AA254" s="55" t="s">
        <v>3124</v>
      </c>
    </row>
    <row r="255" spans="2:45" x14ac:dyDescent="0.3">
      <c r="B255" s="55">
        <v>2016</v>
      </c>
      <c r="C255" s="55">
        <f>VLOOKUP(D255,Lotes!$A:$F,6,FALSE)</f>
        <v>1E-3</v>
      </c>
      <c r="D255" s="54">
        <v>384</v>
      </c>
      <c r="E255" s="55">
        <v>18</v>
      </c>
      <c r="F255" s="55" t="s">
        <v>152</v>
      </c>
      <c r="G255" s="55" t="s">
        <v>3787</v>
      </c>
      <c r="H255" s="55" t="s">
        <v>27</v>
      </c>
      <c r="I255" s="55" t="s">
        <v>2231</v>
      </c>
      <c r="J255" s="55" t="s">
        <v>1634</v>
      </c>
      <c r="K255" s="55" t="s">
        <v>3561</v>
      </c>
      <c r="L255" s="55" t="s">
        <v>2873</v>
      </c>
      <c r="M255" s="55" t="s">
        <v>2896</v>
      </c>
      <c r="N255" s="55" t="s">
        <v>1658</v>
      </c>
      <c r="O255" s="55" t="e">
        <v>#N/A</v>
      </c>
      <c r="Q255" s="55" t="s">
        <v>2045</v>
      </c>
      <c r="R255" s="55" t="s">
        <v>2045</v>
      </c>
      <c r="U255" s="55" t="s">
        <v>2877</v>
      </c>
      <c r="V255" s="60">
        <v>1</v>
      </c>
      <c r="Y255" s="55">
        <v>1</v>
      </c>
      <c r="AA255" s="55" t="s">
        <v>3122</v>
      </c>
    </row>
    <row r="256" spans="2:45" x14ac:dyDescent="0.3">
      <c r="B256" s="55">
        <v>2016</v>
      </c>
      <c r="C256" s="55">
        <f>VLOOKUP(D256,Lotes!$A:$F,6,FALSE)</f>
        <v>1E-3</v>
      </c>
      <c r="D256" s="54">
        <v>384</v>
      </c>
      <c r="E256" s="55">
        <v>18</v>
      </c>
      <c r="F256" s="55" t="s">
        <v>152</v>
      </c>
      <c r="G256" s="55" t="s">
        <v>3787</v>
      </c>
      <c r="H256" s="55" t="s">
        <v>27</v>
      </c>
      <c r="I256" s="55" t="s">
        <v>2231</v>
      </c>
      <c r="J256" s="55" t="s">
        <v>1634</v>
      </c>
      <c r="N256" s="55" t="s">
        <v>2919</v>
      </c>
      <c r="O256" s="55" t="e">
        <v>#N/A</v>
      </c>
      <c r="Q256" s="55" t="s">
        <v>1796</v>
      </c>
      <c r="R256" s="55" t="s">
        <v>1668</v>
      </c>
      <c r="V256" s="60">
        <v>0</v>
      </c>
      <c r="Y256" s="55">
        <v>3</v>
      </c>
      <c r="AA256" s="55" t="s">
        <v>3122</v>
      </c>
    </row>
    <row r="257" spans="2:42" x14ac:dyDescent="0.3">
      <c r="B257" s="55">
        <v>2016</v>
      </c>
      <c r="C257" s="55">
        <f>VLOOKUP(D257,Lotes!$A:$F,6,FALSE)</f>
        <v>1E-3</v>
      </c>
      <c r="D257" s="54">
        <v>384</v>
      </c>
      <c r="E257" s="55">
        <v>18</v>
      </c>
      <c r="F257" s="55" t="s">
        <v>152</v>
      </c>
      <c r="G257" s="55" t="s">
        <v>3787</v>
      </c>
      <c r="H257" s="55" t="s">
        <v>27</v>
      </c>
      <c r="I257" s="55" t="s">
        <v>2231</v>
      </c>
      <c r="J257" s="55" t="s">
        <v>3366</v>
      </c>
      <c r="N257" s="55" t="s">
        <v>3366</v>
      </c>
      <c r="O257" s="55" t="e">
        <v>#N/A</v>
      </c>
      <c r="V257" s="60">
        <v>0</v>
      </c>
      <c r="Y257" s="55">
        <v>15</v>
      </c>
      <c r="AA257" s="55" t="s">
        <v>3788</v>
      </c>
    </row>
    <row r="258" spans="2:42" s="65" customFormat="1" x14ac:dyDescent="0.3">
      <c r="B258" s="55">
        <v>2016</v>
      </c>
      <c r="C258" s="55">
        <f>VLOOKUP(D258,Lotes!$A:$F,6,FALSE)</f>
        <v>0.53400000000000003</v>
      </c>
      <c r="D258" s="54">
        <v>363</v>
      </c>
      <c r="E258" s="65">
        <v>18</v>
      </c>
      <c r="F258" s="65" t="s">
        <v>28</v>
      </c>
      <c r="G258" s="65" t="s">
        <v>3189</v>
      </c>
      <c r="H258" s="65" t="s">
        <v>538</v>
      </c>
      <c r="I258" s="65" t="s">
        <v>3120</v>
      </c>
      <c r="J258" s="55" t="s">
        <v>1698</v>
      </c>
      <c r="K258" s="55"/>
      <c r="L258" s="65" t="s">
        <v>3138</v>
      </c>
      <c r="M258" s="65" t="s">
        <v>3140</v>
      </c>
      <c r="N258" s="65" t="s">
        <v>3905</v>
      </c>
      <c r="O258" s="55" t="s">
        <v>3140</v>
      </c>
      <c r="P258" s="55" t="s">
        <v>4170</v>
      </c>
      <c r="Q258" s="55" t="s">
        <v>1699</v>
      </c>
      <c r="V258" s="67">
        <v>0.7</v>
      </c>
      <c r="W258" s="68" t="s">
        <v>3123</v>
      </c>
      <c r="Y258" s="65">
        <v>1</v>
      </c>
      <c r="AA258" s="65" t="s">
        <v>3141</v>
      </c>
      <c r="AH258" s="65" t="s">
        <v>3929</v>
      </c>
    </row>
    <row r="259" spans="2:42" x14ac:dyDescent="0.3">
      <c r="B259" s="55">
        <v>2016</v>
      </c>
      <c r="C259" s="55">
        <f>VLOOKUP(D259,Lotes!$A:$F,6,FALSE)</f>
        <v>0.53400000000000003</v>
      </c>
      <c r="D259" s="54">
        <v>363</v>
      </c>
      <c r="E259" s="55">
        <v>18</v>
      </c>
      <c r="F259" s="55" t="s">
        <v>28</v>
      </c>
      <c r="G259" s="55" t="s">
        <v>3189</v>
      </c>
      <c r="H259" s="55" t="s">
        <v>538</v>
      </c>
      <c r="I259" s="55" t="s">
        <v>3120</v>
      </c>
      <c r="J259" s="55" t="s">
        <v>3366</v>
      </c>
      <c r="N259" s="55" t="s">
        <v>3366</v>
      </c>
      <c r="O259" s="55" t="e">
        <v>#N/A</v>
      </c>
      <c r="V259" s="60">
        <v>0</v>
      </c>
      <c r="Y259" s="55">
        <v>3</v>
      </c>
      <c r="AA259" s="55" t="s">
        <v>3124</v>
      </c>
    </row>
    <row r="260" spans="2:42" x14ac:dyDescent="0.3">
      <c r="B260" s="55">
        <v>2016</v>
      </c>
      <c r="C260" s="55">
        <f>VLOOKUP(D260,Lotes!$A:$F,6,FALSE)</f>
        <v>0.53400000000000003</v>
      </c>
      <c r="D260" s="54">
        <v>363</v>
      </c>
      <c r="E260" s="55">
        <v>18</v>
      </c>
      <c r="F260" s="55" t="s">
        <v>28</v>
      </c>
      <c r="G260" s="55" t="s">
        <v>3189</v>
      </c>
      <c r="H260" s="55" t="s">
        <v>538</v>
      </c>
      <c r="I260" s="55" t="s">
        <v>3120</v>
      </c>
      <c r="J260" s="55" t="s">
        <v>1634</v>
      </c>
      <c r="N260" s="55" t="s">
        <v>2919</v>
      </c>
      <c r="O260" s="55" t="e">
        <v>#N/A</v>
      </c>
      <c r="Q260" s="55" t="s">
        <v>1796</v>
      </c>
      <c r="R260" s="55" t="s">
        <v>1668</v>
      </c>
      <c r="V260" s="60">
        <v>0</v>
      </c>
      <c r="Y260" s="55">
        <v>3</v>
      </c>
      <c r="AA260" s="55" t="s">
        <v>3124</v>
      </c>
      <c r="AG260" s="55" t="s">
        <v>3236</v>
      </c>
      <c r="AM260" s="55">
        <v>1</v>
      </c>
    </row>
    <row r="261" spans="2:42" x14ac:dyDescent="0.3">
      <c r="B261" s="55">
        <v>2016</v>
      </c>
      <c r="C261" s="55">
        <f>VLOOKUP(D261,Lotes!$A:$F,6,FALSE)</f>
        <v>0.76</v>
      </c>
      <c r="D261" s="54">
        <v>369</v>
      </c>
      <c r="E261" s="55">
        <v>18</v>
      </c>
      <c r="F261" s="55" t="s">
        <v>649</v>
      </c>
      <c r="H261" s="55" t="s">
        <v>538</v>
      </c>
      <c r="I261" s="55" t="s">
        <v>3120</v>
      </c>
      <c r="J261" s="55" t="s">
        <v>1634</v>
      </c>
      <c r="N261" s="55" t="s">
        <v>2919</v>
      </c>
      <c r="O261" s="55" t="e">
        <v>#N/A</v>
      </c>
      <c r="Q261" s="55" t="s">
        <v>1796</v>
      </c>
      <c r="R261" s="55" t="s">
        <v>1668</v>
      </c>
      <c r="V261" s="60">
        <v>0</v>
      </c>
      <c r="Y261" s="55">
        <v>6</v>
      </c>
    </row>
    <row r="262" spans="2:42" x14ac:dyDescent="0.3">
      <c r="B262" s="55">
        <v>2016</v>
      </c>
      <c r="C262" s="55">
        <f>VLOOKUP(D262,Lotes!$A:$F,6,FALSE)</f>
        <v>1E-3</v>
      </c>
      <c r="D262" s="54">
        <v>367</v>
      </c>
      <c r="E262" s="55">
        <v>18</v>
      </c>
      <c r="F262" s="55" t="s">
        <v>540</v>
      </c>
      <c r="G262" s="55" t="s">
        <v>3790</v>
      </c>
      <c r="H262" s="55" t="s">
        <v>538</v>
      </c>
      <c r="I262" s="55" t="s">
        <v>3120</v>
      </c>
      <c r="J262" s="55" t="s">
        <v>1634</v>
      </c>
      <c r="K262" s="55" t="s">
        <v>3561</v>
      </c>
      <c r="L262" s="55" t="s">
        <v>2873</v>
      </c>
      <c r="M262" s="55" t="s">
        <v>2896</v>
      </c>
      <c r="N262" s="55" t="s">
        <v>1658</v>
      </c>
      <c r="O262" s="55" t="e">
        <v>#N/A</v>
      </c>
      <c r="Q262" s="55" t="s">
        <v>3095</v>
      </c>
      <c r="R262" s="55" t="s">
        <v>3095</v>
      </c>
      <c r="V262" s="60">
        <v>0</v>
      </c>
      <c r="Y262" s="55">
        <v>1</v>
      </c>
      <c r="AA262" s="55" t="s">
        <v>3791</v>
      </c>
      <c r="AG262" s="55" t="s">
        <v>3097</v>
      </c>
      <c r="AP262" s="55">
        <v>1</v>
      </c>
    </row>
    <row r="263" spans="2:42" x14ac:dyDescent="0.3">
      <c r="B263" s="55">
        <v>2016</v>
      </c>
      <c r="C263" s="55">
        <f>VLOOKUP(D263,Lotes!$A:$F,6,FALSE)</f>
        <v>1E-3</v>
      </c>
      <c r="D263" s="54">
        <v>367</v>
      </c>
      <c r="E263" s="55">
        <v>18</v>
      </c>
      <c r="F263" s="55" t="s">
        <v>540</v>
      </c>
      <c r="G263" s="55" t="s">
        <v>3790</v>
      </c>
      <c r="H263" s="55" t="s">
        <v>538</v>
      </c>
      <c r="I263" s="55" t="s">
        <v>3120</v>
      </c>
      <c r="J263" s="55" t="s">
        <v>1634</v>
      </c>
      <c r="N263" s="55" t="s">
        <v>2919</v>
      </c>
      <c r="O263" s="55" t="e">
        <v>#N/A</v>
      </c>
      <c r="Q263" s="55" t="s">
        <v>1796</v>
      </c>
      <c r="R263" s="55" t="s">
        <v>1668</v>
      </c>
      <c r="V263" s="60">
        <v>0</v>
      </c>
      <c r="Y263" s="55">
        <v>6</v>
      </c>
      <c r="AA263" s="55" t="s">
        <v>3125</v>
      </c>
    </row>
    <row r="264" spans="2:42" x14ac:dyDescent="0.3">
      <c r="B264" s="55">
        <v>2016</v>
      </c>
      <c r="C264" s="55">
        <f>VLOOKUP(D264,Lotes!$A:$F,6,FALSE)</f>
        <v>1E-3</v>
      </c>
      <c r="D264" s="54">
        <v>330</v>
      </c>
      <c r="E264" s="55">
        <v>18</v>
      </c>
      <c r="F264" s="55" t="s">
        <v>138</v>
      </c>
      <c r="G264" s="55" t="s">
        <v>3789</v>
      </c>
      <c r="H264" s="55" t="s">
        <v>27</v>
      </c>
      <c r="I264" s="55" t="s">
        <v>2493</v>
      </c>
      <c r="J264" s="55" t="s">
        <v>1622</v>
      </c>
      <c r="K264" s="55" t="s">
        <v>3966</v>
      </c>
      <c r="L264" s="55" t="s">
        <v>3126</v>
      </c>
      <c r="M264" s="55" t="s">
        <v>1636</v>
      </c>
      <c r="N264" s="55" t="s">
        <v>3876</v>
      </c>
      <c r="O264" s="55" t="e">
        <v>#N/A</v>
      </c>
      <c r="Q264" s="55" t="s">
        <v>1687</v>
      </c>
      <c r="R264" s="55" t="s">
        <v>1687</v>
      </c>
      <c r="U264" s="55" t="s">
        <v>2877</v>
      </c>
      <c r="V264" s="58">
        <v>0.8</v>
      </c>
      <c r="W264" s="59" t="s">
        <v>1786</v>
      </c>
      <c r="Y264" s="55">
        <v>1</v>
      </c>
      <c r="AA264" s="55" t="s">
        <v>3127</v>
      </c>
    </row>
    <row r="265" spans="2:42" x14ac:dyDescent="0.3">
      <c r="B265" s="55">
        <v>2016</v>
      </c>
      <c r="C265" s="55">
        <f>VLOOKUP(D265,Lotes!$A:$F,6,FALSE)</f>
        <v>1E-3</v>
      </c>
      <c r="D265" s="54">
        <v>330</v>
      </c>
      <c r="E265" s="55">
        <v>18</v>
      </c>
      <c r="F265" s="55" t="s">
        <v>138</v>
      </c>
      <c r="G265" s="55" t="s">
        <v>3789</v>
      </c>
      <c r="H265" s="55" t="s">
        <v>27</v>
      </c>
      <c r="I265" s="55" t="s">
        <v>2493</v>
      </c>
      <c r="J265" s="55" t="s">
        <v>3366</v>
      </c>
      <c r="N265" s="55" t="s">
        <v>3366</v>
      </c>
      <c r="O265" s="55" t="e">
        <v>#N/A</v>
      </c>
      <c r="V265" s="60">
        <v>0</v>
      </c>
      <c r="Y265" s="55">
        <v>1</v>
      </c>
    </row>
    <row r="266" spans="2:42" x14ac:dyDescent="0.3">
      <c r="B266" s="55">
        <v>2016</v>
      </c>
      <c r="C266" s="55">
        <f>VLOOKUP(D266,Lotes!$A:$F,6,FALSE)</f>
        <v>1E-3</v>
      </c>
      <c r="D266" s="54">
        <v>330</v>
      </c>
      <c r="E266" s="55">
        <v>18</v>
      </c>
      <c r="F266" s="55" t="s">
        <v>138</v>
      </c>
      <c r="G266" s="55" t="s">
        <v>3789</v>
      </c>
      <c r="H266" s="55" t="s">
        <v>27</v>
      </c>
      <c r="I266" s="55" t="s">
        <v>2493</v>
      </c>
      <c r="J266" s="55" t="s">
        <v>1622</v>
      </c>
      <c r="K266" s="55" t="s">
        <v>3966</v>
      </c>
      <c r="L266" s="55" t="s">
        <v>3126</v>
      </c>
      <c r="M266" s="55" t="s">
        <v>1636</v>
      </c>
      <c r="N266" s="55" t="s">
        <v>3876</v>
      </c>
      <c r="O266" s="55" t="e">
        <v>#N/A</v>
      </c>
      <c r="Q266" s="55" t="s">
        <v>1785</v>
      </c>
      <c r="R266" s="55" t="s">
        <v>1785</v>
      </c>
      <c r="U266" s="55" t="s">
        <v>2877</v>
      </c>
      <c r="V266" s="58">
        <v>0.8</v>
      </c>
      <c r="W266" s="59" t="s">
        <v>1786</v>
      </c>
      <c r="Y266" s="55">
        <v>1</v>
      </c>
      <c r="AA266" s="55" t="s">
        <v>3127</v>
      </c>
    </row>
    <row r="267" spans="2:42" s="54" customFormat="1" x14ac:dyDescent="0.3">
      <c r="B267" s="55">
        <v>2016</v>
      </c>
      <c r="C267" s="55">
        <f>VLOOKUP(D267,Lotes!$A:$F,6,FALSE)</f>
        <v>1E-3</v>
      </c>
      <c r="D267" s="54">
        <v>330</v>
      </c>
      <c r="E267" s="54">
        <v>18</v>
      </c>
      <c r="F267" s="54" t="s">
        <v>138</v>
      </c>
      <c r="G267" s="55" t="s">
        <v>3789</v>
      </c>
      <c r="H267" s="54" t="s">
        <v>27</v>
      </c>
      <c r="I267" s="54" t="s">
        <v>2493</v>
      </c>
      <c r="J267" s="55" t="s">
        <v>1698</v>
      </c>
      <c r="K267" s="55"/>
      <c r="N267" s="55" t="s">
        <v>3520</v>
      </c>
      <c r="O267" s="55" t="e">
        <v>#N/A</v>
      </c>
      <c r="P267" s="55"/>
      <c r="Q267" s="55" t="s">
        <v>3966</v>
      </c>
      <c r="R267" s="54" t="s">
        <v>3142</v>
      </c>
      <c r="V267" s="66">
        <v>0.5</v>
      </c>
      <c r="W267" s="63" t="s">
        <v>3143</v>
      </c>
      <c r="Y267" s="54">
        <v>1</v>
      </c>
      <c r="AA267" s="54" t="s">
        <v>3144</v>
      </c>
      <c r="AH267" s="54">
        <v>174</v>
      </c>
    </row>
    <row r="268" spans="2:42" x14ac:dyDescent="0.3">
      <c r="B268" s="55">
        <v>2016</v>
      </c>
      <c r="C268" s="55">
        <f>VLOOKUP(D268,Lotes!$A:$F,6,FALSE)</f>
        <v>0.29680000000000001</v>
      </c>
      <c r="D268" s="54">
        <v>368</v>
      </c>
      <c r="E268" s="55">
        <v>18</v>
      </c>
      <c r="F268" s="55" t="s">
        <v>28</v>
      </c>
      <c r="G268" s="55" t="s">
        <v>3189</v>
      </c>
      <c r="H268" s="55" t="s">
        <v>538</v>
      </c>
      <c r="I268" s="55" t="s">
        <v>3119</v>
      </c>
      <c r="J268" s="55" t="s">
        <v>1634</v>
      </c>
      <c r="N268" s="55" t="s">
        <v>2919</v>
      </c>
      <c r="O268" s="55" t="e">
        <v>#N/A</v>
      </c>
      <c r="Q268" s="55" t="s">
        <v>1796</v>
      </c>
      <c r="R268" s="55" t="s">
        <v>1668</v>
      </c>
      <c r="V268" s="60">
        <v>0</v>
      </c>
      <c r="Y268" s="55">
        <v>2</v>
      </c>
      <c r="AA268" s="55" t="s">
        <v>3124</v>
      </c>
    </row>
    <row r="269" spans="2:42" x14ac:dyDescent="0.3">
      <c r="B269" s="55">
        <v>2016</v>
      </c>
      <c r="C269" s="55">
        <f>VLOOKUP(D269,Lotes!$A:$F,6,FALSE)</f>
        <v>1E-3</v>
      </c>
      <c r="D269" s="54">
        <v>330</v>
      </c>
      <c r="E269" s="55">
        <v>18</v>
      </c>
      <c r="F269" s="55" t="s">
        <v>138</v>
      </c>
      <c r="G269" s="55" t="s">
        <v>3789</v>
      </c>
      <c r="H269" s="55" t="s">
        <v>27</v>
      </c>
      <c r="I269" s="55" t="s">
        <v>3128</v>
      </c>
      <c r="J269" s="55" t="s">
        <v>1634</v>
      </c>
      <c r="K269" s="55" t="s">
        <v>3561</v>
      </c>
      <c r="L269" s="55" t="s">
        <v>2873</v>
      </c>
      <c r="M269" s="55" t="s">
        <v>2896</v>
      </c>
      <c r="N269" s="55" t="s">
        <v>1658</v>
      </c>
      <c r="O269" s="55" t="e">
        <v>#N/A</v>
      </c>
      <c r="Q269" s="55" t="s">
        <v>2924</v>
      </c>
      <c r="R269" s="55" t="s">
        <v>2924</v>
      </c>
      <c r="U269" s="55" t="s">
        <v>2877</v>
      </c>
      <c r="V269" s="60">
        <v>0</v>
      </c>
      <c r="W269" s="59" t="s">
        <v>3129</v>
      </c>
      <c r="Y269" s="55">
        <v>1</v>
      </c>
      <c r="AA269" s="55" t="s">
        <v>3127</v>
      </c>
    </row>
    <row r="270" spans="2:42" x14ac:dyDescent="0.3">
      <c r="B270" s="55">
        <v>2016</v>
      </c>
      <c r="C270" s="55">
        <f>VLOOKUP(D270,Lotes!$A:$F,6,FALSE)</f>
        <v>1E-3</v>
      </c>
      <c r="D270" s="54">
        <v>330</v>
      </c>
      <c r="E270" s="55">
        <v>18</v>
      </c>
      <c r="F270" s="55" t="s">
        <v>138</v>
      </c>
      <c r="G270" s="55" t="s">
        <v>3789</v>
      </c>
      <c r="H270" s="55" t="s">
        <v>27</v>
      </c>
      <c r="I270" s="55" t="s">
        <v>3128</v>
      </c>
      <c r="J270" s="55" t="s">
        <v>1634</v>
      </c>
      <c r="K270" s="55" t="s">
        <v>3561</v>
      </c>
      <c r="L270" s="55" t="s">
        <v>2873</v>
      </c>
      <c r="M270" s="55" t="s">
        <v>2896</v>
      </c>
      <c r="N270" s="55" t="s">
        <v>1658</v>
      </c>
      <c r="O270" s="55" t="e">
        <v>#N/A</v>
      </c>
      <c r="Q270" s="55" t="s">
        <v>2924</v>
      </c>
      <c r="R270" s="55" t="s">
        <v>2924</v>
      </c>
      <c r="U270" s="55" t="s">
        <v>2877</v>
      </c>
      <c r="V270" s="60">
        <v>0</v>
      </c>
      <c r="W270" s="59" t="s">
        <v>3130</v>
      </c>
      <c r="Y270" s="55">
        <v>1</v>
      </c>
      <c r="AA270" s="55" t="s">
        <v>3127</v>
      </c>
    </row>
    <row r="271" spans="2:42" x14ac:dyDescent="0.3">
      <c r="B271" s="55">
        <v>2016</v>
      </c>
      <c r="C271" s="55">
        <f>VLOOKUP(D271,Lotes!$A:$F,6,FALSE)</f>
        <v>1E-3</v>
      </c>
      <c r="D271" s="54">
        <v>330</v>
      </c>
      <c r="E271" s="55">
        <v>18</v>
      </c>
      <c r="F271" s="55" t="s">
        <v>138</v>
      </c>
      <c r="G271" s="55" t="s">
        <v>3789</v>
      </c>
      <c r="H271" s="55" t="s">
        <v>27</v>
      </c>
      <c r="I271" s="55" t="s">
        <v>3128</v>
      </c>
      <c r="J271" s="55" t="s">
        <v>1634</v>
      </c>
      <c r="K271" s="55" t="s">
        <v>1742</v>
      </c>
      <c r="L271" s="55" t="s">
        <v>3889</v>
      </c>
      <c r="N271" s="55" t="s">
        <v>3893</v>
      </c>
      <c r="O271" s="55" t="e">
        <v>#N/A</v>
      </c>
      <c r="Q271" s="55" t="s">
        <v>1785</v>
      </c>
      <c r="R271" s="55" t="s">
        <v>1785</v>
      </c>
      <c r="U271" s="55" t="s">
        <v>2874</v>
      </c>
      <c r="V271" s="58">
        <v>0.9</v>
      </c>
      <c r="W271" s="59" t="s">
        <v>3131</v>
      </c>
      <c r="Y271" s="55">
        <v>1</v>
      </c>
      <c r="AA271" s="55" t="s">
        <v>3127</v>
      </c>
      <c r="AC271" s="55" t="s">
        <v>1627</v>
      </c>
    </row>
    <row r="272" spans="2:42" x14ac:dyDescent="0.3">
      <c r="B272" s="55">
        <v>2016</v>
      </c>
      <c r="C272" s="55">
        <f>VLOOKUP(D272,Lotes!$A:$F,6,FALSE)</f>
        <v>1E-3</v>
      </c>
      <c r="D272" s="54">
        <v>330</v>
      </c>
      <c r="E272" s="55">
        <v>18</v>
      </c>
      <c r="F272" s="55" t="s">
        <v>138</v>
      </c>
      <c r="G272" s="55" t="s">
        <v>3789</v>
      </c>
      <c r="H272" s="55" t="s">
        <v>27</v>
      </c>
      <c r="I272" s="55" t="s">
        <v>3128</v>
      </c>
      <c r="J272" s="55" t="s">
        <v>1634</v>
      </c>
      <c r="N272" s="55" t="s">
        <v>2919</v>
      </c>
      <c r="O272" s="55" t="e">
        <v>#N/A</v>
      </c>
      <c r="Q272" s="55" t="s">
        <v>1796</v>
      </c>
      <c r="R272" s="55" t="s">
        <v>1668</v>
      </c>
      <c r="V272" s="60">
        <v>0</v>
      </c>
      <c r="Y272" s="55">
        <v>9</v>
      </c>
      <c r="AA272" s="55" t="s">
        <v>3127</v>
      </c>
    </row>
    <row r="273" spans="2:46" s="54" customFormat="1" x14ac:dyDescent="0.3">
      <c r="B273" s="55">
        <v>2016</v>
      </c>
      <c r="C273" s="55">
        <f>VLOOKUP(D273,Lotes!$A:$F,6,FALSE)</f>
        <v>1E-3</v>
      </c>
      <c r="D273" s="54">
        <v>498</v>
      </c>
      <c r="E273" s="54">
        <v>18</v>
      </c>
      <c r="F273" s="54" t="s">
        <v>200</v>
      </c>
      <c r="J273" s="55" t="s">
        <v>1698</v>
      </c>
      <c r="K273" s="55"/>
      <c r="L273" s="55" t="s">
        <v>3001</v>
      </c>
      <c r="M273" s="54" t="s">
        <v>1636</v>
      </c>
      <c r="N273" s="54" t="s">
        <v>3132</v>
      </c>
      <c r="O273" s="55" t="e">
        <v>#N/A</v>
      </c>
      <c r="P273" s="55"/>
      <c r="Q273" s="55" t="s">
        <v>3984</v>
      </c>
      <c r="R273" s="54" t="s">
        <v>3133</v>
      </c>
      <c r="U273" s="54" t="s">
        <v>2874</v>
      </c>
      <c r="V273" s="66">
        <v>0.7</v>
      </c>
      <c r="W273" s="63" t="s">
        <v>3134</v>
      </c>
      <c r="Y273" s="54">
        <v>1</v>
      </c>
      <c r="AA273" s="54" t="s">
        <v>3145</v>
      </c>
      <c r="AG273" s="54" t="s">
        <v>3795</v>
      </c>
      <c r="AH273" s="54" t="s">
        <v>3223</v>
      </c>
      <c r="AM273" s="54">
        <v>1</v>
      </c>
    </row>
    <row r="274" spans="2:46" x14ac:dyDescent="0.3">
      <c r="B274" s="55">
        <v>2016</v>
      </c>
      <c r="C274" s="55">
        <f>VLOOKUP(D274,Lotes!$A:$F,6,FALSE)</f>
        <v>1E-3</v>
      </c>
      <c r="D274" s="54">
        <v>498</v>
      </c>
      <c r="E274" s="55">
        <v>18</v>
      </c>
      <c r="F274" s="55" t="s">
        <v>200</v>
      </c>
      <c r="J274" s="55" t="s">
        <v>1634</v>
      </c>
      <c r="K274" s="55" t="s">
        <v>3965</v>
      </c>
      <c r="L274" s="55" t="s">
        <v>1673</v>
      </c>
      <c r="M274" s="55" t="s">
        <v>2879</v>
      </c>
      <c r="N274" s="55" t="s">
        <v>1830</v>
      </c>
      <c r="O274" s="55" t="e">
        <v>#N/A</v>
      </c>
      <c r="Q274" s="55" t="s">
        <v>3985</v>
      </c>
      <c r="R274" s="55" t="s">
        <v>3815</v>
      </c>
      <c r="U274" s="55" t="s">
        <v>2874</v>
      </c>
      <c r="V274" s="60">
        <v>1</v>
      </c>
      <c r="Y274" s="55">
        <v>1</v>
      </c>
      <c r="AA274" s="55" t="s">
        <v>3135</v>
      </c>
      <c r="AC274" s="55" t="s">
        <v>1647</v>
      </c>
      <c r="AJ274" s="55" t="s">
        <v>3819</v>
      </c>
    </row>
    <row r="275" spans="2:46" x14ac:dyDescent="0.3">
      <c r="B275" s="55">
        <v>2016</v>
      </c>
      <c r="C275" s="55">
        <f>VLOOKUP(D275,Lotes!$A:$F,6,FALSE)</f>
        <v>1E-3</v>
      </c>
      <c r="D275" s="54">
        <v>498</v>
      </c>
      <c r="E275" s="55">
        <v>18</v>
      </c>
      <c r="F275" s="55" t="s">
        <v>200</v>
      </c>
      <c r="J275" s="55" t="s">
        <v>1634</v>
      </c>
      <c r="K275" s="55" t="s">
        <v>3965</v>
      </c>
      <c r="L275" s="55" t="s">
        <v>1673</v>
      </c>
      <c r="M275" s="55" t="s">
        <v>2879</v>
      </c>
      <c r="N275" s="55" t="s">
        <v>1830</v>
      </c>
      <c r="O275" s="55" t="e">
        <v>#N/A</v>
      </c>
      <c r="Q275" s="55" t="s">
        <v>1667</v>
      </c>
      <c r="R275" s="55" t="s">
        <v>1667</v>
      </c>
      <c r="U275" s="55" t="s">
        <v>2874</v>
      </c>
      <c r="V275" s="60">
        <v>1</v>
      </c>
      <c r="Y275" s="55">
        <v>1</v>
      </c>
      <c r="AA275" s="55" t="s">
        <v>3136</v>
      </c>
      <c r="AC275" s="55" t="s">
        <v>1627</v>
      </c>
    </row>
    <row r="276" spans="2:46" x14ac:dyDescent="0.3">
      <c r="B276" s="55">
        <v>2016</v>
      </c>
      <c r="C276" s="55">
        <f>VLOOKUP(D276,Lotes!$A:$F,6,FALSE)</f>
        <v>1E-3</v>
      </c>
      <c r="D276" s="54">
        <v>498</v>
      </c>
      <c r="E276" s="55">
        <v>18</v>
      </c>
      <c r="F276" s="55" t="s">
        <v>200</v>
      </c>
      <c r="J276" s="55" t="s">
        <v>1634</v>
      </c>
      <c r="K276" s="55" t="s">
        <v>3561</v>
      </c>
      <c r="L276" s="55" t="s">
        <v>2873</v>
      </c>
      <c r="M276" s="55" t="s">
        <v>2896</v>
      </c>
      <c r="N276" s="55" t="s">
        <v>1658</v>
      </c>
      <c r="O276" s="55" t="e">
        <v>#N/A</v>
      </c>
      <c r="Q276" s="55" t="s">
        <v>3095</v>
      </c>
      <c r="R276" s="55" t="s">
        <v>3095</v>
      </c>
      <c r="V276" s="60">
        <v>0</v>
      </c>
      <c r="W276" s="59" t="s">
        <v>1631</v>
      </c>
      <c r="Y276" s="55">
        <v>3</v>
      </c>
      <c r="AA276" s="55" t="s">
        <v>3137</v>
      </c>
    </row>
    <row r="277" spans="2:46" x14ac:dyDescent="0.3">
      <c r="B277" s="55">
        <v>2016</v>
      </c>
      <c r="C277" s="55">
        <f>VLOOKUP(D277,Lotes!$A:$F,6,FALSE)</f>
        <v>1E-3</v>
      </c>
      <c r="D277" s="54">
        <v>498</v>
      </c>
      <c r="E277" s="55">
        <v>18</v>
      </c>
      <c r="F277" s="55" t="s">
        <v>200</v>
      </c>
      <c r="J277" s="55" t="s">
        <v>1634</v>
      </c>
      <c r="N277" s="55" t="s">
        <v>2919</v>
      </c>
      <c r="O277" s="55" t="e">
        <v>#N/A</v>
      </c>
      <c r="Q277" s="55" t="s">
        <v>1796</v>
      </c>
      <c r="R277" s="55" t="s">
        <v>1668</v>
      </c>
      <c r="V277" s="60">
        <v>0</v>
      </c>
      <c r="Y277" s="55">
        <v>1</v>
      </c>
      <c r="AA277" s="55" t="s">
        <v>3135</v>
      </c>
    </row>
    <row r="278" spans="2:46" x14ac:dyDescent="0.3">
      <c r="B278" s="55">
        <v>2016</v>
      </c>
      <c r="C278" s="55">
        <f>VLOOKUP(D278,Lotes!$A:$F,6,FALSE)</f>
        <v>1.04</v>
      </c>
      <c r="D278" s="54">
        <v>441</v>
      </c>
      <c r="E278" s="55" t="s">
        <v>584</v>
      </c>
      <c r="F278" s="55" t="s">
        <v>662</v>
      </c>
      <c r="H278" s="55" t="s">
        <v>581</v>
      </c>
      <c r="I278" s="55" t="s">
        <v>3146</v>
      </c>
      <c r="J278" s="55" t="s">
        <v>1634</v>
      </c>
      <c r="K278" s="55" t="s">
        <v>3561</v>
      </c>
      <c r="L278" s="55" t="s">
        <v>2873</v>
      </c>
      <c r="M278" s="55" t="s">
        <v>2896</v>
      </c>
      <c r="N278" s="55" t="s">
        <v>1658</v>
      </c>
      <c r="O278" s="55" t="e">
        <v>#N/A</v>
      </c>
      <c r="Q278" s="55" t="s">
        <v>3986</v>
      </c>
      <c r="R278" s="55" t="s">
        <v>3060</v>
      </c>
      <c r="U278" s="55" t="s">
        <v>2874</v>
      </c>
      <c r="V278" s="58">
        <v>0.9</v>
      </c>
      <c r="Y278" s="55">
        <v>1</v>
      </c>
      <c r="AA278" s="55" t="s">
        <v>3147</v>
      </c>
      <c r="AC278" s="55" t="s">
        <v>1647</v>
      </c>
    </row>
    <row r="279" spans="2:46" x14ac:dyDescent="0.3">
      <c r="B279" s="55">
        <v>2016</v>
      </c>
      <c r="C279" s="55">
        <f>VLOOKUP(D279,Lotes!$A:$F,6,FALSE)</f>
        <v>1.04</v>
      </c>
      <c r="D279" s="54">
        <v>441</v>
      </c>
      <c r="E279" s="55" t="s">
        <v>584</v>
      </c>
      <c r="F279" s="55" t="s">
        <v>662</v>
      </c>
      <c r="H279" s="55" t="s">
        <v>581</v>
      </c>
      <c r="I279" s="55" t="s">
        <v>3146</v>
      </c>
      <c r="J279" s="55" t="s">
        <v>1634</v>
      </c>
      <c r="K279" s="55" t="s">
        <v>2911</v>
      </c>
      <c r="L279" s="55" t="s">
        <v>1950</v>
      </c>
      <c r="M279" s="55" t="s">
        <v>1636</v>
      </c>
      <c r="N279" s="55" t="s">
        <v>1952</v>
      </c>
      <c r="O279" s="55" t="e">
        <v>#N/A</v>
      </c>
      <c r="Q279" s="55" t="s">
        <v>1785</v>
      </c>
      <c r="R279" s="55" t="s">
        <v>1785</v>
      </c>
      <c r="U279" s="55" t="s">
        <v>2877</v>
      </c>
      <c r="V279" s="58">
        <v>0.7</v>
      </c>
      <c r="W279" s="59" t="s">
        <v>1786</v>
      </c>
      <c r="Y279" s="55">
        <v>1</v>
      </c>
      <c r="AA279" s="55" t="s">
        <v>3150</v>
      </c>
      <c r="AC279" s="55" t="s">
        <v>1627</v>
      </c>
    </row>
    <row r="280" spans="2:46" x14ac:dyDescent="0.3">
      <c r="B280" s="55">
        <v>2016</v>
      </c>
      <c r="C280" s="55">
        <f>VLOOKUP(D280,Lotes!$A:$F,6,FALSE)</f>
        <v>1.04</v>
      </c>
      <c r="D280" s="54">
        <v>441</v>
      </c>
      <c r="E280" s="55" t="s">
        <v>584</v>
      </c>
      <c r="F280" s="55" t="s">
        <v>662</v>
      </c>
      <c r="H280" s="55" t="s">
        <v>581</v>
      </c>
      <c r="I280" s="55" t="s">
        <v>3146</v>
      </c>
      <c r="J280" s="55" t="s">
        <v>1634</v>
      </c>
      <c r="K280" s="55" t="s">
        <v>2911</v>
      </c>
      <c r="L280" s="55" t="s">
        <v>1635</v>
      </c>
      <c r="M280" s="55" t="s">
        <v>2886</v>
      </c>
      <c r="N280" s="55" t="s">
        <v>3899</v>
      </c>
      <c r="O280" s="55" t="e">
        <v>#N/A</v>
      </c>
      <c r="Q280" s="55" t="s">
        <v>2600</v>
      </c>
      <c r="R280" s="55" t="s">
        <v>3151</v>
      </c>
      <c r="U280" s="55" t="s">
        <v>2874</v>
      </c>
      <c r="V280" s="60">
        <v>1</v>
      </c>
      <c r="Y280" s="55">
        <v>1</v>
      </c>
      <c r="AC280" s="55" t="s">
        <v>1647</v>
      </c>
    </row>
    <row r="281" spans="2:46" x14ac:dyDescent="0.3">
      <c r="B281" s="55">
        <v>2016</v>
      </c>
      <c r="C281" s="55">
        <f>VLOOKUP(D281,Lotes!$A:$F,6,FALSE)</f>
        <v>1.04</v>
      </c>
      <c r="D281" s="54">
        <v>441</v>
      </c>
      <c r="E281" s="55" t="s">
        <v>584</v>
      </c>
      <c r="F281" s="55" t="s">
        <v>662</v>
      </c>
      <c r="H281" s="55" t="s">
        <v>581</v>
      </c>
      <c r="I281" s="55" t="s">
        <v>3146</v>
      </c>
      <c r="J281" s="55" t="s">
        <v>1634</v>
      </c>
      <c r="L281" s="55" t="s">
        <v>2945</v>
      </c>
      <c r="N281" s="55" t="s">
        <v>2971</v>
      </c>
      <c r="O281" s="55" t="e">
        <v>#N/A</v>
      </c>
      <c r="Q281" s="55" t="s">
        <v>1667</v>
      </c>
      <c r="R281" s="55" t="s">
        <v>1667</v>
      </c>
      <c r="V281" s="60">
        <v>0</v>
      </c>
      <c r="Y281" s="55">
        <v>3</v>
      </c>
    </row>
    <row r="282" spans="2:46" x14ac:dyDescent="0.3">
      <c r="B282" s="55">
        <v>2016</v>
      </c>
      <c r="C282" s="55">
        <f>VLOOKUP(D282,Lotes!$A:$F,6,FALSE)</f>
        <v>1.04</v>
      </c>
      <c r="D282" s="54">
        <v>441</v>
      </c>
      <c r="E282" s="55" t="s">
        <v>584</v>
      </c>
      <c r="F282" s="55" t="s">
        <v>662</v>
      </c>
      <c r="H282" s="55" t="s">
        <v>581</v>
      </c>
      <c r="I282" s="55" t="s">
        <v>3146</v>
      </c>
      <c r="J282" s="55" t="s">
        <v>1634</v>
      </c>
      <c r="N282" s="55" t="s">
        <v>2919</v>
      </c>
      <c r="O282" s="55" t="e">
        <v>#N/A</v>
      </c>
      <c r="Q282" s="55" t="s">
        <v>1796</v>
      </c>
      <c r="R282" s="55" t="s">
        <v>1668</v>
      </c>
      <c r="V282" s="60">
        <v>0</v>
      </c>
      <c r="Y282" s="55">
        <v>15</v>
      </c>
      <c r="AA282" s="55" t="s">
        <v>3152</v>
      </c>
    </row>
    <row r="283" spans="2:46" x14ac:dyDescent="0.3">
      <c r="B283" s="55">
        <v>2016</v>
      </c>
      <c r="C283" s="55">
        <f>VLOOKUP(D283,Lotes!$A:$F,6,FALSE)</f>
        <v>1.04</v>
      </c>
      <c r="D283" s="54">
        <v>441</v>
      </c>
      <c r="E283" s="55" t="s">
        <v>584</v>
      </c>
      <c r="F283" s="55" t="s">
        <v>662</v>
      </c>
      <c r="H283" s="55" t="s">
        <v>581</v>
      </c>
      <c r="I283" s="55" t="s">
        <v>3146</v>
      </c>
      <c r="J283" s="55" t="s">
        <v>3366</v>
      </c>
      <c r="N283" s="55" t="s">
        <v>3366</v>
      </c>
      <c r="O283" s="55" t="e">
        <v>#N/A</v>
      </c>
      <c r="V283" s="60">
        <v>0</v>
      </c>
      <c r="Y283" s="55">
        <v>3</v>
      </c>
    </row>
    <row r="284" spans="2:46" x14ac:dyDescent="0.3">
      <c r="B284" s="55">
        <v>2016</v>
      </c>
      <c r="C284" s="55">
        <f>VLOOKUP(D284,Lotes!$A:$F,6,FALSE)</f>
        <v>0.36</v>
      </c>
      <c r="D284" s="54">
        <v>492</v>
      </c>
      <c r="E284" s="55">
        <v>18</v>
      </c>
      <c r="F284" s="55" t="s">
        <v>761</v>
      </c>
      <c r="H284" s="55" t="s">
        <v>27</v>
      </c>
      <c r="I284" s="55" t="s">
        <v>2347</v>
      </c>
      <c r="J284" s="55" t="s">
        <v>1634</v>
      </c>
      <c r="L284" s="55" t="s">
        <v>1746</v>
      </c>
      <c r="N284" s="55" t="s">
        <v>3201</v>
      </c>
      <c r="O284" s="55" t="e">
        <v>#N/A</v>
      </c>
      <c r="Q284" s="55" t="s">
        <v>1667</v>
      </c>
      <c r="R284" s="55" t="s">
        <v>1667</v>
      </c>
      <c r="V284" s="60">
        <v>0</v>
      </c>
      <c r="W284" s="59" t="s">
        <v>3029</v>
      </c>
      <c r="Y284" s="55">
        <v>3</v>
      </c>
      <c r="AA284" s="55" t="s">
        <v>3153</v>
      </c>
      <c r="AG284" s="55" t="s">
        <v>3062</v>
      </c>
      <c r="AP284" s="55">
        <v>1</v>
      </c>
    </row>
    <row r="285" spans="2:46" x14ac:dyDescent="0.3">
      <c r="B285" s="55">
        <v>2016</v>
      </c>
      <c r="C285" s="55">
        <f>VLOOKUP(D285,Lotes!$A:$F,6,FALSE)</f>
        <v>0.36</v>
      </c>
      <c r="D285" s="54">
        <v>492</v>
      </c>
      <c r="E285" s="55">
        <v>18</v>
      </c>
      <c r="F285" s="55" t="s">
        <v>761</v>
      </c>
      <c r="H285" s="55" t="s">
        <v>27</v>
      </c>
      <c r="I285" s="55" t="s">
        <v>2347</v>
      </c>
      <c r="J285" s="55" t="s">
        <v>1634</v>
      </c>
      <c r="L285" s="55" t="s">
        <v>1746</v>
      </c>
      <c r="N285" s="55" t="s">
        <v>3201</v>
      </c>
      <c r="O285" s="55" t="e">
        <v>#N/A</v>
      </c>
      <c r="Q285" s="55" t="s">
        <v>1667</v>
      </c>
      <c r="R285" s="55" t="s">
        <v>1667</v>
      </c>
      <c r="V285" s="60">
        <v>0</v>
      </c>
      <c r="W285" s="59" t="s">
        <v>3029</v>
      </c>
      <c r="Y285" s="55">
        <v>2</v>
      </c>
      <c r="AA285" s="55" t="s">
        <v>3155</v>
      </c>
      <c r="AG285" s="55" t="s">
        <v>3154</v>
      </c>
      <c r="AH285" s="55" t="s">
        <v>3110</v>
      </c>
      <c r="AM285" s="54">
        <v>2</v>
      </c>
      <c r="AP285" s="55">
        <v>2</v>
      </c>
    </row>
    <row r="286" spans="2:46" x14ac:dyDescent="0.3">
      <c r="B286" s="55">
        <v>2016</v>
      </c>
      <c r="C286" s="55">
        <f>VLOOKUP(D286,Lotes!$A:$F,6,FALSE)</f>
        <v>0.36</v>
      </c>
      <c r="D286" s="54">
        <v>492</v>
      </c>
      <c r="E286" s="55">
        <v>18</v>
      </c>
      <c r="F286" s="55" t="s">
        <v>761</v>
      </c>
      <c r="H286" s="55" t="s">
        <v>27</v>
      </c>
      <c r="I286" s="55" t="s">
        <v>2347</v>
      </c>
      <c r="J286" s="55" t="s">
        <v>1634</v>
      </c>
      <c r="N286" s="55" t="s">
        <v>2919</v>
      </c>
      <c r="O286" s="55" t="e">
        <v>#N/A</v>
      </c>
      <c r="Q286" s="55" t="s">
        <v>1796</v>
      </c>
      <c r="R286" s="55" t="s">
        <v>1668</v>
      </c>
      <c r="V286" s="60">
        <v>0</v>
      </c>
      <c r="Y286" s="55">
        <v>6</v>
      </c>
      <c r="AA286" s="55" t="s">
        <v>3162</v>
      </c>
      <c r="AG286" s="55" t="s">
        <v>3163</v>
      </c>
      <c r="AM286" s="54">
        <v>6</v>
      </c>
      <c r="AQ286" s="55">
        <v>1</v>
      </c>
    </row>
    <row r="287" spans="2:46" x14ac:dyDescent="0.3">
      <c r="B287" s="55">
        <v>2016</v>
      </c>
      <c r="C287" s="55">
        <f>VLOOKUP(D287,Lotes!$A:$F,6,FALSE)</f>
        <v>0.36</v>
      </c>
      <c r="D287" s="54">
        <v>492</v>
      </c>
      <c r="E287" s="55">
        <v>18</v>
      </c>
      <c r="F287" s="55" t="s">
        <v>761</v>
      </c>
      <c r="H287" s="55" t="s">
        <v>27</v>
      </c>
      <c r="I287" s="55" t="s">
        <v>2347</v>
      </c>
      <c r="J287" s="55" t="s">
        <v>1634</v>
      </c>
      <c r="N287" s="55" t="s">
        <v>2919</v>
      </c>
      <c r="O287" s="55" t="e">
        <v>#N/A</v>
      </c>
      <c r="Q287" s="55" t="s">
        <v>1796</v>
      </c>
      <c r="R287" s="55" t="s">
        <v>1668</v>
      </c>
      <c r="V287" s="60">
        <v>0</v>
      </c>
      <c r="Y287" s="55">
        <v>4</v>
      </c>
      <c r="AA287" s="55" t="s">
        <v>3156</v>
      </c>
      <c r="AG287" s="55" t="s">
        <v>2073</v>
      </c>
      <c r="AT287" s="55">
        <v>1</v>
      </c>
    </row>
    <row r="288" spans="2:46" x14ac:dyDescent="0.3">
      <c r="B288" s="55">
        <v>2016</v>
      </c>
      <c r="C288" s="55">
        <f>VLOOKUP(D288,Lotes!$A:$F,6,FALSE)</f>
        <v>0.36</v>
      </c>
      <c r="D288" s="54">
        <v>492</v>
      </c>
      <c r="E288" s="55">
        <v>18</v>
      </c>
      <c r="F288" s="55" t="s">
        <v>761</v>
      </c>
      <c r="H288" s="55" t="s">
        <v>27</v>
      </c>
      <c r="I288" s="55" t="s">
        <v>2347</v>
      </c>
      <c r="J288" s="55" t="s">
        <v>1634</v>
      </c>
      <c r="N288" s="55" t="s">
        <v>2919</v>
      </c>
      <c r="O288" s="55" t="e">
        <v>#N/A</v>
      </c>
      <c r="Q288" s="55" t="s">
        <v>1796</v>
      </c>
      <c r="R288" s="55" t="s">
        <v>1668</v>
      </c>
      <c r="V288" s="60">
        <v>0</v>
      </c>
      <c r="Y288" s="55">
        <v>4</v>
      </c>
    </row>
    <row r="289" spans="2:45" x14ac:dyDescent="0.3">
      <c r="B289" s="55">
        <v>2016</v>
      </c>
      <c r="C289" s="55">
        <f>VLOOKUP(D289,Lotes!$A:$F,6,FALSE)</f>
        <v>0.36</v>
      </c>
      <c r="D289" s="54">
        <v>492</v>
      </c>
      <c r="E289" s="55">
        <v>18</v>
      </c>
      <c r="F289" s="55" t="s">
        <v>761</v>
      </c>
      <c r="H289" s="55" t="s">
        <v>27</v>
      </c>
      <c r="I289" s="55" t="s">
        <v>2347</v>
      </c>
      <c r="J289" s="55" t="s">
        <v>1622</v>
      </c>
      <c r="K289" s="55" t="s">
        <v>3879</v>
      </c>
      <c r="L289" s="55" t="s">
        <v>1894</v>
      </c>
      <c r="M289" s="55" t="s">
        <v>1895</v>
      </c>
      <c r="N289" s="55" t="s">
        <v>3022</v>
      </c>
      <c r="O289" s="55" t="e">
        <v>#N/A</v>
      </c>
      <c r="Q289" s="55" t="s">
        <v>1730</v>
      </c>
      <c r="R289" s="55" t="s">
        <v>1730</v>
      </c>
      <c r="U289" s="55" t="s">
        <v>2877</v>
      </c>
      <c r="V289" s="60">
        <v>0</v>
      </c>
      <c r="W289" s="59" t="s">
        <v>3157</v>
      </c>
      <c r="Y289" s="55">
        <v>1</v>
      </c>
      <c r="AA289" s="55" t="s">
        <v>3159</v>
      </c>
      <c r="AC289" s="55" t="s">
        <v>3158</v>
      </c>
      <c r="AG289" s="55" t="s">
        <v>1679</v>
      </c>
      <c r="AL289" s="55">
        <v>1</v>
      </c>
    </row>
    <row r="290" spans="2:45" x14ac:dyDescent="0.3">
      <c r="B290" s="55">
        <v>2016</v>
      </c>
      <c r="C290" s="55">
        <f>VLOOKUP(D290,Lotes!$A:$F,6,FALSE)</f>
        <v>0.36</v>
      </c>
      <c r="D290" s="54">
        <v>492</v>
      </c>
      <c r="E290" s="55">
        <v>18</v>
      </c>
      <c r="F290" s="55" t="s">
        <v>761</v>
      </c>
      <c r="H290" s="55" t="s">
        <v>27</v>
      </c>
      <c r="I290" s="55" t="s">
        <v>2347</v>
      </c>
      <c r="J290" s="55" t="s">
        <v>1622</v>
      </c>
      <c r="K290" s="55" t="s">
        <v>3879</v>
      </c>
      <c r="L290" s="55" t="s">
        <v>1894</v>
      </c>
      <c r="M290" s="55" t="s">
        <v>1895</v>
      </c>
      <c r="N290" s="55" t="s">
        <v>3022</v>
      </c>
      <c r="O290" s="55" t="e">
        <v>#N/A</v>
      </c>
      <c r="Q290" s="55" t="s">
        <v>1730</v>
      </c>
      <c r="R290" s="55" t="s">
        <v>1730</v>
      </c>
      <c r="U290" s="55" t="s">
        <v>2877</v>
      </c>
      <c r="V290" s="60">
        <v>0</v>
      </c>
      <c r="W290" s="59" t="s">
        <v>3160</v>
      </c>
      <c r="Y290" s="55">
        <v>1</v>
      </c>
      <c r="AA290" s="55" t="s">
        <v>3161</v>
      </c>
      <c r="AC290" s="55" t="s">
        <v>3062</v>
      </c>
    </row>
    <row r="291" spans="2:45" x14ac:dyDescent="0.3">
      <c r="B291" s="55">
        <v>2016</v>
      </c>
      <c r="C291" s="55">
        <f>VLOOKUP(D291,Lotes!$A:$F,6,FALSE)</f>
        <v>0.36</v>
      </c>
      <c r="D291" s="54">
        <v>492</v>
      </c>
      <c r="E291" s="55">
        <v>18</v>
      </c>
      <c r="F291" s="55" t="s">
        <v>761</v>
      </c>
      <c r="H291" s="55" t="s">
        <v>27</v>
      </c>
      <c r="I291" s="55" t="s">
        <v>2347</v>
      </c>
      <c r="J291" s="55" t="s">
        <v>1622</v>
      </c>
      <c r="K291" s="55" t="s">
        <v>3879</v>
      </c>
      <c r="L291" s="55" t="s">
        <v>1894</v>
      </c>
      <c r="M291" s="55" t="s">
        <v>1895</v>
      </c>
      <c r="N291" s="55" t="s">
        <v>3022</v>
      </c>
      <c r="O291" s="55" t="e">
        <v>#N/A</v>
      </c>
      <c r="Q291" s="55" t="s">
        <v>2600</v>
      </c>
      <c r="R291" s="55" t="s">
        <v>1898</v>
      </c>
      <c r="U291" s="55" t="s">
        <v>2877</v>
      </c>
      <c r="V291" s="58">
        <v>0.3</v>
      </c>
      <c r="W291" s="59" t="s">
        <v>1786</v>
      </c>
      <c r="Y291" s="55">
        <v>1</v>
      </c>
    </row>
    <row r="292" spans="2:45" x14ac:dyDescent="0.3">
      <c r="B292" s="55">
        <v>2016</v>
      </c>
      <c r="C292" s="55">
        <f>VLOOKUP(D292,Lotes!$A:$F,6,FALSE)</f>
        <v>0.36</v>
      </c>
      <c r="D292" s="54">
        <v>492</v>
      </c>
      <c r="E292" s="55">
        <v>18</v>
      </c>
      <c r="F292" s="55" t="s">
        <v>761</v>
      </c>
      <c r="H292" s="55" t="s">
        <v>27</v>
      </c>
      <c r="I292" s="55" t="s">
        <v>2347</v>
      </c>
      <c r="J292" s="55" t="s">
        <v>1622</v>
      </c>
      <c r="K292" s="55" t="s">
        <v>3879</v>
      </c>
      <c r="L292" s="55" t="s">
        <v>1894</v>
      </c>
      <c r="M292" s="55" t="s">
        <v>1895</v>
      </c>
      <c r="N292" s="55" t="s">
        <v>3022</v>
      </c>
      <c r="O292" s="55" t="e">
        <v>#N/A</v>
      </c>
      <c r="Q292" s="55" t="s">
        <v>1667</v>
      </c>
      <c r="R292" s="55" t="s">
        <v>1667</v>
      </c>
      <c r="V292" s="58">
        <v>0.8</v>
      </c>
      <c r="Y292" s="55">
        <v>1</v>
      </c>
      <c r="AA292" s="55" t="s">
        <v>3164</v>
      </c>
    </row>
    <row r="293" spans="2:45" x14ac:dyDescent="0.3">
      <c r="B293" s="55">
        <v>2016</v>
      </c>
      <c r="C293" s="55">
        <f>VLOOKUP(D293,Lotes!$A:$F,6,FALSE)</f>
        <v>0.36</v>
      </c>
      <c r="D293" s="54">
        <v>492</v>
      </c>
      <c r="E293" s="55">
        <v>18</v>
      </c>
      <c r="F293" s="55" t="s">
        <v>761</v>
      </c>
      <c r="H293" s="55" t="s">
        <v>27</v>
      </c>
      <c r="I293" s="55" t="s">
        <v>2347</v>
      </c>
      <c r="J293" s="55" t="s">
        <v>1622</v>
      </c>
      <c r="K293" s="55" t="s">
        <v>3879</v>
      </c>
      <c r="L293" s="55" t="s">
        <v>1894</v>
      </c>
      <c r="M293" s="55" t="s">
        <v>1895</v>
      </c>
      <c r="N293" s="55" t="s">
        <v>3022</v>
      </c>
      <c r="O293" s="55" t="e">
        <v>#N/A</v>
      </c>
      <c r="Q293" s="55" t="s">
        <v>2053</v>
      </c>
      <c r="R293" s="55" t="s">
        <v>2053</v>
      </c>
      <c r="U293" s="55" t="s">
        <v>2877</v>
      </c>
      <c r="V293" s="58">
        <v>0.3</v>
      </c>
      <c r="W293" s="59" t="s">
        <v>1786</v>
      </c>
      <c r="Y293" s="55">
        <v>1</v>
      </c>
      <c r="AA293" s="55" t="s">
        <v>3165</v>
      </c>
      <c r="AC293" s="55" t="s">
        <v>3062</v>
      </c>
    </row>
    <row r="294" spans="2:45" x14ac:dyDescent="0.3">
      <c r="B294" s="55">
        <v>2016</v>
      </c>
      <c r="C294" s="55">
        <f>VLOOKUP(D294,Lotes!$A:$F,6,FALSE)</f>
        <v>0.36</v>
      </c>
      <c r="D294" s="54">
        <v>492</v>
      </c>
      <c r="E294" s="55">
        <v>18</v>
      </c>
      <c r="F294" s="55" t="s">
        <v>761</v>
      </c>
      <c r="H294" s="55" t="s">
        <v>27</v>
      </c>
      <c r="I294" s="55" t="s">
        <v>2347</v>
      </c>
      <c r="J294" s="55" t="s">
        <v>1622</v>
      </c>
      <c r="K294" s="55" t="s">
        <v>3879</v>
      </c>
      <c r="L294" s="55" t="s">
        <v>1894</v>
      </c>
      <c r="M294" s="55" t="s">
        <v>1895</v>
      </c>
      <c r="N294" s="55" t="s">
        <v>3022</v>
      </c>
      <c r="O294" s="55" t="e">
        <v>#N/A</v>
      </c>
      <c r="Q294" s="55" t="s">
        <v>1624</v>
      </c>
      <c r="R294" s="55" t="s">
        <v>1624</v>
      </c>
      <c r="U294" s="55" t="s">
        <v>2874</v>
      </c>
      <c r="V294" s="60">
        <v>1</v>
      </c>
      <c r="Y294" s="55">
        <v>1</v>
      </c>
      <c r="AA294" s="55" t="s">
        <v>3166</v>
      </c>
      <c r="AC294" s="55" t="s">
        <v>1627</v>
      </c>
    </row>
    <row r="295" spans="2:45" x14ac:dyDescent="0.3">
      <c r="B295" s="55">
        <v>2016</v>
      </c>
      <c r="C295" s="55">
        <f>VLOOKUP(D295,Lotes!$A:$F,6,FALSE)</f>
        <v>0.24</v>
      </c>
      <c r="D295" s="54">
        <v>442</v>
      </c>
      <c r="E295" s="55" t="s">
        <v>584</v>
      </c>
      <c r="F295" s="55" t="s">
        <v>662</v>
      </c>
      <c r="H295" s="55" t="s">
        <v>581</v>
      </c>
      <c r="I295" s="55" t="s">
        <v>3167</v>
      </c>
      <c r="J295" s="55" t="s">
        <v>1634</v>
      </c>
      <c r="K295" s="55" t="s">
        <v>3561</v>
      </c>
      <c r="L295" s="55" t="s">
        <v>2873</v>
      </c>
      <c r="M295" s="55" t="s">
        <v>2896</v>
      </c>
      <c r="N295" s="55" t="s">
        <v>1658</v>
      </c>
      <c r="O295" s="55" t="e">
        <v>#N/A</v>
      </c>
      <c r="Q295" s="55" t="s">
        <v>1730</v>
      </c>
      <c r="R295" s="55" t="s">
        <v>1730</v>
      </c>
      <c r="U295" s="55" t="s">
        <v>2874</v>
      </c>
      <c r="V295" s="58">
        <v>0.1</v>
      </c>
      <c r="W295" s="59" t="s">
        <v>1786</v>
      </c>
      <c r="Y295" s="55">
        <v>1</v>
      </c>
      <c r="AA295" s="55" t="s">
        <v>3794</v>
      </c>
      <c r="AC295" s="55" t="s">
        <v>1647</v>
      </c>
      <c r="AG295" s="55" t="s">
        <v>3168</v>
      </c>
      <c r="AH295" s="55" t="s">
        <v>3110</v>
      </c>
      <c r="AP295" s="55">
        <v>1</v>
      </c>
      <c r="AQ295" s="55">
        <v>1</v>
      </c>
    </row>
    <row r="296" spans="2:45" x14ac:dyDescent="0.3">
      <c r="B296" s="55">
        <v>2016</v>
      </c>
      <c r="C296" s="55">
        <f>VLOOKUP(D296,Lotes!$A:$F,6,FALSE)</f>
        <v>0.24</v>
      </c>
      <c r="D296" s="54">
        <v>442</v>
      </c>
      <c r="E296" s="55" t="s">
        <v>584</v>
      </c>
      <c r="F296" s="55" t="s">
        <v>662</v>
      </c>
      <c r="H296" s="55" t="s">
        <v>581</v>
      </c>
      <c r="I296" s="55" t="s">
        <v>3167</v>
      </c>
      <c r="J296" s="55" t="s">
        <v>1634</v>
      </c>
      <c r="K296" s="55" t="s">
        <v>2911</v>
      </c>
      <c r="L296" s="55" t="s">
        <v>1635</v>
      </c>
      <c r="M296" s="55" t="s">
        <v>3759</v>
      </c>
      <c r="N296" s="55" t="s">
        <v>3901</v>
      </c>
      <c r="O296" s="55" t="e">
        <v>#N/A</v>
      </c>
      <c r="Q296" s="55" t="s">
        <v>1687</v>
      </c>
      <c r="R296" s="55" t="s">
        <v>1687</v>
      </c>
      <c r="U296" s="55" t="s">
        <v>2877</v>
      </c>
      <c r="V296" s="58">
        <v>0.5</v>
      </c>
      <c r="W296" s="59" t="s">
        <v>3172</v>
      </c>
      <c r="Y296" s="55">
        <v>1</v>
      </c>
      <c r="AC296" s="55" t="s">
        <v>1647</v>
      </c>
    </row>
    <row r="297" spans="2:45" x14ac:dyDescent="0.3">
      <c r="B297" s="55">
        <v>2016</v>
      </c>
      <c r="C297" s="55">
        <f>VLOOKUP(D297,Lotes!$A:$F,6,FALSE)</f>
        <v>0.24</v>
      </c>
      <c r="D297" s="54">
        <v>442</v>
      </c>
      <c r="E297" s="55" t="s">
        <v>584</v>
      </c>
      <c r="F297" s="55" t="s">
        <v>662</v>
      </c>
      <c r="H297" s="55" t="s">
        <v>581</v>
      </c>
      <c r="I297" s="55" t="s">
        <v>3167</v>
      </c>
      <c r="J297" s="55" t="s">
        <v>1634</v>
      </c>
      <c r="K297" s="55" t="s">
        <v>2911</v>
      </c>
      <c r="L297" s="55" t="s">
        <v>1635</v>
      </c>
      <c r="M297" s="55" t="s">
        <v>3036</v>
      </c>
      <c r="N297" s="55" t="s">
        <v>3898</v>
      </c>
      <c r="O297" s="55" t="e">
        <v>#N/A</v>
      </c>
      <c r="Q297" s="55" t="s">
        <v>1624</v>
      </c>
      <c r="R297" s="55" t="s">
        <v>1624</v>
      </c>
      <c r="U297" s="55" t="s">
        <v>2874</v>
      </c>
      <c r="V297" s="58">
        <v>0.8</v>
      </c>
      <c r="W297" s="59" t="s">
        <v>1751</v>
      </c>
      <c r="Y297" s="55">
        <v>1</v>
      </c>
    </row>
    <row r="298" spans="2:45" x14ac:dyDescent="0.3">
      <c r="B298" s="55">
        <v>2016</v>
      </c>
      <c r="C298" s="55">
        <f>VLOOKUP(D298,Lotes!$A:$F,6,FALSE)</f>
        <v>0.24</v>
      </c>
      <c r="D298" s="54">
        <v>442</v>
      </c>
      <c r="E298" s="55" t="s">
        <v>584</v>
      </c>
      <c r="F298" s="55" t="s">
        <v>662</v>
      </c>
      <c r="H298" s="55" t="s">
        <v>581</v>
      </c>
      <c r="I298" s="55" t="s">
        <v>3167</v>
      </c>
      <c r="J298" s="55" t="s">
        <v>1634</v>
      </c>
      <c r="K298" s="55" t="s">
        <v>3965</v>
      </c>
      <c r="L298" s="55" t="s">
        <v>1673</v>
      </c>
      <c r="M298" s="55" t="s">
        <v>2879</v>
      </c>
      <c r="N298" s="55" t="s">
        <v>1830</v>
      </c>
      <c r="O298" s="55" t="e">
        <v>#N/A</v>
      </c>
      <c r="Q298" s="55" t="s">
        <v>1693</v>
      </c>
      <c r="R298" s="55" t="s">
        <v>1693</v>
      </c>
      <c r="U298" s="55" t="s">
        <v>2877</v>
      </c>
      <c r="V298" s="58">
        <v>0.4</v>
      </c>
      <c r="W298" s="59" t="s">
        <v>3173</v>
      </c>
      <c r="Y298" s="55">
        <v>2</v>
      </c>
      <c r="AA298" s="55" t="s">
        <v>3174</v>
      </c>
    </row>
    <row r="299" spans="2:45" x14ac:dyDescent="0.3">
      <c r="B299" s="55">
        <v>2016</v>
      </c>
      <c r="C299" s="55">
        <f>VLOOKUP(D299,Lotes!$A:$F,6,FALSE)</f>
        <v>0.24</v>
      </c>
      <c r="D299" s="54">
        <v>442</v>
      </c>
      <c r="E299" s="55" t="s">
        <v>584</v>
      </c>
      <c r="F299" s="55" t="s">
        <v>662</v>
      </c>
      <c r="H299" s="55" t="s">
        <v>581</v>
      </c>
      <c r="I299" s="55" t="s">
        <v>3167</v>
      </c>
      <c r="J299" s="55" t="s">
        <v>1634</v>
      </c>
      <c r="K299" s="55" t="s">
        <v>3965</v>
      </c>
      <c r="L299" s="55" t="s">
        <v>1673</v>
      </c>
      <c r="M299" s="55" t="s">
        <v>2879</v>
      </c>
      <c r="N299" s="55" t="s">
        <v>1830</v>
      </c>
      <c r="O299" s="55" t="e">
        <v>#N/A</v>
      </c>
      <c r="Q299" s="55" t="s">
        <v>3984</v>
      </c>
      <c r="R299" s="55" t="s">
        <v>1754</v>
      </c>
      <c r="U299" s="55" t="s">
        <v>2874</v>
      </c>
      <c r="V299" s="58">
        <v>0.8</v>
      </c>
      <c r="Y299" s="55">
        <v>1</v>
      </c>
      <c r="AA299" s="55" t="s">
        <v>3175</v>
      </c>
      <c r="AC299" s="55" t="s">
        <v>3176</v>
      </c>
    </row>
    <row r="300" spans="2:45" x14ac:dyDescent="0.3">
      <c r="B300" s="55">
        <v>2016</v>
      </c>
      <c r="C300" s="55">
        <f>VLOOKUP(D300,Lotes!$A:$F,6,FALSE)</f>
        <v>0.24</v>
      </c>
      <c r="D300" s="54">
        <v>442</v>
      </c>
      <c r="E300" s="55" t="s">
        <v>584</v>
      </c>
      <c r="F300" s="55" t="s">
        <v>662</v>
      </c>
      <c r="H300" s="55" t="s">
        <v>581</v>
      </c>
      <c r="I300" s="55" t="s">
        <v>3167</v>
      </c>
      <c r="J300" s="55" t="s">
        <v>1769</v>
      </c>
      <c r="L300" s="55" t="s">
        <v>3761</v>
      </c>
      <c r="N300" s="55" t="s">
        <v>3907</v>
      </c>
      <c r="O300" s="55" t="e">
        <v>#N/A</v>
      </c>
      <c r="Q300" s="55" t="s">
        <v>3979</v>
      </c>
      <c r="R300" s="55" t="s">
        <v>3169</v>
      </c>
      <c r="U300" s="55" t="s">
        <v>2874</v>
      </c>
      <c r="V300" s="60">
        <v>0</v>
      </c>
      <c r="W300" s="59" t="s">
        <v>3170</v>
      </c>
      <c r="Y300" s="55">
        <v>1</v>
      </c>
      <c r="AA300" s="55" t="s">
        <v>3171</v>
      </c>
    </row>
    <row r="301" spans="2:45" x14ac:dyDescent="0.3">
      <c r="B301" s="55">
        <v>2016</v>
      </c>
      <c r="C301" s="55">
        <f>VLOOKUP(D301,Lotes!$A:$F,6,FALSE)</f>
        <v>0.24</v>
      </c>
      <c r="D301" s="54">
        <v>442</v>
      </c>
      <c r="E301" s="55" t="s">
        <v>584</v>
      </c>
      <c r="F301" s="55" t="s">
        <v>662</v>
      </c>
      <c r="H301" s="55" t="s">
        <v>581</v>
      </c>
      <c r="I301" s="55" t="s">
        <v>3167</v>
      </c>
      <c r="J301" s="55" t="s">
        <v>1634</v>
      </c>
      <c r="N301" s="55" t="s">
        <v>2919</v>
      </c>
      <c r="O301" s="55" t="e">
        <v>#N/A</v>
      </c>
      <c r="Q301" s="55" t="s">
        <v>1796</v>
      </c>
      <c r="R301" s="55" t="s">
        <v>1668</v>
      </c>
      <c r="V301" s="60">
        <v>0</v>
      </c>
      <c r="Y301" s="55">
        <v>26</v>
      </c>
      <c r="AA301" s="55" t="s">
        <v>3177</v>
      </c>
      <c r="AG301" s="55" t="s">
        <v>3178</v>
      </c>
      <c r="AS301" s="55">
        <v>26</v>
      </c>
    </row>
    <row r="302" spans="2:45" x14ac:dyDescent="0.3">
      <c r="B302" s="55">
        <v>2016</v>
      </c>
      <c r="C302" s="55">
        <f>VLOOKUP(D302,Lotes!$A:$F,6,FALSE)</f>
        <v>0.24</v>
      </c>
      <c r="D302" s="54">
        <v>442</v>
      </c>
      <c r="E302" s="55" t="s">
        <v>584</v>
      </c>
      <c r="F302" s="55" t="s">
        <v>662</v>
      </c>
      <c r="H302" s="55" t="s">
        <v>581</v>
      </c>
      <c r="I302" s="55" t="s">
        <v>3167</v>
      </c>
      <c r="J302" s="55" t="s">
        <v>3366</v>
      </c>
      <c r="N302" s="55" t="s">
        <v>3366</v>
      </c>
      <c r="O302" s="55" t="e">
        <v>#N/A</v>
      </c>
      <c r="V302" s="60">
        <v>0</v>
      </c>
      <c r="Y302" s="55">
        <v>1</v>
      </c>
    </row>
    <row r="303" spans="2:45" x14ac:dyDescent="0.3">
      <c r="B303" s="55">
        <v>2016</v>
      </c>
      <c r="C303" s="55">
        <f>VLOOKUP(D303,Lotes!$A:$F,6,FALSE)</f>
        <v>0.22</v>
      </c>
      <c r="D303" s="54">
        <v>490</v>
      </c>
      <c r="E303" s="55">
        <v>18</v>
      </c>
      <c r="F303" s="55" t="s">
        <v>342</v>
      </c>
      <c r="H303" s="55" t="s">
        <v>27</v>
      </c>
      <c r="I303" s="55" t="s">
        <v>2347</v>
      </c>
      <c r="J303" s="55" t="s">
        <v>3366</v>
      </c>
      <c r="N303" s="55" t="s">
        <v>3366</v>
      </c>
      <c r="O303" s="55" t="e">
        <v>#N/A</v>
      </c>
      <c r="V303" s="60">
        <v>0</v>
      </c>
      <c r="Y303" s="55">
        <v>4</v>
      </c>
      <c r="AA303" s="55" t="s">
        <v>3179</v>
      </c>
    </row>
    <row r="304" spans="2:45" x14ac:dyDescent="0.3">
      <c r="B304" s="55">
        <v>2016</v>
      </c>
      <c r="C304" s="55">
        <f>VLOOKUP(D304,Lotes!$A:$F,6,FALSE)</f>
        <v>0.25</v>
      </c>
      <c r="D304" s="54">
        <v>496</v>
      </c>
      <c r="E304" s="55">
        <v>18</v>
      </c>
      <c r="F304" s="55" t="s">
        <v>238</v>
      </c>
      <c r="H304" s="55" t="s">
        <v>27</v>
      </c>
      <c r="I304" s="55" t="s">
        <v>3180</v>
      </c>
      <c r="J304" s="55" t="s">
        <v>1634</v>
      </c>
      <c r="K304" s="55" t="s">
        <v>3965</v>
      </c>
      <c r="L304" s="55" t="s">
        <v>1673</v>
      </c>
      <c r="M304" s="55" t="s">
        <v>2879</v>
      </c>
      <c r="N304" s="55" t="s">
        <v>1830</v>
      </c>
      <c r="O304" s="55" t="e">
        <v>#N/A</v>
      </c>
      <c r="Q304" s="55" t="s">
        <v>1652</v>
      </c>
      <c r="R304" s="55" t="s">
        <v>3181</v>
      </c>
      <c r="U304" s="55" t="s">
        <v>2874</v>
      </c>
      <c r="V304" s="60">
        <v>1</v>
      </c>
      <c r="Y304" s="55">
        <v>1</v>
      </c>
      <c r="AA304" s="55" t="s">
        <v>3182</v>
      </c>
      <c r="AJ304" s="55" t="s">
        <v>3862</v>
      </c>
    </row>
    <row r="305" spans="2:46" x14ac:dyDescent="0.3">
      <c r="B305" s="55">
        <v>2016</v>
      </c>
      <c r="C305" s="55">
        <f>VLOOKUP(D305,Lotes!$A:$F,6,FALSE)</f>
        <v>0.25</v>
      </c>
      <c r="D305" s="54">
        <v>496</v>
      </c>
      <c r="E305" s="55">
        <v>18</v>
      </c>
      <c r="F305" s="55" t="s">
        <v>238</v>
      </c>
      <c r="H305" s="55" t="s">
        <v>27</v>
      </c>
      <c r="I305" s="55" t="s">
        <v>3180</v>
      </c>
      <c r="J305" s="55" t="s">
        <v>1622</v>
      </c>
      <c r="K305" s="55" t="s">
        <v>3879</v>
      </c>
      <c r="L305" s="55" t="s">
        <v>3639</v>
      </c>
      <c r="M305" s="55" t="s">
        <v>3183</v>
      </c>
      <c r="N305" s="55" t="s">
        <v>3880</v>
      </c>
      <c r="O305" s="55" t="s">
        <v>3183</v>
      </c>
      <c r="Q305" s="55" t="s">
        <v>1757</v>
      </c>
      <c r="R305" s="55" t="s">
        <v>1757</v>
      </c>
      <c r="U305" s="55" t="s">
        <v>2877</v>
      </c>
      <c r="V305" s="58">
        <v>0.9</v>
      </c>
      <c r="W305" s="59" t="s">
        <v>1786</v>
      </c>
      <c r="Y305" s="55">
        <v>1</v>
      </c>
      <c r="AA305" s="55" t="s">
        <v>3184</v>
      </c>
      <c r="AC305" s="55" t="s">
        <v>1647</v>
      </c>
      <c r="AH305" s="55" t="s">
        <v>3954</v>
      </c>
      <c r="AI305" s="55" t="s">
        <v>2914</v>
      </c>
    </row>
    <row r="306" spans="2:46" x14ac:dyDescent="0.3">
      <c r="B306" s="55">
        <v>2016</v>
      </c>
      <c r="C306" s="55">
        <f>VLOOKUP(D306,Lotes!$A:$F,6,FALSE)</f>
        <v>0.25</v>
      </c>
      <c r="D306" s="54">
        <v>496</v>
      </c>
      <c r="E306" s="55">
        <v>18</v>
      </c>
      <c r="F306" s="55" t="s">
        <v>238</v>
      </c>
      <c r="H306" s="55" t="s">
        <v>27</v>
      </c>
      <c r="I306" s="55" t="s">
        <v>3180</v>
      </c>
      <c r="J306" s="55" t="s">
        <v>1622</v>
      </c>
      <c r="K306" s="55" t="s">
        <v>3879</v>
      </c>
      <c r="L306" s="55" t="s">
        <v>1894</v>
      </c>
      <c r="M306" s="55" t="s">
        <v>1895</v>
      </c>
      <c r="N306" s="55" t="s">
        <v>3022</v>
      </c>
      <c r="O306" s="55" t="e">
        <v>#N/A</v>
      </c>
      <c r="Q306" s="55" t="s">
        <v>2081</v>
      </c>
      <c r="R306" s="55" t="s">
        <v>3185</v>
      </c>
      <c r="U306" s="55" t="s">
        <v>2874</v>
      </c>
      <c r="V306" s="60">
        <v>1</v>
      </c>
      <c r="Y306" s="55">
        <v>1</v>
      </c>
      <c r="AA306" s="55" t="s">
        <v>3187</v>
      </c>
      <c r="AG306" s="55" t="s">
        <v>3186</v>
      </c>
    </row>
    <row r="307" spans="2:46" x14ac:dyDescent="0.3">
      <c r="B307" s="55">
        <v>2016</v>
      </c>
      <c r="C307" s="55">
        <f>VLOOKUP(D307,Lotes!$A:$F,6,FALSE)</f>
        <v>0.25</v>
      </c>
      <c r="D307" s="54">
        <v>496</v>
      </c>
      <c r="E307" s="55">
        <v>18</v>
      </c>
      <c r="F307" s="55" t="s">
        <v>238</v>
      </c>
      <c r="H307" s="55" t="s">
        <v>27</v>
      </c>
      <c r="I307" s="55" t="s">
        <v>3180</v>
      </c>
      <c r="J307" s="55" t="s">
        <v>1634</v>
      </c>
      <c r="N307" s="55" t="s">
        <v>2919</v>
      </c>
      <c r="O307" s="55" t="e">
        <v>#N/A</v>
      </c>
      <c r="Q307" s="55" t="s">
        <v>1796</v>
      </c>
      <c r="R307" s="55" t="s">
        <v>1668</v>
      </c>
      <c r="V307" s="60">
        <v>0</v>
      </c>
      <c r="Y307" s="55">
        <v>5</v>
      </c>
      <c r="AA307" s="55" t="s">
        <v>3188</v>
      </c>
      <c r="AG307" s="55" t="s">
        <v>2969</v>
      </c>
      <c r="AM307" s="55">
        <v>1</v>
      </c>
    </row>
    <row r="308" spans="2:46" x14ac:dyDescent="0.3">
      <c r="B308" s="55">
        <v>2016</v>
      </c>
      <c r="C308" s="55">
        <f>VLOOKUP(D308,Lotes!$A:$F,6,FALSE)</f>
        <v>0.25040000000000001</v>
      </c>
      <c r="D308" s="54">
        <v>419</v>
      </c>
      <c r="E308" s="55">
        <v>18</v>
      </c>
      <c r="F308" s="55" t="s">
        <v>30</v>
      </c>
      <c r="G308" s="55" t="s">
        <v>3189</v>
      </c>
      <c r="H308" s="55" t="s">
        <v>538</v>
      </c>
      <c r="I308" s="55" t="s">
        <v>2125</v>
      </c>
      <c r="J308" s="55" t="s">
        <v>1634</v>
      </c>
      <c r="K308" s="55" t="s">
        <v>3561</v>
      </c>
      <c r="L308" s="55" t="s">
        <v>2873</v>
      </c>
      <c r="M308" s="55" t="s">
        <v>2896</v>
      </c>
      <c r="N308" s="55" t="s">
        <v>1658</v>
      </c>
      <c r="O308" s="55" t="e">
        <v>#N/A</v>
      </c>
      <c r="P308" s="55" t="s">
        <v>4163</v>
      </c>
      <c r="Q308" s="55" t="s">
        <v>1699</v>
      </c>
      <c r="V308" s="58">
        <v>0.9</v>
      </c>
      <c r="Y308" s="55">
        <v>1</v>
      </c>
      <c r="AA308" s="55" t="s">
        <v>3191</v>
      </c>
      <c r="AC308" s="55" t="s">
        <v>1627</v>
      </c>
    </row>
    <row r="309" spans="2:46" x14ac:dyDescent="0.3">
      <c r="B309" s="55">
        <v>2016</v>
      </c>
      <c r="C309" s="55">
        <f>VLOOKUP(D309,Lotes!$A:$F,6,FALSE)</f>
        <v>0.25040000000000001</v>
      </c>
      <c r="D309" s="54">
        <v>419</v>
      </c>
      <c r="E309" s="55">
        <v>18</v>
      </c>
      <c r="F309" s="55" t="s">
        <v>30</v>
      </c>
      <c r="G309" s="55" t="s">
        <v>3189</v>
      </c>
      <c r="H309" s="55" t="s">
        <v>538</v>
      </c>
      <c r="I309" s="55" t="s">
        <v>2125</v>
      </c>
      <c r="J309" s="55" t="s">
        <v>1634</v>
      </c>
      <c r="K309" s="55" t="s">
        <v>1742</v>
      </c>
      <c r="L309" s="55" t="s">
        <v>2925</v>
      </c>
      <c r="M309" s="55" t="s">
        <v>2926</v>
      </c>
      <c r="N309" s="55" t="s">
        <v>3888</v>
      </c>
      <c r="O309" s="55" t="e">
        <v>#N/A</v>
      </c>
      <c r="Q309" s="55" t="s">
        <v>1624</v>
      </c>
      <c r="R309" s="55" t="s">
        <v>1624</v>
      </c>
      <c r="V309" s="60">
        <v>1</v>
      </c>
      <c r="Y309" s="55">
        <v>1</v>
      </c>
      <c r="AA309" s="55" t="s">
        <v>3190</v>
      </c>
      <c r="AC309" s="55" t="s">
        <v>1647</v>
      </c>
    </row>
    <row r="310" spans="2:46" x14ac:dyDescent="0.3">
      <c r="B310" s="55">
        <v>2016</v>
      </c>
      <c r="C310" s="55">
        <f>VLOOKUP(D310,Lotes!$A:$F,6,FALSE)</f>
        <v>0.25040000000000001</v>
      </c>
      <c r="D310" s="54">
        <v>419</v>
      </c>
      <c r="E310" s="55">
        <v>18</v>
      </c>
      <c r="F310" s="55" t="s">
        <v>30</v>
      </c>
      <c r="G310" s="55" t="s">
        <v>3189</v>
      </c>
      <c r="H310" s="55" t="s">
        <v>538</v>
      </c>
      <c r="I310" s="55" t="s">
        <v>2125</v>
      </c>
      <c r="J310" s="55" t="s">
        <v>1634</v>
      </c>
      <c r="L310" s="55" t="s">
        <v>2259</v>
      </c>
      <c r="N310" s="55" t="s">
        <v>2983</v>
      </c>
      <c r="O310" s="55" t="e">
        <v>#N/A</v>
      </c>
      <c r="P310" s="55" t="s">
        <v>4355</v>
      </c>
      <c r="Q310" s="55" t="s">
        <v>1699</v>
      </c>
      <c r="V310" s="58">
        <v>0.9</v>
      </c>
      <c r="Y310" s="55">
        <v>1</v>
      </c>
      <c r="AA310" s="55" t="s">
        <v>3192</v>
      </c>
      <c r="AC310" s="55" t="s">
        <v>1647</v>
      </c>
    </row>
    <row r="311" spans="2:46" x14ac:dyDescent="0.3">
      <c r="B311" s="55">
        <v>2016</v>
      </c>
      <c r="C311" s="55">
        <f>VLOOKUP(D311,Lotes!$A:$F,6,FALSE)</f>
        <v>0.25040000000000001</v>
      </c>
      <c r="D311" s="54">
        <v>419</v>
      </c>
      <c r="E311" s="55">
        <v>18</v>
      </c>
      <c r="F311" s="55" t="s">
        <v>30</v>
      </c>
      <c r="G311" s="55" t="s">
        <v>3189</v>
      </c>
      <c r="H311" s="55" t="s">
        <v>538</v>
      </c>
      <c r="I311" s="55" t="s">
        <v>2125</v>
      </c>
      <c r="J311" s="55" t="s">
        <v>3366</v>
      </c>
      <c r="N311" s="55" t="s">
        <v>3366</v>
      </c>
      <c r="O311" s="55" t="e">
        <v>#N/A</v>
      </c>
      <c r="V311" s="60">
        <v>0</v>
      </c>
      <c r="Y311" s="55">
        <v>8</v>
      </c>
      <c r="AA311" s="55" t="s">
        <v>3189</v>
      </c>
    </row>
    <row r="312" spans="2:46" x14ac:dyDescent="0.3">
      <c r="B312" s="55">
        <v>2016</v>
      </c>
      <c r="C312" s="55">
        <f>VLOOKUP(D312,Lotes!$A:$F,6,FALSE)</f>
        <v>0.25040000000000001</v>
      </c>
      <c r="D312" s="54">
        <v>419</v>
      </c>
      <c r="E312" s="55">
        <v>18</v>
      </c>
      <c r="F312" s="55" t="s">
        <v>30</v>
      </c>
      <c r="G312" s="55" t="s">
        <v>3189</v>
      </c>
      <c r="H312" s="55" t="s">
        <v>538</v>
      </c>
      <c r="I312" s="55" t="s">
        <v>2125</v>
      </c>
      <c r="J312" s="55" t="s">
        <v>1634</v>
      </c>
      <c r="N312" s="55" t="s">
        <v>2919</v>
      </c>
      <c r="O312" s="55" t="e">
        <v>#N/A</v>
      </c>
      <c r="Q312" s="55" t="s">
        <v>1796</v>
      </c>
      <c r="R312" s="55" t="s">
        <v>1668</v>
      </c>
      <c r="V312" s="60">
        <v>0</v>
      </c>
      <c r="Y312" s="55">
        <v>3</v>
      </c>
      <c r="AA312" s="55" t="s">
        <v>3189</v>
      </c>
    </row>
    <row r="313" spans="2:46" x14ac:dyDescent="0.3">
      <c r="B313" s="55">
        <v>2016</v>
      </c>
      <c r="C313" s="55">
        <f>VLOOKUP(D313,Lotes!$A:$F,6,FALSE)</f>
        <v>0.25040000000000001</v>
      </c>
      <c r="D313" s="54">
        <v>419</v>
      </c>
      <c r="E313" s="55">
        <v>18</v>
      </c>
      <c r="F313" s="55" t="s">
        <v>30</v>
      </c>
      <c r="G313" s="55" t="s">
        <v>3189</v>
      </c>
      <c r="H313" s="55" t="s">
        <v>538</v>
      </c>
      <c r="I313" s="55" t="s">
        <v>2125</v>
      </c>
      <c r="J313" s="55" t="s">
        <v>1622</v>
      </c>
      <c r="K313" s="55" t="s">
        <v>3879</v>
      </c>
      <c r="L313" s="55" t="s">
        <v>2077</v>
      </c>
      <c r="M313" s="55" t="s">
        <v>1657</v>
      </c>
      <c r="N313" s="55" t="s">
        <v>3875</v>
      </c>
      <c r="O313" s="55" t="e">
        <v>#N/A</v>
      </c>
      <c r="Q313" s="55" t="s">
        <v>1755</v>
      </c>
      <c r="R313" s="55" t="s">
        <v>1755</v>
      </c>
      <c r="U313" s="55" t="s">
        <v>2874</v>
      </c>
      <c r="V313" s="58">
        <v>0.5</v>
      </c>
      <c r="W313" s="59" t="s">
        <v>1751</v>
      </c>
      <c r="Y313" s="55">
        <v>1</v>
      </c>
      <c r="AA313" s="55" t="s">
        <v>3189</v>
      </c>
    </row>
    <row r="314" spans="2:46" x14ac:dyDescent="0.3">
      <c r="B314" s="55">
        <v>2016</v>
      </c>
      <c r="C314" s="55">
        <f>VLOOKUP(D314,Lotes!$A:$F,6,FALSE)</f>
        <v>0.48</v>
      </c>
      <c r="D314" s="54">
        <v>449</v>
      </c>
      <c r="E314" s="55" t="s">
        <v>584</v>
      </c>
      <c r="F314" s="55" t="s">
        <v>656</v>
      </c>
      <c r="H314" s="55" t="s">
        <v>581</v>
      </c>
      <c r="I314" s="55" t="s">
        <v>3193</v>
      </c>
      <c r="J314" s="55" t="s">
        <v>1634</v>
      </c>
      <c r="N314" s="55" t="s">
        <v>2919</v>
      </c>
      <c r="O314" s="55" t="e">
        <v>#N/A</v>
      </c>
      <c r="Q314" s="55" t="s">
        <v>1796</v>
      </c>
      <c r="R314" s="55" t="s">
        <v>1668</v>
      </c>
      <c r="V314" s="60">
        <v>0</v>
      </c>
      <c r="Y314" s="55">
        <v>12</v>
      </c>
      <c r="AA314" s="55" t="s">
        <v>3194</v>
      </c>
    </row>
    <row r="315" spans="2:46" x14ac:dyDescent="0.3">
      <c r="B315" s="55">
        <v>2016</v>
      </c>
      <c r="C315" s="55">
        <f>VLOOKUP(D315,Lotes!$A:$F,6,FALSE)</f>
        <v>0.09</v>
      </c>
      <c r="D315" s="54">
        <v>499</v>
      </c>
      <c r="E315" s="55">
        <v>18</v>
      </c>
      <c r="F315" s="55" t="s">
        <v>168</v>
      </c>
      <c r="H315" s="55" t="s">
        <v>27</v>
      </c>
      <c r="I315" s="55" t="s">
        <v>3180</v>
      </c>
      <c r="J315" s="55" t="s">
        <v>1622</v>
      </c>
      <c r="K315" s="55" t="s">
        <v>3879</v>
      </c>
      <c r="L315" s="55" t="s">
        <v>1894</v>
      </c>
      <c r="M315" s="55" t="s">
        <v>1895</v>
      </c>
      <c r="N315" s="55" t="s">
        <v>3022</v>
      </c>
      <c r="O315" s="55" t="e">
        <v>#N/A</v>
      </c>
      <c r="Q315" s="55" t="s">
        <v>1624</v>
      </c>
      <c r="R315" s="55" t="s">
        <v>1624</v>
      </c>
      <c r="U315" s="55" t="s">
        <v>2874</v>
      </c>
      <c r="V315" s="58">
        <v>0.2</v>
      </c>
      <c r="W315" s="59" t="s">
        <v>1786</v>
      </c>
      <c r="Y315" s="55">
        <v>1</v>
      </c>
      <c r="AG315" s="55" t="s">
        <v>1679</v>
      </c>
      <c r="AL315" s="55">
        <v>1</v>
      </c>
    </row>
    <row r="316" spans="2:46" x14ac:dyDescent="0.3">
      <c r="B316" s="55">
        <v>2016</v>
      </c>
      <c r="C316" s="55">
        <f>VLOOKUP(D316,Lotes!$A:$F,6,FALSE)</f>
        <v>0.09</v>
      </c>
      <c r="D316" s="54">
        <v>499</v>
      </c>
      <c r="E316" s="55">
        <v>18</v>
      </c>
      <c r="F316" s="55" t="s">
        <v>168</v>
      </c>
      <c r="H316" s="55" t="s">
        <v>27</v>
      </c>
      <c r="I316" s="55" t="s">
        <v>3180</v>
      </c>
      <c r="J316" s="55" t="s">
        <v>1622</v>
      </c>
      <c r="K316" s="55" t="s">
        <v>3968</v>
      </c>
      <c r="L316" s="55" t="s">
        <v>2980</v>
      </c>
      <c r="N316" s="55" t="s">
        <v>2989</v>
      </c>
      <c r="O316" s="55" t="e">
        <v>#N/A</v>
      </c>
      <c r="Q316" s="55" t="s">
        <v>2916</v>
      </c>
      <c r="R316" s="55" t="s">
        <v>1750</v>
      </c>
      <c r="V316" s="60">
        <v>0</v>
      </c>
      <c r="W316" s="59" t="s">
        <v>3195</v>
      </c>
      <c r="Y316" s="55">
        <v>1</v>
      </c>
      <c r="AG316" s="55" t="s">
        <v>2073</v>
      </c>
      <c r="AT316" s="55">
        <v>1</v>
      </c>
    </row>
    <row r="317" spans="2:46" x14ac:dyDescent="0.3">
      <c r="B317" s="55">
        <v>2016</v>
      </c>
      <c r="C317" s="55">
        <f>VLOOKUP(D317,Lotes!$A:$F,6,FALSE)</f>
        <v>0.09</v>
      </c>
      <c r="D317" s="54">
        <v>499</v>
      </c>
      <c r="E317" s="55">
        <v>18</v>
      </c>
      <c r="F317" s="55" t="s">
        <v>168</v>
      </c>
      <c r="H317" s="55" t="s">
        <v>27</v>
      </c>
      <c r="I317" s="55" t="s">
        <v>3180</v>
      </c>
      <c r="J317" s="55" t="s">
        <v>1622</v>
      </c>
      <c r="K317" s="55" t="s">
        <v>3968</v>
      </c>
      <c r="N317" s="55" t="s">
        <v>2992</v>
      </c>
      <c r="O317" s="55" t="e">
        <v>#N/A</v>
      </c>
      <c r="Q317" s="55" t="s">
        <v>3983</v>
      </c>
      <c r="R317" s="55" t="s">
        <v>3196</v>
      </c>
      <c r="V317" s="60">
        <v>0</v>
      </c>
      <c r="W317" s="59" t="s">
        <v>3197</v>
      </c>
      <c r="Y317" s="55">
        <v>1</v>
      </c>
      <c r="AA317" s="55" t="s">
        <v>3198</v>
      </c>
      <c r="AG317" s="55" t="s">
        <v>3199</v>
      </c>
    </row>
    <row r="318" spans="2:46" x14ac:dyDescent="0.3">
      <c r="B318" s="55">
        <v>2016</v>
      </c>
      <c r="C318" s="55">
        <f>VLOOKUP(D318,Lotes!$A:$F,6,FALSE)</f>
        <v>0.09</v>
      </c>
      <c r="D318" s="54">
        <v>499</v>
      </c>
      <c r="E318" s="55">
        <v>18</v>
      </c>
      <c r="F318" s="55" t="s">
        <v>168</v>
      </c>
      <c r="H318" s="55" t="s">
        <v>27</v>
      </c>
      <c r="I318" s="55" t="s">
        <v>3180</v>
      </c>
      <c r="J318" s="55" t="s">
        <v>1622</v>
      </c>
      <c r="K318" s="55" t="s">
        <v>3968</v>
      </c>
      <c r="N318" s="55" t="s">
        <v>2992</v>
      </c>
      <c r="O318" s="55" t="e">
        <v>#N/A</v>
      </c>
      <c r="Q318" s="55" t="s">
        <v>1796</v>
      </c>
      <c r="R318" s="55" t="s">
        <v>1668</v>
      </c>
      <c r="V318" s="60">
        <v>0</v>
      </c>
      <c r="W318" s="59" t="s">
        <v>1631</v>
      </c>
      <c r="Y318" s="55">
        <v>1</v>
      </c>
      <c r="AG318" s="55" t="s">
        <v>1679</v>
      </c>
      <c r="AL318" s="55">
        <v>1</v>
      </c>
      <c r="AP318" s="55">
        <v>1</v>
      </c>
    </row>
    <row r="319" spans="2:46" x14ac:dyDescent="0.3">
      <c r="B319" s="55">
        <v>2016</v>
      </c>
      <c r="C319" s="55">
        <f>VLOOKUP(D319,Lotes!$A:$F,6,FALSE)</f>
        <v>0.09</v>
      </c>
      <c r="D319" s="54">
        <v>499</v>
      </c>
      <c r="E319" s="55">
        <v>18</v>
      </c>
      <c r="F319" s="55" t="s">
        <v>168</v>
      </c>
      <c r="H319" s="55" t="s">
        <v>27</v>
      </c>
      <c r="I319" s="55" t="s">
        <v>3180</v>
      </c>
      <c r="J319" s="55" t="s">
        <v>1634</v>
      </c>
      <c r="N319" s="55" t="s">
        <v>2919</v>
      </c>
      <c r="O319" s="55" t="e">
        <v>#N/A</v>
      </c>
      <c r="Q319" s="55" t="s">
        <v>1796</v>
      </c>
      <c r="R319" s="55" t="s">
        <v>1668</v>
      </c>
      <c r="V319" s="60">
        <v>0</v>
      </c>
      <c r="Y319" s="55">
        <v>1</v>
      </c>
    </row>
    <row r="320" spans="2:46" x14ac:dyDescent="0.3">
      <c r="B320" s="55">
        <v>2016</v>
      </c>
      <c r="C320" s="55">
        <f>VLOOKUP(D320,Lotes!$A:$F,6,FALSE)</f>
        <v>0.53</v>
      </c>
      <c r="D320" s="54">
        <v>412</v>
      </c>
      <c r="E320" s="55">
        <v>18</v>
      </c>
      <c r="F320" s="55" t="s">
        <v>651</v>
      </c>
      <c r="H320" s="55" t="s">
        <v>538</v>
      </c>
      <c r="I320" s="55" t="s">
        <v>2489</v>
      </c>
      <c r="J320" s="55" t="s">
        <v>1634</v>
      </c>
      <c r="N320" s="55" t="s">
        <v>2919</v>
      </c>
      <c r="O320" s="55" t="e">
        <v>#N/A</v>
      </c>
      <c r="Q320" s="55" t="s">
        <v>1796</v>
      </c>
      <c r="R320" s="55" t="s">
        <v>1668</v>
      </c>
      <c r="V320" s="60">
        <v>0</v>
      </c>
      <c r="Y320" s="55">
        <v>8</v>
      </c>
    </row>
    <row r="321" spans="2:42" x14ac:dyDescent="0.3">
      <c r="B321" s="55">
        <v>2016</v>
      </c>
      <c r="C321" s="55">
        <f>VLOOKUP(D321,Lotes!$A:$F,6,FALSE)</f>
        <v>0.88</v>
      </c>
      <c r="D321" s="54">
        <v>451</v>
      </c>
      <c r="E321" s="55" t="s">
        <v>584</v>
      </c>
      <c r="F321" s="55" t="s">
        <v>656</v>
      </c>
      <c r="H321" s="55" t="s">
        <v>581</v>
      </c>
      <c r="I321" s="55" t="s">
        <v>3193</v>
      </c>
      <c r="J321" s="55" t="s">
        <v>1634</v>
      </c>
      <c r="L321" s="55" t="s">
        <v>2945</v>
      </c>
      <c r="N321" s="55" t="s">
        <v>2971</v>
      </c>
      <c r="O321" s="55" t="e">
        <v>#N/A</v>
      </c>
      <c r="Q321" s="55" t="s">
        <v>1667</v>
      </c>
      <c r="R321" s="55" t="s">
        <v>1667</v>
      </c>
      <c r="V321" s="60">
        <v>0</v>
      </c>
      <c r="W321" s="59" t="s">
        <v>1631</v>
      </c>
      <c r="Y321" s="55">
        <v>1</v>
      </c>
      <c r="AA321" s="55" t="s">
        <v>3200</v>
      </c>
    </row>
    <row r="322" spans="2:42" x14ac:dyDescent="0.3">
      <c r="B322" s="55">
        <v>2016</v>
      </c>
      <c r="C322" s="55">
        <f>VLOOKUP(D322,Lotes!$A:$F,6,FALSE)</f>
        <v>0.88</v>
      </c>
      <c r="D322" s="54">
        <v>451</v>
      </c>
      <c r="E322" s="55" t="s">
        <v>584</v>
      </c>
      <c r="F322" s="55" t="s">
        <v>656</v>
      </c>
      <c r="H322" s="55" t="s">
        <v>581</v>
      </c>
      <c r="I322" s="55" t="s">
        <v>3193</v>
      </c>
      <c r="J322" s="55" t="s">
        <v>1634</v>
      </c>
      <c r="K322" s="55" t="s">
        <v>3965</v>
      </c>
      <c r="L322" s="55" t="s">
        <v>1673</v>
      </c>
      <c r="M322" s="55" t="s">
        <v>2879</v>
      </c>
      <c r="N322" s="55" t="s">
        <v>1830</v>
      </c>
      <c r="O322" s="55" t="e">
        <v>#N/A</v>
      </c>
      <c r="Q322" s="55" t="s">
        <v>2081</v>
      </c>
      <c r="R322" s="55" t="s">
        <v>3841</v>
      </c>
      <c r="V322" s="60">
        <v>1</v>
      </c>
      <c r="Y322" s="55">
        <v>1</v>
      </c>
      <c r="AJ322" s="55" t="s">
        <v>3835</v>
      </c>
    </row>
    <row r="323" spans="2:42" x14ac:dyDescent="0.3">
      <c r="B323" s="55">
        <v>2016</v>
      </c>
      <c r="C323" s="55">
        <f>VLOOKUP(D323,Lotes!$A:$F,6,FALSE)</f>
        <v>0.88</v>
      </c>
      <c r="D323" s="54">
        <v>451</v>
      </c>
      <c r="E323" s="55" t="s">
        <v>584</v>
      </c>
      <c r="F323" s="55" t="s">
        <v>656</v>
      </c>
      <c r="H323" s="55" t="s">
        <v>581</v>
      </c>
      <c r="I323" s="55" t="s">
        <v>3193</v>
      </c>
      <c r="J323" s="55" t="s">
        <v>1634</v>
      </c>
      <c r="L323" s="55" t="s">
        <v>1746</v>
      </c>
      <c r="N323" s="55" t="s">
        <v>3201</v>
      </c>
      <c r="O323" s="55" t="e">
        <v>#N/A</v>
      </c>
      <c r="Q323" s="55" t="s">
        <v>1796</v>
      </c>
      <c r="R323" s="55" t="s">
        <v>3202</v>
      </c>
      <c r="V323" s="60">
        <v>0</v>
      </c>
      <c r="Y323" s="55">
        <v>1</v>
      </c>
      <c r="AA323" s="55" t="s">
        <v>3203</v>
      </c>
    </row>
    <row r="324" spans="2:42" x14ac:dyDescent="0.3">
      <c r="B324" s="55">
        <v>2016</v>
      </c>
      <c r="C324" s="55">
        <f>VLOOKUP(D324,Lotes!$A:$F,6,FALSE)</f>
        <v>0.88</v>
      </c>
      <c r="D324" s="54">
        <v>451</v>
      </c>
      <c r="E324" s="55" t="s">
        <v>584</v>
      </c>
      <c r="F324" s="55" t="s">
        <v>656</v>
      </c>
      <c r="H324" s="55" t="s">
        <v>581</v>
      </c>
      <c r="I324" s="55" t="s">
        <v>3193</v>
      </c>
      <c r="J324" s="55" t="s">
        <v>1634</v>
      </c>
      <c r="N324" s="55" t="s">
        <v>2919</v>
      </c>
      <c r="O324" s="55" t="e">
        <v>#N/A</v>
      </c>
      <c r="Q324" s="55" t="s">
        <v>1631</v>
      </c>
      <c r="R324" s="55" t="s">
        <v>1702</v>
      </c>
      <c r="V324" s="60">
        <v>0</v>
      </c>
      <c r="W324" s="59" t="s">
        <v>1631</v>
      </c>
      <c r="Y324" s="55">
        <v>1</v>
      </c>
      <c r="AA324" s="55" t="s">
        <v>3204</v>
      </c>
      <c r="AG324" s="55" t="s">
        <v>1702</v>
      </c>
      <c r="AP324" s="55">
        <f>Y324</f>
        <v>1</v>
      </c>
    </row>
    <row r="325" spans="2:42" x14ac:dyDescent="0.3">
      <c r="B325" s="55">
        <v>2016</v>
      </c>
      <c r="C325" s="55">
        <f>VLOOKUP(D325,Lotes!$A:$F,6,FALSE)</f>
        <v>0.88</v>
      </c>
      <c r="D325" s="54">
        <v>451</v>
      </c>
      <c r="E325" s="55" t="s">
        <v>584</v>
      </c>
      <c r="F325" s="55" t="s">
        <v>656</v>
      </c>
      <c r="H325" s="55" t="s">
        <v>581</v>
      </c>
      <c r="I325" s="55" t="s">
        <v>3193</v>
      </c>
      <c r="J325" s="55" t="s">
        <v>1634</v>
      </c>
      <c r="N325" s="55" t="s">
        <v>2919</v>
      </c>
      <c r="O325" s="55" t="e">
        <v>#N/A</v>
      </c>
      <c r="Q325" s="55" t="s">
        <v>1796</v>
      </c>
      <c r="R325" s="55" t="s">
        <v>1668</v>
      </c>
      <c r="V325" s="60">
        <v>0</v>
      </c>
      <c r="Y325" s="55">
        <v>5</v>
      </c>
    </row>
    <row r="326" spans="2:42" x14ac:dyDescent="0.3">
      <c r="B326" s="55">
        <v>2016</v>
      </c>
      <c r="C326" s="55">
        <f>VLOOKUP(D326,Lotes!$A:$F,6,FALSE)</f>
        <v>0.88</v>
      </c>
      <c r="D326" s="54">
        <v>451</v>
      </c>
      <c r="E326" s="55" t="s">
        <v>584</v>
      </c>
      <c r="F326" s="55" t="s">
        <v>656</v>
      </c>
      <c r="H326" s="55" t="s">
        <v>581</v>
      </c>
      <c r="I326" s="55" t="s">
        <v>3193</v>
      </c>
      <c r="J326" s="55" t="s">
        <v>1622</v>
      </c>
      <c r="K326" s="55" t="s">
        <v>3968</v>
      </c>
      <c r="L326" s="55" t="s">
        <v>2980</v>
      </c>
      <c r="N326" s="55" t="s">
        <v>2989</v>
      </c>
      <c r="O326" s="55" t="e">
        <v>#N/A</v>
      </c>
      <c r="Q326" s="55" t="s">
        <v>1785</v>
      </c>
      <c r="R326" s="55" t="s">
        <v>1785</v>
      </c>
      <c r="U326" s="55" t="s">
        <v>2874</v>
      </c>
      <c r="V326" s="58">
        <v>0.7</v>
      </c>
      <c r="W326" s="59" t="s">
        <v>1631</v>
      </c>
      <c r="Y326" s="55">
        <v>1</v>
      </c>
    </row>
    <row r="327" spans="2:42" x14ac:dyDescent="0.3">
      <c r="B327" s="55">
        <v>2016</v>
      </c>
      <c r="C327" s="55">
        <f>VLOOKUP(D327,Lotes!$A:$F,6,FALSE)</f>
        <v>0.1696</v>
      </c>
      <c r="D327" s="54">
        <v>420</v>
      </c>
      <c r="E327" s="55">
        <v>18</v>
      </c>
      <c r="F327" s="55" t="s">
        <v>30</v>
      </c>
      <c r="H327" s="55" t="s">
        <v>538</v>
      </c>
      <c r="I327" s="55" t="s">
        <v>2125</v>
      </c>
      <c r="J327" s="55" t="s">
        <v>3366</v>
      </c>
      <c r="N327" s="55" t="s">
        <v>3366</v>
      </c>
      <c r="O327" s="55" t="e">
        <v>#N/A</v>
      </c>
      <c r="V327" s="60">
        <v>0</v>
      </c>
      <c r="Y327" s="55">
        <v>2</v>
      </c>
      <c r="AA327" s="55" t="s">
        <v>3205</v>
      </c>
    </row>
    <row r="328" spans="2:42" x14ac:dyDescent="0.3">
      <c r="B328" s="55">
        <v>2016</v>
      </c>
      <c r="C328" s="55">
        <f>VLOOKUP(D328,Lotes!$A:$F,6,FALSE)</f>
        <v>1E-3</v>
      </c>
      <c r="D328" s="54">
        <v>497</v>
      </c>
      <c r="E328" s="55">
        <v>18</v>
      </c>
      <c r="F328" s="55" t="s">
        <v>280</v>
      </c>
      <c r="H328" s="55" t="s">
        <v>27</v>
      </c>
      <c r="I328" s="55" t="s">
        <v>3180</v>
      </c>
      <c r="J328" s="55" t="s">
        <v>1622</v>
      </c>
      <c r="K328" s="55" t="s">
        <v>3879</v>
      </c>
      <c r="L328" s="55" t="s">
        <v>2077</v>
      </c>
      <c r="M328" s="55" t="s">
        <v>1657</v>
      </c>
      <c r="N328" s="55" t="s">
        <v>3875</v>
      </c>
      <c r="O328" s="55" t="e">
        <v>#N/A</v>
      </c>
      <c r="Q328" s="55" t="s">
        <v>2600</v>
      </c>
      <c r="R328" s="55" t="s">
        <v>1898</v>
      </c>
      <c r="U328" s="55" t="s">
        <v>2877</v>
      </c>
      <c r="V328" s="60">
        <v>1</v>
      </c>
      <c r="Y328" s="55">
        <v>1</v>
      </c>
      <c r="AA328" s="55" t="s">
        <v>3206</v>
      </c>
      <c r="AG328" s="55" t="s">
        <v>3207</v>
      </c>
    </row>
    <row r="329" spans="2:42" x14ac:dyDescent="0.3">
      <c r="B329" s="55">
        <v>2016</v>
      </c>
      <c r="C329" s="55">
        <f>VLOOKUP(D329,Lotes!$A:$F,6,FALSE)</f>
        <v>1E-3</v>
      </c>
      <c r="D329" s="54">
        <v>497</v>
      </c>
      <c r="E329" s="55">
        <v>18</v>
      </c>
      <c r="F329" s="55" t="s">
        <v>280</v>
      </c>
      <c r="H329" s="55" t="s">
        <v>27</v>
      </c>
      <c r="I329" s="55" t="s">
        <v>3180</v>
      </c>
      <c r="J329" s="55" t="s">
        <v>1634</v>
      </c>
      <c r="K329" s="55" t="s">
        <v>2911</v>
      </c>
      <c r="L329" s="55" t="s">
        <v>1950</v>
      </c>
      <c r="M329" s="55" t="s">
        <v>1636</v>
      </c>
      <c r="N329" s="55" t="s">
        <v>1952</v>
      </c>
      <c r="O329" s="55" t="e">
        <v>#N/A</v>
      </c>
      <c r="Q329" s="55" t="s">
        <v>2924</v>
      </c>
      <c r="R329" s="55" t="s">
        <v>2924</v>
      </c>
      <c r="U329" s="55" t="s">
        <v>2874</v>
      </c>
      <c r="V329" s="58">
        <v>0.1</v>
      </c>
      <c r="W329" s="59" t="s">
        <v>3208</v>
      </c>
      <c r="Y329" s="55">
        <v>1</v>
      </c>
      <c r="AA329" s="55" t="s">
        <v>3209</v>
      </c>
      <c r="AC329" s="55" t="s">
        <v>1627</v>
      </c>
    </row>
    <row r="330" spans="2:42" x14ac:dyDescent="0.3">
      <c r="B330" s="55">
        <v>2016</v>
      </c>
      <c r="C330" s="55">
        <f>VLOOKUP(D330,Lotes!$A:$F,6,FALSE)</f>
        <v>1E-3</v>
      </c>
      <c r="D330" s="54">
        <v>497</v>
      </c>
      <c r="E330" s="55">
        <v>18</v>
      </c>
      <c r="F330" s="55" t="s">
        <v>280</v>
      </c>
      <c r="H330" s="55" t="s">
        <v>27</v>
      </c>
      <c r="I330" s="55" t="s">
        <v>3180</v>
      </c>
      <c r="J330" s="55" t="s">
        <v>1634</v>
      </c>
      <c r="N330" s="55" t="s">
        <v>2919</v>
      </c>
      <c r="O330" s="55" t="e">
        <v>#N/A</v>
      </c>
      <c r="Q330" s="55" t="s">
        <v>1796</v>
      </c>
      <c r="R330" s="55" t="s">
        <v>1668</v>
      </c>
      <c r="V330" s="60">
        <v>0</v>
      </c>
      <c r="Y330" s="55">
        <v>4</v>
      </c>
      <c r="AG330" s="55" t="s">
        <v>3210</v>
      </c>
      <c r="AM330" s="55">
        <v>2</v>
      </c>
    </row>
    <row r="331" spans="2:42" x14ac:dyDescent="0.3">
      <c r="B331" s="55">
        <v>2016</v>
      </c>
      <c r="C331" s="55">
        <f>VLOOKUP(D331,Lotes!$A:$F,6,FALSE)</f>
        <v>0.48</v>
      </c>
      <c r="D331" s="54">
        <v>588</v>
      </c>
      <c r="E331" s="55">
        <v>18</v>
      </c>
      <c r="F331" s="55" t="s">
        <v>94</v>
      </c>
      <c r="H331" s="55" t="s">
        <v>581</v>
      </c>
      <c r="I331" s="55" t="s">
        <v>2407</v>
      </c>
      <c r="J331" s="55" t="s">
        <v>1634</v>
      </c>
      <c r="K331" s="55" t="s">
        <v>2911</v>
      </c>
      <c r="L331" s="55" t="s">
        <v>1950</v>
      </c>
      <c r="M331" s="55" t="s">
        <v>1636</v>
      </c>
      <c r="N331" s="55" t="s">
        <v>1952</v>
      </c>
      <c r="O331" s="55" t="e">
        <v>#N/A</v>
      </c>
      <c r="Q331" s="55" t="s">
        <v>1757</v>
      </c>
      <c r="R331" s="55" t="s">
        <v>1757</v>
      </c>
      <c r="U331" s="55" t="s">
        <v>2877</v>
      </c>
      <c r="V331" s="58">
        <v>0.3</v>
      </c>
      <c r="W331" s="59" t="s">
        <v>3211</v>
      </c>
      <c r="Y331" s="55">
        <v>2</v>
      </c>
      <c r="AA331" s="55" t="s">
        <v>3212</v>
      </c>
      <c r="AC331" s="55" t="s">
        <v>1647</v>
      </c>
    </row>
    <row r="332" spans="2:42" x14ac:dyDescent="0.3">
      <c r="B332" s="55">
        <v>2016</v>
      </c>
      <c r="C332" s="55">
        <f>VLOOKUP(D332,Lotes!$A:$F,6,FALSE)</f>
        <v>0.48</v>
      </c>
      <c r="D332" s="54">
        <v>588</v>
      </c>
      <c r="E332" s="55">
        <v>18</v>
      </c>
      <c r="F332" s="55" t="s">
        <v>94</v>
      </c>
      <c r="H332" s="55" t="s">
        <v>581</v>
      </c>
      <c r="I332" s="55" t="s">
        <v>2407</v>
      </c>
      <c r="J332" s="55" t="s">
        <v>1634</v>
      </c>
      <c r="K332" s="55" t="s">
        <v>2911</v>
      </c>
      <c r="L332" s="55" t="s">
        <v>2911</v>
      </c>
      <c r="N332" s="55" t="s">
        <v>3890</v>
      </c>
      <c r="O332" s="55" t="e">
        <v>#N/A</v>
      </c>
      <c r="Q332" s="55" t="s">
        <v>1667</v>
      </c>
      <c r="R332" s="55" t="s">
        <v>1667</v>
      </c>
      <c r="V332" s="60">
        <v>1</v>
      </c>
      <c r="Y332" s="55">
        <v>1</v>
      </c>
      <c r="AA332" s="55" t="s">
        <v>3213</v>
      </c>
      <c r="AG332" s="55" t="s">
        <v>3207</v>
      </c>
    </row>
    <row r="333" spans="2:42" x14ac:dyDescent="0.3">
      <c r="B333" s="55">
        <v>2016</v>
      </c>
      <c r="C333" s="55">
        <f>VLOOKUP(D333,Lotes!$A:$F,6,FALSE)</f>
        <v>0.48</v>
      </c>
      <c r="D333" s="54">
        <v>588</v>
      </c>
      <c r="E333" s="55">
        <v>18</v>
      </c>
      <c r="F333" s="55" t="s">
        <v>94</v>
      </c>
      <c r="H333" s="55" t="s">
        <v>581</v>
      </c>
      <c r="I333" s="55" t="s">
        <v>2407</v>
      </c>
      <c r="J333" s="55" t="s">
        <v>1634</v>
      </c>
      <c r="K333" s="55" t="s">
        <v>1742</v>
      </c>
      <c r="L333" s="55" t="s">
        <v>2925</v>
      </c>
      <c r="M333" s="55" t="s">
        <v>2926</v>
      </c>
      <c r="N333" s="55" t="s">
        <v>3888</v>
      </c>
      <c r="O333" s="55" t="e">
        <v>#N/A</v>
      </c>
      <c r="Q333" s="55" t="s">
        <v>1785</v>
      </c>
      <c r="R333" s="55" t="s">
        <v>1785</v>
      </c>
      <c r="U333" s="55" t="s">
        <v>2877</v>
      </c>
      <c r="V333" s="58">
        <v>0.2</v>
      </c>
      <c r="W333" s="59" t="s">
        <v>1751</v>
      </c>
      <c r="Y333" s="55">
        <v>1</v>
      </c>
      <c r="AG333" s="55" t="s">
        <v>3207</v>
      </c>
    </row>
    <row r="334" spans="2:42" x14ac:dyDescent="0.3">
      <c r="B334" s="55">
        <v>2016</v>
      </c>
      <c r="C334" s="55">
        <f>VLOOKUP(D334,Lotes!$A:$F,6,FALSE)</f>
        <v>0.48</v>
      </c>
      <c r="D334" s="54">
        <v>588</v>
      </c>
      <c r="E334" s="55">
        <v>18</v>
      </c>
      <c r="F334" s="55" t="s">
        <v>94</v>
      </c>
      <c r="H334" s="55" t="s">
        <v>581</v>
      </c>
      <c r="I334" s="55" t="s">
        <v>2407</v>
      </c>
      <c r="J334" s="55" t="s">
        <v>1634</v>
      </c>
      <c r="L334" s="55" t="s">
        <v>2980</v>
      </c>
      <c r="N334" s="55" t="s">
        <v>2777</v>
      </c>
      <c r="O334" s="55" t="e">
        <v>#N/A</v>
      </c>
      <c r="Q334" s="55" t="s">
        <v>3983</v>
      </c>
      <c r="R334" s="55" t="s">
        <v>3214</v>
      </c>
      <c r="V334" s="60">
        <v>0</v>
      </c>
      <c r="Y334" s="55">
        <v>1</v>
      </c>
      <c r="AA334" s="55" t="s">
        <v>3215</v>
      </c>
      <c r="AC334" s="55" t="s">
        <v>3062</v>
      </c>
    </row>
    <row r="335" spans="2:42" x14ac:dyDescent="0.3">
      <c r="B335" s="55">
        <v>2016</v>
      </c>
      <c r="C335" s="55">
        <f>VLOOKUP(D335,Lotes!$A:$F,6,FALSE)</f>
        <v>0.48</v>
      </c>
      <c r="D335" s="54">
        <v>588</v>
      </c>
      <c r="E335" s="55">
        <v>18</v>
      </c>
      <c r="F335" s="55" t="s">
        <v>94</v>
      </c>
      <c r="H335" s="55" t="s">
        <v>581</v>
      </c>
      <c r="I335" s="55" t="s">
        <v>2407</v>
      </c>
      <c r="J335" s="55" t="s">
        <v>1634</v>
      </c>
      <c r="K335" s="55" t="s">
        <v>3561</v>
      </c>
      <c r="L335" s="55" t="s">
        <v>2873</v>
      </c>
      <c r="M335" s="55" t="s">
        <v>2896</v>
      </c>
      <c r="N335" s="55" t="s">
        <v>1658</v>
      </c>
      <c r="O335" s="55" t="e">
        <v>#N/A</v>
      </c>
      <c r="P335" s="55" t="s">
        <v>4163</v>
      </c>
      <c r="Q335" s="55" t="s">
        <v>1699</v>
      </c>
      <c r="V335" s="60">
        <v>1</v>
      </c>
      <c r="Y335" s="55">
        <v>1</v>
      </c>
      <c r="AC335" s="55" t="s">
        <v>1627</v>
      </c>
    </row>
    <row r="336" spans="2:42" x14ac:dyDescent="0.3">
      <c r="B336" s="55">
        <v>2016</v>
      </c>
      <c r="C336" s="55">
        <f>VLOOKUP(D336,Lotes!$A:$F,6,FALSE)</f>
        <v>0.48</v>
      </c>
      <c r="D336" s="54">
        <v>588</v>
      </c>
      <c r="E336" s="55">
        <v>18</v>
      </c>
      <c r="F336" s="55" t="s">
        <v>94</v>
      </c>
      <c r="H336" s="55" t="s">
        <v>581</v>
      </c>
      <c r="I336" s="55" t="s">
        <v>2407</v>
      </c>
      <c r="J336" s="55" t="s">
        <v>1634</v>
      </c>
      <c r="K336" s="55" t="s">
        <v>3561</v>
      </c>
      <c r="L336" s="55" t="s">
        <v>2873</v>
      </c>
      <c r="M336" s="55" t="s">
        <v>2896</v>
      </c>
      <c r="N336" s="55" t="s">
        <v>1658</v>
      </c>
      <c r="O336" s="55" t="e">
        <v>#N/A</v>
      </c>
      <c r="Q336" s="55" t="s">
        <v>2924</v>
      </c>
      <c r="R336" s="55" t="s">
        <v>2924</v>
      </c>
      <c r="U336" s="55" t="s">
        <v>2874</v>
      </c>
      <c r="V336" s="58">
        <v>0.3</v>
      </c>
      <c r="W336" s="59" t="s">
        <v>3216</v>
      </c>
      <c r="Y336" s="55">
        <v>1</v>
      </c>
      <c r="AA336" s="55" t="s">
        <v>3217</v>
      </c>
      <c r="AC336" s="55" t="s">
        <v>1627</v>
      </c>
    </row>
    <row r="337" spans="2:39" x14ac:dyDescent="0.3">
      <c r="B337" s="55">
        <v>2016</v>
      </c>
      <c r="C337" s="55">
        <f>VLOOKUP(D337,Lotes!$A:$F,6,FALSE)</f>
        <v>0.48</v>
      </c>
      <c r="D337" s="54">
        <v>588</v>
      </c>
      <c r="E337" s="55">
        <v>18</v>
      </c>
      <c r="F337" s="55" t="s">
        <v>94</v>
      </c>
      <c r="H337" s="55" t="s">
        <v>581</v>
      </c>
      <c r="I337" s="55" t="s">
        <v>2407</v>
      </c>
      <c r="J337" s="55" t="s">
        <v>1622</v>
      </c>
      <c r="K337" s="55" t="s">
        <v>3966</v>
      </c>
      <c r="L337" s="55" t="s">
        <v>3218</v>
      </c>
      <c r="M337" s="55" t="s">
        <v>3219</v>
      </c>
      <c r="N337" s="55" t="s">
        <v>3882</v>
      </c>
      <c r="O337" s="55" t="e">
        <v>#N/A</v>
      </c>
      <c r="Q337" s="55" t="s">
        <v>2600</v>
      </c>
      <c r="R337" s="55" t="s">
        <v>1898</v>
      </c>
      <c r="U337" s="55" t="s">
        <v>2877</v>
      </c>
      <c r="V337" s="58">
        <v>0.2</v>
      </c>
      <c r="W337" s="59" t="s">
        <v>1786</v>
      </c>
      <c r="Y337" s="55">
        <v>1</v>
      </c>
      <c r="AH337" s="55" t="s">
        <v>3958</v>
      </c>
      <c r="AI337" s="55" t="s">
        <v>2914</v>
      </c>
    </row>
    <row r="338" spans="2:39" x14ac:dyDescent="0.3">
      <c r="B338" s="55">
        <v>2016</v>
      </c>
      <c r="C338" s="55">
        <f>VLOOKUP(D338,Lotes!$A:$F,6,FALSE)</f>
        <v>0.48</v>
      </c>
      <c r="D338" s="54">
        <v>588</v>
      </c>
      <c r="E338" s="55">
        <v>18</v>
      </c>
      <c r="F338" s="55" t="s">
        <v>94</v>
      </c>
      <c r="H338" s="55" t="s">
        <v>581</v>
      </c>
      <c r="I338" s="55" t="s">
        <v>2407</v>
      </c>
      <c r="J338" s="55" t="s">
        <v>1622</v>
      </c>
      <c r="K338" s="55" t="s">
        <v>3966</v>
      </c>
      <c r="L338" s="55" t="s">
        <v>3218</v>
      </c>
      <c r="M338" s="55" t="s">
        <v>3219</v>
      </c>
      <c r="N338" s="55" t="s">
        <v>3882</v>
      </c>
      <c r="O338" s="55" t="e">
        <v>#N/A</v>
      </c>
      <c r="Q338" s="55" t="s">
        <v>2916</v>
      </c>
      <c r="R338" s="55" t="s">
        <v>1750</v>
      </c>
      <c r="U338" s="55" t="s">
        <v>2877</v>
      </c>
      <c r="V338" s="58">
        <v>0.4</v>
      </c>
      <c r="W338" s="59" t="s">
        <v>1751</v>
      </c>
      <c r="Y338" s="55">
        <v>1</v>
      </c>
      <c r="AA338" s="55" t="s">
        <v>3222</v>
      </c>
      <c r="AH338" s="55" t="s">
        <v>3959</v>
      </c>
      <c r="AI338" s="55" t="s">
        <v>2914</v>
      </c>
    </row>
    <row r="339" spans="2:39" x14ac:dyDescent="0.3">
      <c r="B339" s="55">
        <v>2016</v>
      </c>
      <c r="C339" s="55">
        <f>VLOOKUP(D339,Lotes!$A:$F,6,FALSE)</f>
        <v>0.48</v>
      </c>
      <c r="D339" s="54">
        <v>588</v>
      </c>
      <c r="E339" s="55">
        <v>18</v>
      </c>
      <c r="F339" s="55" t="s">
        <v>94</v>
      </c>
      <c r="H339" s="55" t="s">
        <v>581</v>
      </c>
      <c r="I339" s="55" t="s">
        <v>2407</v>
      </c>
      <c r="J339" s="55" t="s">
        <v>1622</v>
      </c>
      <c r="K339" s="55" t="s">
        <v>3968</v>
      </c>
      <c r="L339" s="55" t="s">
        <v>1746</v>
      </c>
      <c r="N339" s="55" t="s">
        <v>3113</v>
      </c>
      <c r="O339" s="55" t="e">
        <v>#N/A</v>
      </c>
      <c r="Q339" s="55" t="s">
        <v>1785</v>
      </c>
      <c r="R339" s="55" t="s">
        <v>1785</v>
      </c>
      <c r="U339" s="55" t="s">
        <v>2216</v>
      </c>
      <c r="V339" s="60">
        <v>0</v>
      </c>
      <c r="W339" s="59" t="s">
        <v>3220</v>
      </c>
      <c r="Y339" s="55">
        <v>1</v>
      </c>
      <c r="AA339" s="55" t="s">
        <v>3221</v>
      </c>
    </row>
    <row r="340" spans="2:39" x14ac:dyDescent="0.3">
      <c r="B340" s="55">
        <v>2016</v>
      </c>
      <c r="C340" s="55">
        <f>VLOOKUP(D340,Lotes!$A:$F,6,FALSE)</f>
        <v>0.48</v>
      </c>
      <c r="D340" s="54">
        <v>588</v>
      </c>
      <c r="E340" s="55">
        <v>18</v>
      </c>
      <c r="F340" s="55" t="s">
        <v>94</v>
      </c>
      <c r="H340" s="55" t="s">
        <v>581</v>
      </c>
      <c r="I340" s="55" t="s">
        <v>2407</v>
      </c>
      <c r="J340" s="55" t="s">
        <v>1622</v>
      </c>
      <c r="K340" s="55" t="s">
        <v>3593</v>
      </c>
      <c r="L340" s="55" t="s">
        <v>2090</v>
      </c>
      <c r="N340" s="55" t="s">
        <v>2091</v>
      </c>
      <c r="O340" s="55" t="e">
        <v>#N/A</v>
      </c>
      <c r="Q340" s="55" t="s">
        <v>2916</v>
      </c>
      <c r="R340" s="55" t="s">
        <v>1750</v>
      </c>
      <c r="U340" s="55" t="s">
        <v>2874</v>
      </c>
      <c r="V340" s="58">
        <v>0.9</v>
      </c>
      <c r="Y340" s="55">
        <v>1</v>
      </c>
      <c r="AA340" s="55" t="s">
        <v>3224</v>
      </c>
    </row>
    <row r="341" spans="2:39" x14ac:dyDescent="0.3">
      <c r="B341" s="55">
        <v>2016</v>
      </c>
      <c r="C341" s="55">
        <f>VLOOKUP(D341,Lotes!$A:$F,6,FALSE)</f>
        <v>0.48</v>
      </c>
      <c r="D341" s="54">
        <v>588</v>
      </c>
      <c r="E341" s="55">
        <v>18</v>
      </c>
      <c r="F341" s="55" t="s">
        <v>94</v>
      </c>
      <c r="H341" s="55" t="s">
        <v>581</v>
      </c>
      <c r="I341" s="55" t="s">
        <v>2407</v>
      </c>
      <c r="J341" s="55" t="s">
        <v>1622</v>
      </c>
      <c r="K341" s="55" t="s">
        <v>3879</v>
      </c>
      <c r="L341" s="55" t="s">
        <v>3639</v>
      </c>
      <c r="N341" s="55" t="s">
        <v>3640</v>
      </c>
      <c r="O341" s="55" t="e">
        <v>#N/A</v>
      </c>
      <c r="Q341" s="55" t="s">
        <v>1730</v>
      </c>
      <c r="R341" s="55" t="s">
        <v>1730</v>
      </c>
      <c r="U341" s="55" t="s">
        <v>2874</v>
      </c>
      <c r="V341" s="58">
        <v>0.9</v>
      </c>
      <c r="Y341" s="55">
        <v>1</v>
      </c>
      <c r="AA341" s="55" t="s">
        <v>3225</v>
      </c>
    </row>
    <row r="342" spans="2:39" x14ac:dyDescent="0.3">
      <c r="B342" s="55">
        <v>2016</v>
      </c>
      <c r="C342" s="55">
        <f>VLOOKUP(D342,Lotes!$A:$F,6,FALSE)</f>
        <v>0.48</v>
      </c>
      <c r="D342" s="54">
        <v>588</v>
      </c>
      <c r="E342" s="55">
        <v>18</v>
      </c>
      <c r="F342" s="55" t="s">
        <v>94</v>
      </c>
      <c r="H342" s="55" t="s">
        <v>581</v>
      </c>
      <c r="I342" s="55" t="s">
        <v>2407</v>
      </c>
      <c r="J342" s="55" t="s">
        <v>1622</v>
      </c>
      <c r="K342" s="55" t="s">
        <v>3226</v>
      </c>
      <c r="L342" s="55" t="s">
        <v>3226</v>
      </c>
      <c r="M342" s="55" t="s">
        <v>3622</v>
      </c>
      <c r="N342" s="55" t="s">
        <v>3622</v>
      </c>
      <c r="O342" s="55" t="s">
        <v>3622</v>
      </c>
      <c r="Q342" s="55" t="s">
        <v>2600</v>
      </c>
      <c r="R342" s="55" t="s">
        <v>1898</v>
      </c>
      <c r="U342" s="55" t="s">
        <v>2877</v>
      </c>
      <c r="V342" s="60">
        <v>1</v>
      </c>
      <c r="W342" s="59" t="s">
        <v>3227</v>
      </c>
      <c r="Y342" s="55">
        <v>1</v>
      </c>
      <c r="AA342" s="55" t="s">
        <v>3798</v>
      </c>
      <c r="AH342" s="55" t="s">
        <v>3960</v>
      </c>
      <c r="AI342" s="55" t="s">
        <v>2914</v>
      </c>
    </row>
    <row r="343" spans="2:39" x14ac:dyDescent="0.3">
      <c r="B343" s="55">
        <v>2016</v>
      </c>
      <c r="C343" s="55">
        <f>VLOOKUP(D343,Lotes!$A:$F,6,FALSE)</f>
        <v>0.48</v>
      </c>
      <c r="D343" s="54">
        <v>588</v>
      </c>
      <c r="E343" s="55">
        <v>18</v>
      </c>
      <c r="F343" s="55" t="s">
        <v>94</v>
      </c>
      <c r="H343" s="55" t="s">
        <v>581</v>
      </c>
      <c r="I343" s="55" t="s">
        <v>2407</v>
      </c>
      <c r="J343" s="55" t="s">
        <v>1622</v>
      </c>
      <c r="K343" s="55" t="s">
        <v>3879</v>
      </c>
      <c r="L343" s="55" t="s">
        <v>1894</v>
      </c>
      <c r="M343" s="55" t="s">
        <v>1895</v>
      </c>
      <c r="N343" s="55" t="s">
        <v>3022</v>
      </c>
      <c r="O343" s="55" t="e">
        <v>#N/A</v>
      </c>
      <c r="Q343" s="55" t="s">
        <v>1785</v>
      </c>
      <c r="R343" s="55" t="s">
        <v>1785</v>
      </c>
      <c r="U343" s="55" t="s">
        <v>2874</v>
      </c>
      <c r="V343" s="58">
        <v>0.1</v>
      </c>
      <c r="W343" s="59" t="s">
        <v>1751</v>
      </c>
      <c r="Y343" s="55">
        <v>1</v>
      </c>
      <c r="AA343" s="55" t="s">
        <v>3228</v>
      </c>
      <c r="AH343" s="55" t="s">
        <v>3961</v>
      </c>
    </row>
    <row r="344" spans="2:39" x14ac:dyDescent="0.3">
      <c r="B344" s="55">
        <v>2016</v>
      </c>
      <c r="C344" s="55">
        <f>VLOOKUP(D344,Lotes!$A:$F,6,FALSE)</f>
        <v>0.48</v>
      </c>
      <c r="D344" s="54">
        <v>588</v>
      </c>
      <c r="E344" s="55">
        <v>18</v>
      </c>
      <c r="F344" s="55" t="s">
        <v>94</v>
      </c>
      <c r="H344" s="55" t="s">
        <v>581</v>
      </c>
      <c r="I344" s="55" t="s">
        <v>2407</v>
      </c>
      <c r="J344" s="55" t="s">
        <v>1622</v>
      </c>
      <c r="K344" s="55" t="s">
        <v>3968</v>
      </c>
      <c r="L344" s="55" t="s">
        <v>2980</v>
      </c>
      <c r="N344" s="55" t="s">
        <v>2989</v>
      </c>
      <c r="O344" s="55" t="e">
        <v>#N/A</v>
      </c>
      <c r="Q344" s="55" t="s">
        <v>3983</v>
      </c>
      <c r="R344" s="55" t="s">
        <v>3196</v>
      </c>
      <c r="V344" s="60">
        <v>0</v>
      </c>
      <c r="W344" s="59" t="s">
        <v>3229</v>
      </c>
      <c r="Y344" s="55">
        <v>1</v>
      </c>
      <c r="AA344" s="55" t="s">
        <v>3230</v>
      </c>
      <c r="AC344" s="55" t="s">
        <v>3231</v>
      </c>
    </row>
    <row r="345" spans="2:39" x14ac:dyDescent="0.3">
      <c r="B345" s="55">
        <v>2016</v>
      </c>
      <c r="C345" s="55">
        <f>VLOOKUP(D345,Lotes!$A:$F,6,FALSE)</f>
        <v>0.48</v>
      </c>
      <c r="D345" s="54">
        <v>588</v>
      </c>
      <c r="E345" s="55">
        <v>18</v>
      </c>
      <c r="F345" s="55" t="s">
        <v>94</v>
      </c>
      <c r="H345" s="55" t="s">
        <v>581</v>
      </c>
      <c r="I345" s="55" t="s">
        <v>2407</v>
      </c>
      <c r="J345" s="55" t="s">
        <v>1622</v>
      </c>
      <c r="K345" s="55" t="s">
        <v>3968</v>
      </c>
      <c r="L345" s="55" t="s">
        <v>2980</v>
      </c>
      <c r="N345" s="55" t="s">
        <v>2989</v>
      </c>
      <c r="O345" s="55" t="e">
        <v>#N/A</v>
      </c>
      <c r="Q345" s="55" t="s">
        <v>2081</v>
      </c>
      <c r="R345" s="55" t="s">
        <v>3232</v>
      </c>
      <c r="V345" s="60">
        <v>1</v>
      </c>
      <c r="Y345" s="55">
        <v>3</v>
      </c>
      <c r="AA345" s="55" t="s">
        <v>3233</v>
      </c>
    </row>
    <row r="346" spans="2:39" x14ac:dyDescent="0.3">
      <c r="B346" s="55">
        <v>2016</v>
      </c>
      <c r="C346" s="55">
        <f>VLOOKUP(D346,Lotes!$A:$F,6,FALSE)</f>
        <v>0.48</v>
      </c>
      <c r="D346" s="54">
        <v>588</v>
      </c>
      <c r="E346" s="55">
        <v>18</v>
      </c>
      <c r="F346" s="55" t="s">
        <v>94</v>
      </c>
      <c r="H346" s="55" t="s">
        <v>581</v>
      </c>
      <c r="I346" s="55" t="s">
        <v>2407</v>
      </c>
      <c r="J346" s="55" t="s">
        <v>1622</v>
      </c>
      <c r="K346" s="55" t="s">
        <v>3968</v>
      </c>
      <c r="N346" s="55" t="s">
        <v>2992</v>
      </c>
      <c r="O346" s="55" t="e">
        <v>#N/A</v>
      </c>
      <c r="Q346" s="55" t="s">
        <v>2081</v>
      </c>
      <c r="R346" s="55" t="s">
        <v>3234</v>
      </c>
      <c r="V346" s="58">
        <v>0.5</v>
      </c>
      <c r="W346" s="59" t="s">
        <v>1786</v>
      </c>
      <c r="Y346" s="55">
        <v>1</v>
      </c>
      <c r="AA346" s="55" t="s">
        <v>3235</v>
      </c>
    </row>
    <row r="347" spans="2:39" x14ac:dyDescent="0.3">
      <c r="B347" s="55">
        <v>2016</v>
      </c>
      <c r="C347" s="55">
        <f>VLOOKUP(D347,Lotes!$A:$F,6,FALSE)</f>
        <v>0.48</v>
      </c>
      <c r="D347" s="54">
        <v>588</v>
      </c>
      <c r="E347" s="55">
        <v>18</v>
      </c>
      <c r="F347" s="55" t="s">
        <v>94</v>
      </c>
      <c r="H347" s="55" t="s">
        <v>581</v>
      </c>
      <c r="I347" s="55" t="s">
        <v>2407</v>
      </c>
      <c r="J347" s="55" t="s">
        <v>1622</v>
      </c>
      <c r="K347" s="55" t="s">
        <v>3968</v>
      </c>
      <c r="N347" s="55" t="s">
        <v>2992</v>
      </c>
      <c r="O347" s="55" t="e">
        <v>#N/A</v>
      </c>
      <c r="Q347" s="55" t="s">
        <v>1667</v>
      </c>
      <c r="R347" s="55" t="s">
        <v>1667</v>
      </c>
      <c r="V347" s="58">
        <v>0.3</v>
      </c>
      <c r="W347" s="59" t="s">
        <v>1786</v>
      </c>
      <c r="Y347" s="55">
        <v>1</v>
      </c>
    </row>
    <row r="348" spans="2:39" x14ac:dyDescent="0.3">
      <c r="B348" s="55">
        <v>2016</v>
      </c>
      <c r="C348" s="55">
        <f>VLOOKUP(D348,Lotes!$A:$F,6,FALSE)</f>
        <v>0.48</v>
      </c>
      <c r="D348" s="54">
        <v>588</v>
      </c>
      <c r="E348" s="55">
        <v>18</v>
      </c>
      <c r="F348" s="55" t="s">
        <v>94</v>
      </c>
      <c r="H348" s="55" t="s">
        <v>581</v>
      </c>
      <c r="I348" s="55" t="s">
        <v>2407</v>
      </c>
      <c r="J348" s="55" t="s">
        <v>1622</v>
      </c>
      <c r="K348" s="55" t="s">
        <v>3968</v>
      </c>
      <c r="N348" s="55" t="s">
        <v>2992</v>
      </c>
      <c r="O348" s="55" t="e">
        <v>#N/A</v>
      </c>
      <c r="Q348" s="55" t="s">
        <v>1796</v>
      </c>
      <c r="R348" s="55" t="s">
        <v>1668</v>
      </c>
      <c r="V348" s="60">
        <v>0</v>
      </c>
      <c r="W348" s="59" t="s">
        <v>1631</v>
      </c>
      <c r="Y348" s="55">
        <v>4</v>
      </c>
      <c r="AA348" s="55" t="s">
        <v>3236</v>
      </c>
      <c r="AG348" s="55" t="s">
        <v>3236</v>
      </c>
      <c r="AM348" s="55">
        <v>1</v>
      </c>
    </row>
    <row r="349" spans="2:39" x14ac:dyDescent="0.3">
      <c r="B349" s="55">
        <v>2016</v>
      </c>
      <c r="C349" s="55">
        <f>VLOOKUP(D349,Lotes!$A:$F,6,FALSE)</f>
        <v>0.48</v>
      </c>
      <c r="D349" s="54">
        <v>588</v>
      </c>
      <c r="E349" s="55">
        <v>18</v>
      </c>
      <c r="F349" s="55" t="s">
        <v>94</v>
      </c>
      <c r="H349" s="55" t="s">
        <v>581</v>
      </c>
      <c r="I349" s="55" t="s">
        <v>2407</v>
      </c>
      <c r="J349" s="55" t="s">
        <v>1622</v>
      </c>
      <c r="K349" s="55" t="s">
        <v>3968</v>
      </c>
      <c r="L349" s="55" t="s">
        <v>3871</v>
      </c>
      <c r="M349" s="55" t="s">
        <v>1895</v>
      </c>
      <c r="N349" s="55" t="s">
        <v>3872</v>
      </c>
      <c r="O349" s="55" t="s">
        <v>3871</v>
      </c>
      <c r="Q349" s="55" t="s">
        <v>2148</v>
      </c>
      <c r="R349" s="55" t="s">
        <v>3237</v>
      </c>
      <c r="U349" s="55" t="s">
        <v>2874</v>
      </c>
      <c r="V349" s="60">
        <v>0</v>
      </c>
      <c r="W349" s="59" t="s">
        <v>3238</v>
      </c>
      <c r="Y349" s="55">
        <v>1</v>
      </c>
      <c r="AA349" s="55" t="s">
        <v>3239</v>
      </c>
    </row>
    <row r="350" spans="2:39" x14ac:dyDescent="0.3">
      <c r="B350" s="55">
        <v>2016</v>
      </c>
      <c r="C350" s="55">
        <f>VLOOKUP(D350,Lotes!$A:$F,6,FALSE)</f>
        <v>0.48</v>
      </c>
      <c r="D350" s="54">
        <v>588</v>
      </c>
      <c r="E350" s="55">
        <v>18</v>
      </c>
      <c r="F350" s="55" t="s">
        <v>94</v>
      </c>
      <c r="H350" s="55" t="s">
        <v>581</v>
      </c>
      <c r="I350" s="55" t="s">
        <v>2407</v>
      </c>
      <c r="J350" s="55" t="s">
        <v>1634</v>
      </c>
      <c r="K350" s="55" t="s">
        <v>3561</v>
      </c>
      <c r="L350" s="55" t="s">
        <v>2873</v>
      </c>
      <c r="M350" s="55" t="s">
        <v>2896</v>
      </c>
      <c r="N350" s="55" t="s">
        <v>1658</v>
      </c>
      <c r="O350" s="55" t="e">
        <v>#N/A</v>
      </c>
      <c r="Q350" s="55" t="s">
        <v>1667</v>
      </c>
      <c r="R350" s="55" t="s">
        <v>1667</v>
      </c>
      <c r="V350" s="58">
        <v>0.1</v>
      </c>
      <c r="W350" s="59" t="s">
        <v>3073</v>
      </c>
      <c r="Y350" s="55">
        <v>1</v>
      </c>
    </row>
    <row r="351" spans="2:39" x14ac:dyDescent="0.3">
      <c r="B351" s="55">
        <v>2016</v>
      </c>
      <c r="C351" s="55">
        <f>VLOOKUP(D351,Lotes!$A:$F,6,FALSE)</f>
        <v>0.48</v>
      </c>
      <c r="D351" s="54">
        <v>588</v>
      </c>
      <c r="E351" s="55">
        <v>18</v>
      </c>
      <c r="F351" s="55" t="s">
        <v>94</v>
      </c>
      <c r="H351" s="55" t="s">
        <v>581</v>
      </c>
      <c r="I351" s="55" t="s">
        <v>2407</v>
      </c>
      <c r="J351" s="55" t="s">
        <v>1634</v>
      </c>
      <c r="K351" s="55" t="s">
        <v>3965</v>
      </c>
      <c r="L351" s="55" t="s">
        <v>1673</v>
      </c>
      <c r="M351" s="55" t="s">
        <v>2879</v>
      </c>
      <c r="N351" s="55" t="s">
        <v>1830</v>
      </c>
      <c r="O351" s="55" t="e">
        <v>#N/A</v>
      </c>
      <c r="P351" s="55" t="s">
        <v>4355</v>
      </c>
      <c r="Q351" s="55" t="s">
        <v>1699</v>
      </c>
      <c r="R351" s="55" t="s">
        <v>5413</v>
      </c>
      <c r="V351" s="58">
        <v>0.2</v>
      </c>
      <c r="W351" s="59" t="s">
        <v>3002</v>
      </c>
      <c r="Y351" s="55">
        <v>1</v>
      </c>
      <c r="Z351" s="55">
        <v>1</v>
      </c>
      <c r="AC351" s="55" t="s">
        <v>1627</v>
      </c>
    </row>
    <row r="352" spans="2:39" x14ac:dyDescent="0.3">
      <c r="B352" s="55">
        <v>2016</v>
      </c>
      <c r="C352" s="55">
        <f>VLOOKUP(D352,Lotes!$A:$F,6,FALSE)</f>
        <v>0.48</v>
      </c>
      <c r="D352" s="54">
        <v>588</v>
      </c>
      <c r="E352" s="55">
        <v>18</v>
      </c>
      <c r="F352" s="55" t="s">
        <v>94</v>
      </c>
      <c r="H352" s="55" t="s">
        <v>581</v>
      </c>
      <c r="I352" s="55" t="s">
        <v>2407</v>
      </c>
      <c r="J352" s="55" t="s">
        <v>3366</v>
      </c>
      <c r="N352" s="55" t="s">
        <v>3366</v>
      </c>
      <c r="O352" s="55" t="e">
        <v>#N/A</v>
      </c>
      <c r="V352" s="60">
        <v>0</v>
      </c>
      <c r="Y352" s="55">
        <v>3</v>
      </c>
    </row>
    <row r="353" spans="2:46" x14ac:dyDescent="0.3">
      <c r="B353" s="55">
        <v>2016</v>
      </c>
      <c r="C353" s="55">
        <f>VLOOKUP(D353,Lotes!$A:$F,6,FALSE)</f>
        <v>0.48</v>
      </c>
      <c r="D353" s="54">
        <v>588</v>
      </c>
      <c r="E353" s="55">
        <v>18</v>
      </c>
      <c r="F353" s="55" t="s">
        <v>94</v>
      </c>
      <c r="H353" s="55" t="s">
        <v>581</v>
      </c>
      <c r="I353" s="55" t="s">
        <v>2407</v>
      </c>
      <c r="J353" s="55" t="s">
        <v>1634</v>
      </c>
      <c r="N353" s="55" t="s">
        <v>2919</v>
      </c>
      <c r="O353" s="55" t="e">
        <v>#N/A</v>
      </c>
      <c r="Q353" s="55" t="s">
        <v>1796</v>
      </c>
      <c r="R353" s="55" t="s">
        <v>1668</v>
      </c>
      <c r="V353" s="60">
        <v>0</v>
      </c>
      <c r="Y353" s="55">
        <v>4</v>
      </c>
    </row>
    <row r="354" spans="2:46" x14ac:dyDescent="0.3">
      <c r="B354" s="55">
        <v>2016</v>
      </c>
      <c r="C354" s="55">
        <f>VLOOKUP(D354,Lotes!$A:$F,6,FALSE)</f>
        <v>0.48</v>
      </c>
      <c r="D354" s="54">
        <v>588</v>
      </c>
      <c r="E354" s="55">
        <v>18</v>
      </c>
      <c r="F354" s="55" t="s">
        <v>94</v>
      </c>
      <c r="H354" s="55" t="s">
        <v>581</v>
      </c>
      <c r="I354" s="55" t="s">
        <v>2407</v>
      </c>
      <c r="J354" s="55" t="s">
        <v>1622</v>
      </c>
      <c r="K354" s="55" t="s">
        <v>3968</v>
      </c>
      <c r="N354" s="55" t="s">
        <v>2992</v>
      </c>
      <c r="O354" s="55" t="e">
        <v>#N/A</v>
      </c>
      <c r="Q354" s="55" t="s">
        <v>1929</v>
      </c>
      <c r="R354" s="55" t="s">
        <v>1929</v>
      </c>
      <c r="V354" s="60">
        <v>0</v>
      </c>
      <c r="Y354" s="55">
        <v>2</v>
      </c>
      <c r="AA354" s="55" t="s">
        <v>3240</v>
      </c>
    </row>
    <row r="355" spans="2:46" x14ac:dyDescent="0.3">
      <c r="B355" s="55">
        <v>2016</v>
      </c>
      <c r="C355" s="55">
        <f>VLOOKUP(D355,Lotes!$A:$F,6,FALSE)</f>
        <v>0.48</v>
      </c>
      <c r="D355" s="54">
        <v>588</v>
      </c>
      <c r="E355" s="55">
        <v>18</v>
      </c>
      <c r="F355" s="55" t="s">
        <v>94</v>
      </c>
      <c r="H355" s="55" t="s">
        <v>581</v>
      </c>
      <c r="I355" s="55" t="s">
        <v>2407</v>
      </c>
      <c r="J355" s="55" t="s">
        <v>1769</v>
      </c>
      <c r="L355" s="55" t="s">
        <v>3064</v>
      </c>
      <c r="M355" s="62" t="s">
        <v>1636</v>
      </c>
      <c r="N355" s="55" t="s">
        <v>3906</v>
      </c>
      <c r="O355" s="55" t="e">
        <v>#N/A</v>
      </c>
      <c r="Q355" s="55" t="s">
        <v>3979</v>
      </c>
      <c r="R355" s="55" t="s">
        <v>2893</v>
      </c>
      <c r="V355" s="60">
        <v>0</v>
      </c>
      <c r="Y355" s="55">
        <v>1</v>
      </c>
    </row>
    <row r="356" spans="2:46" x14ac:dyDescent="0.3">
      <c r="B356" s="55">
        <v>2016</v>
      </c>
      <c r="C356" s="55">
        <f>VLOOKUP(D356,Lotes!$A:$F,6,FALSE)</f>
        <v>0.5</v>
      </c>
      <c r="D356" s="54">
        <v>543</v>
      </c>
      <c r="E356" s="55">
        <v>18</v>
      </c>
      <c r="F356" s="55" t="s">
        <v>238</v>
      </c>
      <c r="H356" s="55" t="s">
        <v>356</v>
      </c>
      <c r="I356" s="55" t="s">
        <v>2251</v>
      </c>
      <c r="J356" s="55" t="s">
        <v>1634</v>
      </c>
      <c r="K356" s="54" t="s">
        <v>3561</v>
      </c>
      <c r="L356" s="54" t="s">
        <v>3241</v>
      </c>
      <c r="M356" s="54" t="s">
        <v>1636</v>
      </c>
      <c r="N356" s="54" t="s">
        <v>3437</v>
      </c>
      <c r="O356" s="55" t="e">
        <v>#N/A</v>
      </c>
      <c r="Q356" s="55" t="s">
        <v>1624</v>
      </c>
      <c r="R356" s="55" t="s">
        <v>1624</v>
      </c>
      <c r="U356" s="55" t="s">
        <v>2874</v>
      </c>
      <c r="V356" s="58">
        <v>0.2</v>
      </c>
      <c r="W356" s="59" t="s">
        <v>1751</v>
      </c>
      <c r="Y356" s="55">
        <v>1</v>
      </c>
      <c r="AA356" s="55" t="s">
        <v>3242</v>
      </c>
      <c r="AC356" s="55" t="s">
        <v>1647</v>
      </c>
      <c r="AH356" s="55" t="s">
        <v>3934</v>
      </c>
      <c r="AI356" s="55" t="s">
        <v>1647</v>
      </c>
    </row>
    <row r="357" spans="2:46" x14ac:dyDescent="0.3">
      <c r="B357" s="55">
        <v>2016</v>
      </c>
      <c r="C357" s="55">
        <f>VLOOKUP(D357,Lotes!$A:$F,6,FALSE)</f>
        <v>0.5</v>
      </c>
      <c r="D357" s="54">
        <v>543</v>
      </c>
      <c r="E357" s="55">
        <v>18</v>
      </c>
      <c r="F357" s="55" t="s">
        <v>238</v>
      </c>
      <c r="H357" s="55" t="s">
        <v>356</v>
      </c>
      <c r="I357" s="55" t="s">
        <v>2251</v>
      </c>
      <c r="J357" s="55" t="s">
        <v>1634</v>
      </c>
      <c r="K357" s="55" t="s">
        <v>3561</v>
      </c>
      <c r="L357" s="55" t="s">
        <v>3241</v>
      </c>
      <c r="M357" s="55" t="s">
        <v>1636</v>
      </c>
      <c r="N357" s="55" t="s">
        <v>3437</v>
      </c>
      <c r="O357" s="55" t="e">
        <v>#N/A</v>
      </c>
      <c r="Q357" s="55" t="s">
        <v>1652</v>
      </c>
      <c r="R357" s="55" t="s">
        <v>3243</v>
      </c>
      <c r="U357" s="55" t="s">
        <v>2874</v>
      </c>
      <c r="V357" s="60">
        <v>1</v>
      </c>
      <c r="Y357" s="55">
        <v>1</v>
      </c>
      <c r="AA357" s="55" t="s">
        <v>3244</v>
      </c>
      <c r="AC357" s="55" t="s">
        <v>3062</v>
      </c>
      <c r="AH357" s="55">
        <v>192</v>
      </c>
    </row>
    <row r="358" spans="2:46" x14ac:dyDescent="0.3">
      <c r="B358" s="55">
        <v>2016</v>
      </c>
      <c r="C358" s="55">
        <f>VLOOKUP(D358,Lotes!$A:$F,6,FALSE)</f>
        <v>0.5</v>
      </c>
      <c r="D358" s="54">
        <v>543</v>
      </c>
      <c r="E358" s="55">
        <v>18</v>
      </c>
      <c r="F358" s="55" t="s">
        <v>238</v>
      </c>
      <c r="H358" s="55" t="s">
        <v>356</v>
      </c>
      <c r="I358" s="55" t="s">
        <v>2251</v>
      </c>
      <c r="J358" s="55" t="s">
        <v>1634</v>
      </c>
      <c r="K358" s="55" t="s">
        <v>3561</v>
      </c>
      <c r="L358" s="55" t="s">
        <v>3241</v>
      </c>
      <c r="M358" s="55" t="s">
        <v>1636</v>
      </c>
      <c r="N358" s="55" t="s">
        <v>3437</v>
      </c>
      <c r="O358" s="55" t="e">
        <v>#N/A</v>
      </c>
      <c r="Q358" s="55" t="s">
        <v>1785</v>
      </c>
      <c r="R358" s="55" t="s">
        <v>1785</v>
      </c>
      <c r="U358" s="55" t="s">
        <v>2877</v>
      </c>
      <c r="V358" s="58">
        <v>0.2</v>
      </c>
      <c r="W358" s="59" t="s">
        <v>3245</v>
      </c>
      <c r="Y358" s="55">
        <v>1</v>
      </c>
      <c r="AA358" s="55" t="s">
        <v>3246</v>
      </c>
      <c r="AC358" s="55" t="s">
        <v>1647</v>
      </c>
      <c r="AG358" s="55" t="s">
        <v>3062</v>
      </c>
      <c r="AH358" s="55" t="s">
        <v>3933</v>
      </c>
      <c r="AS358" s="55">
        <v>1</v>
      </c>
      <c r="AT358" s="55">
        <v>1</v>
      </c>
    </row>
    <row r="359" spans="2:46" x14ac:dyDescent="0.3">
      <c r="B359" s="55">
        <v>2016</v>
      </c>
      <c r="C359" s="55">
        <f>VLOOKUP(D359,Lotes!$A:$F,6,FALSE)</f>
        <v>0.5</v>
      </c>
      <c r="D359" s="54">
        <v>543</v>
      </c>
      <c r="E359" s="55">
        <v>18</v>
      </c>
      <c r="F359" s="55" t="s">
        <v>238</v>
      </c>
      <c r="H359" s="55" t="s">
        <v>356</v>
      </c>
      <c r="I359" s="55" t="s">
        <v>2251</v>
      </c>
      <c r="J359" s="55" t="s">
        <v>1634</v>
      </c>
      <c r="K359" s="55" t="s">
        <v>3561</v>
      </c>
      <c r="L359" s="55" t="s">
        <v>3561</v>
      </c>
      <c r="M359" s="55" t="s">
        <v>3247</v>
      </c>
      <c r="N359" s="55" t="s">
        <v>3885</v>
      </c>
      <c r="O359" s="55" t="s">
        <v>3247</v>
      </c>
      <c r="Q359" s="55" t="s">
        <v>1757</v>
      </c>
      <c r="R359" s="55" t="s">
        <v>1757</v>
      </c>
      <c r="U359" s="55" t="s">
        <v>2874</v>
      </c>
      <c r="V359" s="58">
        <v>0.2</v>
      </c>
      <c r="W359" s="59" t="s">
        <v>3248</v>
      </c>
      <c r="Y359" s="55">
        <v>1</v>
      </c>
      <c r="AA359" s="55" t="s">
        <v>3304</v>
      </c>
      <c r="AC359" s="55" t="s">
        <v>1627</v>
      </c>
      <c r="AG359" s="55" t="s">
        <v>3249</v>
      </c>
      <c r="AH359" s="55" t="s">
        <v>3935</v>
      </c>
      <c r="AM359" s="55">
        <f>Y359</f>
        <v>1</v>
      </c>
    </row>
    <row r="360" spans="2:46" x14ac:dyDescent="0.3">
      <c r="B360" s="55">
        <v>2016</v>
      </c>
      <c r="C360" s="55">
        <f>VLOOKUP(D360,Lotes!$A:$F,6,FALSE)</f>
        <v>0.5</v>
      </c>
      <c r="D360" s="54">
        <v>543</v>
      </c>
      <c r="E360" s="55">
        <v>18</v>
      </c>
      <c r="F360" s="55" t="s">
        <v>238</v>
      </c>
      <c r="H360" s="55" t="s">
        <v>356</v>
      </c>
      <c r="I360" s="55" t="s">
        <v>2251</v>
      </c>
      <c r="J360" s="55" t="s">
        <v>1634</v>
      </c>
      <c r="K360" s="55" t="s">
        <v>3965</v>
      </c>
      <c r="L360" s="55" t="s">
        <v>1673</v>
      </c>
      <c r="M360" s="55" t="s">
        <v>2879</v>
      </c>
      <c r="N360" s="55" t="s">
        <v>1830</v>
      </c>
      <c r="O360" s="55" t="e">
        <v>#N/A</v>
      </c>
      <c r="Q360" s="55" t="s">
        <v>1785</v>
      </c>
      <c r="R360" s="55" t="s">
        <v>1785</v>
      </c>
      <c r="U360" s="55" t="s">
        <v>2874</v>
      </c>
      <c r="V360" s="58">
        <v>0.1</v>
      </c>
      <c r="W360" s="59" t="s">
        <v>3250</v>
      </c>
      <c r="Y360" s="55">
        <v>1</v>
      </c>
      <c r="AA360" s="55" t="s">
        <v>3251</v>
      </c>
      <c r="AG360" s="55" t="s">
        <v>3252</v>
      </c>
      <c r="AQ360" s="55">
        <v>1</v>
      </c>
    </row>
    <row r="361" spans="2:46" x14ac:dyDescent="0.3">
      <c r="B361" s="55">
        <v>2016</v>
      </c>
      <c r="C361" s="55">
        <f>VLOOKUP(D361,Lotes!$A:$F,6,FALSE)</f>
        <v>0.5</v>
      </c>
      <c r="D361" s="54">
        <v>543</v>
      </c>
      <c r="E361" s="55">
        <v>18</v>
      </c>
      <c r="F361" s="55" t="s">
        <v>238</v>
      </c>
      <c r="H361" s="55" t="s">
        <v>356</v>
      </c>
      <c r="I361" s="55" t="s">
        <v>2251</v>
      </c>
      <c r="J361" s="55" t="s">
        <v>1634</v>
      </c>
      <c r="K361" s="55" t="s">
        <v>3965</v>
      </c>
      <c r="L361" s="55" t="s">
        <v>1673</v>
      </c>
      <c r="M361" s="55" t="s">
        <v>2879</v>
      </c>
      <c r="N361" s="55" t="s">
        <v>1830</v>
      </c>
      <c r="O361" s="55" t="e">
        <v>#N/A</v>
      </c>
      <c r="Q361" s="55" t="s">
        <v>1652</v>
      </c>
      <c r="R361" s="55" t="s">
        <v>3253</v>
      </c>
      <c r="U361" s="55" t="s">
        <v>2874</v>
      </c>
      <c r="V361" s="58">
        <v>0.9</v>
      </c>
      <c r="W361" s="59" t="s">
        <v>3254</v>
      </c>
      <c r="Y361" s="55">
        <v>1</v>
      </c>
      <c r="AA361" s="55" t="s">
        <v>3864</v>
      </c>
      <c r="AJ361" s="55" t="s">
        <v>3865</v>
      </c>
    </row>
    <row r="362" spans="2:46" x14ac:dyDescent="0.3">
      <c r="B362" s="55">
        <v>2016</v>
      </c>
      <c r="C362" s="55">
        <f>VLOOKUP(D362,Lotes!$A:$F,6,FALSE)</f>
        <v>0.5</v>
      </c>
      <c r="D362" s="54">
        <v>543</v>
      </c>
      <c r="E362" s="55">
        <v>18</v>
      </c>
      <c r="F362" s="55" t="s">
        <v>238</v>
      </c>
      <c r="H362" s="55" t="s">
        <v>356</v>
      </c>
      <c r="I362" s="55" t="s">
        <v>2251</v>
      </c>
      <c r="J362" s="55" t="s">
        <v>1634</v>
      </c>
      <c r="K362" s="55" t="s">
        <v>3561</v>
      </c>
      <c r="L362" s="55" t="s">
        <v>2873</v>
      </c>
      <c r="M362" s="55" t="s">
        <v>2896</v>
      </c>
      <c r="N362" s="55" t="s">
        <v>1658</v>
      </c>
      <c r="O362" s="55" t="e">
        <v>#N/A</v>
      </c>
      <c r="Q362" s="55" t="s">
        <v>3984</v>
      </c>
      <c r="R362" s="55" t="s">
        <v>1866</v>
      </c>
      <c r="U362" s="55" t="s">
        <v>2877</v>
      </c>
      <c r="V362" s="58">
        <v>0.5</v>
      </c>
      <c r="W362" s="59" t="s">
        <v>3255</v>
      </c>
      <c r="Y362" s="55">
        <v>1</v>
      </c>
      <c r="AC362" s="55" t="s">
        <v>1647</v>
      </c>
    </row>
    <row r="363" spans="2:46" x14ac:dyDescent="0.3">
      <c r="B363" s="55">
        <v>2016</v>
      </c>
      <c r="C363" s="55">
        <f>VLOOKUP(D363,Lotes!$A:$F,6,FALSE)</f>
        <v>0.5</v>
      </c>
      <c r="D363" s="54">
        <v>543</v>
      </c>
      <c r="E363" s="55">
        <v>18</v>
      </c>
      <c r="F363" s="55" t="s">
        <v>238</v>
      </c>
      <c r="H363" s="55" t="s">
        <v>356</v>
      </c>
      <c r="I363" s="55" t="s">
        <v>2251</v>
      </c>
      <c r="J363" s="55" t="s">
        <v>1634</v>
      </c>
      <c r="K363" s="55" t="s">
        <v>3561</v>
      </c>
      <c r="L363" s="55" t="s">
        <v>2873</v>
      </c>
      <c r="M363" s="55" t="s">
        <v>2896</v>
      </c>
      <c r="N363" s="55" t="s">
        <v>1658</v>
      </c>
      <c r="O363" s="55" t="e">
        <v>#N/A</v>
      </c>
      <c r="Q363" s="55" t="s">
        <v>1667</v>
      </c>
      <c r="R363" s="55" t="s">
        <v>1667</v>
      </c>
      <c r="V363" s="60">
        <v>0</v>
      </c>
      <c r="W363" s="59" t="s">
        <v>1631</v>
      </c>
      <c r="Y363" s="55">
        <v>2</v>
      </c>
      <c r="AA363" s="55" t="s">
        <v>3256</v>
      </c>
    </row>
    <row r="364" spans="2:46" x14ac:dyDescent="0.3">
      <c r="B364" s="55">
        <v>2016</v>
      </c>
      <c r="C364" s="55">
        <f>VLOOKUP(D364,Lotes!$A:$F,6,FALSE)</f>
        <v>0.5</v>
      </c>
      <c r="D364" s="54">
        <v>543</v>
      </c>
      <c r="E364" s="55">
        <v>18</v>
      </c>
      <c r="F364" s="55" t="s">
        <v>238</v>
      </c>
      <c r="H364" s="55" t="s">
        <v>356</v>
      </c>
      <c r="I364" s="55" t="s">
        <v>2251</v>
      </c>
      <c r="J364" s="55" t="s">
        <v>1634</v>
      </c>
      <c r="K364" s="55" t="s">
        <v>2911</v>
      </c>
      <c r="L364" s="55" t="s">
        <v>1950</v>
      </c>
      <c r="M364" s="55" t="s">
        <v>1636</v>
      </c>
      <c r="N364" s="55" t="s">
        <v>1952</v>
      </c>
      <c r="O364" s="55" t="e">
        <v>#N/A</v>
      </c>
      <c r="Q364" s="55" t="s">
        <v>3984</v>
      </c>
      <c r="R364" s="55" t="s">
        <v>1715</v>
      </c>
      <c r="U364" s="55" t="s">
        <v>3257</v>
      </c>
      <c r="V364" s="58">
        <v>0.2</v>
      </c>
      <c r="W364" s="59" t="s">
        <v>3262</v>
      </c>
      <c r="Y364" s="55">
        <v>1</v>
      </c>
      <c r="AA364" s="55" t="s">
        <v>3263</v>
      </c>
    </row>
    <row r="365" spans="2:46" x14ac:dyDescent="0.3">
      <c r="B365" s="55">
        <v>2016</v>
      </c>
      <c r="C365" s="55">
        <f>VLOOKUP(D365,Lotes!$A:$F,6,FALSE)</f>
        <v>0.5</v>
      </c>
      <c r="D365" s="54">
        <v>543</v>
      </c>
      <c r="E365" s="55">
        <v>18</v>
      </c>
      <c r="F365" s="55" t="s">
        <v>238</v>
      </c>
      <c r="H365" s="55" t="s">
        <v>356</v>
      </c>
      <c r="I365" s="55" t="s">
        <v>2251</v>
      </c>
      <c r="J365" s="55" t="s">
        <v>1634</v>
      </c>
      <c r="L365" s="55" t="s">
        <v>2945</v>
      </c>
      <c r="N365" s="55" t="s">
        <v>2971</v>
      </c>
      <c r="O365" s="55" t="e">
        <v>#N/A</v>
      </c>
      <c r="P365" s="55" t="s">
        <v>4175</v>
      </c>
      <c r="Q365" s="55" t="s">
        <v>1699</v>
      </c>
      <c r="R365" s="55" t="s">
        <v>1914</v>
      </c>
      <c r="V365" s="60">
        <v>1</v>
      </c>
      <c r="Y365" s="55">
        <v>1</v>
      </c>
      <c r="AA365" s="55" t="s">
        <v>3264</v>
      </c>
    </row>
    <row r="366" spans="2:46" x14ac:dyDescent="0.3">
      <c r="B366" s="55">
        <v>2016</v>
      </c>
      <c r="C366" s="55">
        <f>VLOOKUP(D366,Lotes!$A:$F,6,FALSE)</f>
        <v>0.5</v>
      </c>
      <c r="D366" s="54">
        <v>543</v>
      </c>
      <c r="E366" s="55">
        <v>18</v>
      </c>
      <c r="F366" s="55" t="s">
        <v>238</v>
      </c>
      <c r="H366" s="55" t="s">
        <v>356</v>
      </c>
      <c r="I366" s="55" t="s">
        <v>2251</v>
      </c>
      <c r="J366" s="55" t="s">
        <v>1634</v>
      </c>
      <c r="L366" s="55" t="s">
        <v>2945</v>
      </c>
      <c r="N366" s="55" t="s">
        <v>2971</v>
      </c>
      <c r="O366" s="55" t="e">
        <v>#N/A</v>
      </c>
      <c r="Q366" s="55" t="s">
        <v>1667</v>
      </c>
      <c r="R366" s="55" t="s">
        <v>1667</v>
      </c>
      <c r="V366" s="60">
        <v>0</v>
      </c>
      <c r="W366" s="59" t="s">
        <v>1631</v>
      </c>
      <c r="Y366" s="55">
        <v>2</v>
      </c>
    </row>
    <row r="367" spans="2:46" x14ac:dyDescent="0.3">
      <c r="B367" s="55">
        <v>2016</v>
      </c>
      <c r="C367" s="55">
        <f>VLOOKUP(D367,Lotes!$A:$F,6,FALSE)</f>
        <v>0.5</v>
      </c>
      <c r="D367" s="54">
        <v>543</v>
      </c>
      <c r="E367" s="55">
        <v>18</v>
      </c>
      <c r="F367" s="55" t="s">
        <v>238</v>
      </c>
      <c r="H367" s="55" t="s">
        <v>356</v>
      </c>
      <c r="I367" s="55" t="s">
        <v>2251</v>
      </c>
      <c r="J367" s="55" t="s">
        <v>1634</v>
      </c>
      <c r="N367" s="55" t="s">
        <v>2919</v>
      </c>
      <c r="O367" s="55" t="e">
        <v>#N/A</v>
      </c>
      <c r="Q367" s="55" t="s">
        <v>1631</v>
      </c>
      <c r="R367" s="55" t="s">
        <v>3030</v>
      </c>
      <c r="V367" s="60">
        <v>0</v>
      </c>
      <c r="W367" s="59" t="s">
        <v>3267</v>
      </c>
      <c r="Y367" s="55">
        <v>1</v>
      </c>
      <c r="AA367" s="55" t="s">
        <v>3265</v>
      </c>
      <c r="AG367" s="55" t="s">
        <v>3266</v>
      </c>
      <c r="AP367" s="55">
        <f>Y367</f>
        <v>1</v>
      </c>
    </row>
    <row r="368" spans="2:46" x14ac:dyDescent="0.3">
      <c r="B368" s="55">
        <v>2016</v>
      </c>
      <c r="C368" s="55">
        <f>VLOOKUP(D368,Lotes!$A:$F,6,FALSE)</f>
        <v>0.5</v>
      </c>
      <c r="D368" s="54">
        <v>543</v>
      </c>
      <c r="E368" s="55">
        <v>18</v>
      </c>
      <c r="F368" s="55" t="s">
        <v>238</v>
      </c>
      <c r="H368" s="55" t="s">
        <v>356</v>
      </c>
      <c r="I368" s="55" t="s">
        <v>2251</v>
      </c>
      <c r="J368" s="55" t="s">
        <v>1622</v>
      </c>
      <c r="K368" s="55" t="s">
        <v>3966</v>
      </c>
      <c r="L368" s="55" t="s">
        <v>3126</v>
      </c>
      <c r="M368" s="55" t="s">
        <v>1636</v>
      </c>
      <c r="N368" s="55" t="s">
        <v>3876</v>
      </c>
      <c r="O368" s="55" t="e">
        <v>#N/A</v>
      </c>
      <c r="Q368" s="55" t="s">
        <v>2600</v>
      </c>
      <c r="R368" s="55" t="s">
        <v>1898</v>
      </c>
      <c r="U368" s="55" t="s">
        <v>2874</v>
      </c>
      <c r="V368" s="60">
        <v>1</v>
      </c>
      <c r="Y368" s="55">
        <v>1</v>
      </c>
    </row>
    <row r="369" spans="2:45" x14ac:dyDescent="0.3">
      <c r="B369" s="55">
        <v>2016</v>
      </c>
      <c r="C369" s="55">
        <f>VLOOKUP(D369,Lotes!$A:$F,6,FALSE)</f>
        <v>0.5</v>
      </c>
      <c r="D369" s="54">
        <v>543</v>
      </c>
      <c r="E369" s="55">
        <v>18</v>
      </c>
      <c r="F369" s="55" t="s">
        <v>238</v>
      </c>
      <c r="H369" s="55" t="s">
        <v>356</v>
      </c>
      <c r="I369" s="55" t="s">
        <v>2251</v>
      </c>
      <c r="J369" s="55" t="s">
        <v>1622</v>
      </c>
      <c r="K369" s="55" t="s">
        <v>3968</v>
      </c>
      <c r="L369" s="55" t="s">
        <v>3268</v>
      </c>
      <c r="N369" s="55" t="s">
        <v>3878</v>
      </c>
      <c r="O369" s="55" t="e">
        <v>#N/A</v>
      </c>
      <c r="P369" s="55" t="s">
        <v>4175</v>
      </c>
      <c r="Q369" s="55" t="s">
        <v>1699</v>
      </c>
      <c r="V369" s="60">
        <v>0</v>
      </c>
      <c r="W369" s="59" t="s">
        <v>2140</v>
      </c>
      <c r="Y369" s="55">
        <v>1</v>
      </c>
      <c r="AA369" s="55" t="s">
        <v>3269</v>
      </c>
    </row>
    <row r="370" spans="2:45" x14ac:dyDescent="0.3">
      <c r="B370" s="55">
        <v>2016</v>
      </c>
      <c r="C370" s="55">
        <f>VLOOKUP(D370,Lotes!$A:$F,6,FALSE)</f>
        <v>0.5</v>
      </c>
      <c r="D370" s="54">
        <v>543</v>
      </c>
      <c r="E370" s="55">
        <v>18</v>
      </c>
      <c r="F370" s="55" t="s">
        <v>238</v>
      </c>
      <c r="H370" s="55" t="s">
        <v>356</v>
      </c>
      <c r="I370" s="55" t="s">
        <v>2251</v>
      </c>
      <c r="J370" s="55" t="s">
        <v>1622</v>
      </c>
      <c r="K370" s="55" t="s">
        <v>3968</v>
      </c>
      <c r="N370" s="55" t="s">
        <v>2992</v>
      </c>
      <c r="O370" s="55" t="e">
        <v>#N/A</v>
      </c>
      <c r="Q370" s="55" t="s">
        <v>1796</v>
      </c>
      <c r="R370" s="55" t="s">
        <v>1668</v>
      </c>
      <c r="V370" s="60">
        <v>0</v>
      </c>
      <c r="W370" s="59" t="s">
        <v>1631</v>
      </c>
      <c r="Y370" s="55">
        <v>2</v>
      </c>
    </row>
    <row r="371" spans="2:45" x14ac:dyDescent="0.3">
      <c r="B371" s="55">
        <v>2016</v>
      </c>
      <c r="C371" s="55">
        <f>VLOOKUP(D371,Lotes!$A:$F,6,FALSE)</f>
        <v>0.5</v>
      </c>
      <c r="D371" s="54">
        <v>543</v>
      </c>
      <c r="E371" s="55">
        <v>18</v>
      </c>
      <c r="F371" s="55" t="s">
        <v>238</v>
      </c>
      <c r="H371" s="55" t="s">
        <v>356</v>
      </c>
      <c r="I371" s="55" t="s">
        <v>2251</v>
      </c>
      <c r="J371" s="55" t="s">
        <v>1698</v>
      </c>
      <c r="L371" s="55" t="s">
        <v>3001</v>
      </c>
      <c r="M371" s="55" t="s">
        <v>1636</v>
      </c>
      <c r="N371" s="55" t="s">
        <v>3132</v>
      </c>
      <c r="O371" s="55" t="e">
        <v>#N/A</v>
      </c>
      <c r="Q371" s="54" t="s">
        <v>1853</v>
      </c>
      <c r="R371" s="55" t="s">
        <v>3270</v>
      </c>
      <c r="V371" s="58">
        <v>0.9</v>
      </c>
      <c r="Y371" s="55">
        <v>1</v>
      </c>
      <c r="AA371" s="55" t="s">
        <v>3274</v>
      </c>
      <c r="AH371" s="55" t="s">
        <v>3936</v>
      </c>
    </row>
    <row r="372" spans="2:45" x14ac:dyDescent="0.3">
      <c r="B372" s="55">
        <v>2016</v>
      </c>
      <c r="C372" s="55">
        <f>VLOOKUP(D372,Lotes!$A:$F,6,FALSE)</f>
        <v>0.5</v>
      </c>
      <c r="D372" s="54">
        <v>543</v>
      </c>
      <c r="E372" s="55">
        <v>18</v>
      </c>
      <c r="F372" s="55" t="s">
        <v>238</v>
      </c>
      <c r="H372" s="55" t="s">
        <v>356</v>
      </c>
      <c r="I372" s="55" t="s">
        <v>2251</v>
      </c>
      <c r="J372" s="55" t="s">
        <v>1698</v>
      </c>
      <c r="L372" s="55" t="s">
        <v>3001</v>
      </c>
      <c r="M372" s="55" t="s">
        <v>1636</v>
      </c>
      <c r="N372" s="55" t="s">
        <v>3132</v>
      </c>
      <c r="O372" s="55" t="e">
        <v>#N/A</v>
      </c>
      <c r="Q372" s="54" t="s">
        <v>1853</v>
      </c>
      <c r="R372" s="55" t="s">
        <v>3271</v>
      </c>
      <c r="V372" s="58">
        <v>0.6</v>
      </c>
      <c r="W372" s="59" t="s">
        <v>3272</v>
      </c>
      <c r="Y372" s="55">
        <v>1</v>
      </c>
      <c r="AA372" s="55" t="s">
        <v>3273</v>
      </c>
      <c r="AH372" s="55" t="s">
        <v>3936</v>
      </c>
    </row>
    <row r="373" spans="2:45" x14ac:dyDescent="0.3">
      <c r="B373" s="55">
        <v>2016</v>
      </c>
      <c r="C373" s="55">
        <f>VLOOKUP(D373,Lotes!$A:$F,6,FALSE)</f>
        <v>0.5</v>
      </c>
      <c r="D373" s="54">
        <v>543</v>
      </c>
      <c r="E373" s="55">
        <v>18</v>
      </c>
      <c r="F373" s="55" t="s">
        <v>238</v>
      </c>
      <c r="H373" s="55" t="s">
        <v>356</v>
      </c>
      <c r="I373" s="55" t="s">
        <v>2251</v>
      </c>
      <c r="J373" s="55" t="s">
        <v>3366</v>
      </c>
      <c r="N373" s="55" t="s">
        <v>3366</v>
      </c>
      <c r="O373" s="55" t="e">
        <v>#N/A</v>
      </c>
      <c r="V373" s="60">
        <v>0</v>
      </c>
      <c r="Y373" s="55">
        <v>6</v>
      </c>
    </row>
    <row r="374" spans="2:45" x14ac:dyDescent="0.3">
      <c r="B374" s="55">
        <v>2016</v>
      </c>
      <c r="C374" s="55">
        <f>VLOOKUP(D374,Lotes!$A:$F,6,FALSE)</f>
        <v>0.5</v>
      </c>
      <c r="D374" s="54">
        <v>543</v>
      </c>
      <c r="E374" s="55">
        <v>18</v>
      </c>
      <c r="F374" s="55" t="s">
        <v>238</v>
      </c>
      <c r="H374" s="55" t="s">
        <v>356</v>
      </c>
      <c r="I374" s="55" t="s">
        <v>2251</v>
      </c>
      <c r="J374" s="55" t="s">
        <v>1634</v>
      </c>
      <c r="N374" s="55" t="s">
        <v>2919</v>
      </c>
      <c r="O374" s="55" t="e">
        <v>#N/A</v>
      </c>
      <c r="Q374" s="55" t="s">
        <v>1796</v>
      </c>
      <c r="R374" s="55" t="s">
        <v>1668</v>
      </c>
      <c r="V374" s="60">
        <v>0</v>
      </c>
      <c r="Y374" s="55">
        <v>46</v>
      </c>
      <c r="AA374" s="55" t="s">
        <v>3275</v>
      </c>
      <c r="AG374" s="55" t="s">
        <v>3275</v>
      </c>
      <c r="AS374" s="55" t="s">
        <v>3974</v>
      </c>
    </row>
    <row r="375" spans="2:45" x14ac:dyDescent="0.3">
      <c r="B375" s="55">
        <v>2016</v>
      </c>
      <c r="C375" s="55">
        <f>VLOOKUP(D375,Lotes!$A:$F,6,FALSE)</f>
        <v>0.5</v>
      </c>
      <c r="D375" s="54">
        <v>543</v>
      </c>
      <c r="E375" s="55">
        <v>18</v>
      </c>
      <c r="F375" s="55" t="s">
        <v>238</v>
      </c>
      <c r="H375" s="55" t="s">
        <v>356</v>
      </c>
      <c r="I375" s="55" t="s">
        <v>2251</v>
      </c>
      <c r="J375" s="55" t="s">
        <v>1634</v>
      </c>
      <c r="N375" s="55" t="s">
        <v>2919</v>
      </c>
      <c r="O375" s="55" t="e">
        <v>#N/A</v>
      </c>
      <c r="Q375" s="55" t="s">
        <v>1631</v>
      </c>
      <c r="R375" s="55" t="s">
        <v>3030</v>
      </c>
      <c r="V375" s="60">
        <v>0</v>
      </c>
      <c r="W375" s="59" t="s">
        <v>3267</v>
      </c>
      <c r="Y375" s="55">
        <v>1</v>
      </c>
      <c r="AA375" s="55" t="s">
        <v>3276</v>
      </c>
      <c r="AG375" s="55" t="s">
        <v>3277</v>
      </c>
      <c r="AP375" s="55">
        <f>Y375</f>
        <v>1</v>
      </c>
    </row>
    <row r="376" spans="2:45" x14ac:dyDescent="0.3">
      <c r="B376" s="55">
        <v>2016</v>
      </c>
      <c r="C376" s="55">
        <f>VLOOKUP(D376,Lotes!$A:$F,6,FALSE)</f>
        <v>0.67</v>
      </c>
      <c r="D376" s="54">
        <v>587</v>
      </c>
      <c r="E376" s="55">
        <v>18</v>
      </c>
      <c r="F376" s="55" t="s">
        <v>372</v>
      </c>
      <c r="H376" s="55" t="s">
        <v>356</v>
      </c>
      <c r="I376" s="55" t="s">
        <v>2407</v>
      </c>
      <c r="J376" s="55" t="s">
        <v>1634</v>
      </c>
      <c r="K376" s="55" t="s">
        <v>2911</v>
      </c>
      <c r="L376" s="55" t="s">
        <v>1635</v>
      </c>
      <c r="M376" s="55" t="s">
        <v>1636</v>
      </c>
      <c r="N376" s="55" t="s">
        <v>1637</v>
      </c>
      <c r="O376" s="55" t="e">
        <v>#N/A</v>
      </c>
      <c r="Q376" s="55" t="s">
        <v>3984</v>
      </c>
      <c r="R376" s="55" t="s">
        <v>2960</v>
      </c>
      <c r="U376" s="55" t="s">
        <v>2874</v>
      </c>
      <c r="V376" s="60">
        <v>0</v>
      </c>
      <c r="W376" s="59" t="s">
        <v>3278</v>
      </c>
      <c r="Y376" s="55">
        <v>1</v>
      </c>
    </row>
    <row r="377" spans="2:45" x14ac:dyDescent="0.3">
      <c r="B377" s="55">
        <v>2016</v>
      </c>
      <c r="C377" s="55">
        <f>VLOOKUP(D377,Lotes!$A:$F,6,FALSE)</f>
        <v>0.67</v>
      </c>
      <c r="D377" s="54">
        <v>587</v>
      </c>
      <c r="E377" s="55">
        <v>18</v>
      </c>
      <c r="F377" s="55" t="s">
        <v>372</v>
      </c>
      <c r="H377" s="55" t="s">
        <v>356</v>
      </c>
      <c r="I377" s="55" t="s">
        <v>2407</v>
      </c>
      <c r="J377" s="55" t="s">
        <v>1634</v>
      </c>
      <c r="K377" s="55" t="s">
        <v>1742</v>
      </c>
      <c r="L377" s="55" t="s">
        <v>3279</v>
      </c>
      <c r="M377" s="55" t="s">
        <v>3280</v>
      </c>
      <c r="N377" s="55" t="s">
        <v>3897</v>
      </c>
      <c r="O377" s="55" t="e">
        <v>#N/A</v>
      </c>
      <c r="Q377" s="55" t="s">
        <v>1785</v>
      </c>
      <c r="R377" s="55" t="s">
        <v>1785</v>
      </c>
      <c r="U377" s="55" t="s">
        <v>2874</v>
      </c>
      <c r="V377" s="58">
        <v>0.9</v>
      </c>
      <c r="Y377" s="55">
        <v>1</v>
      </c>
      <c r="AA377" s="55" t="s">
        <v>3281</v>
      </c>
      <c r="AC377" s="55" t="s">
        <v>1647</v>
      </c>
    </row>
    <row r="378" spans="2:45" x14ac:dyDescent="0.3">
      <c r="B378" s="55">
        <v>2016</v>
      </c>
      <c r="C378" s="55">
        <f>VLOOKUP(D378,Lotes!$A:$F,6,FALSE)</f>
        <v>0.67</v>
      </c>
      <c r="D378" s="54">
        <v>587</v>
      </c>
      <c r="E378" s="55">
        <v>18</v>
      </c>
      <c r="F378" s="55" t="s">
        <v>372</v>
      </c>
      <c r="H378" s="55" t="s">
        <v>356</v>
      </c>
      <c r="I378" s="55" t="s">
        <v>2407</v>
      </c>
      <c r="J378" s="55" t="s">
        <v>1634</v>
      </c>
      <c r="K378" s="55" t="s">
        <v>3965</v>
      </c>
      <c r="L378" s="55" t="s">
        <v>1673</v>
      </c>
      <c r="M378" s="55" t="s">
        <v>2879</v>
      </c>
      <c r="N378" s="55" t="s">
        <v>1830</v>
      </c>
      <c r="O378" s="55" t="e">
        <v>#N/A</v>
      </c>
      <c r="Q378" s="55" t="s">
        <v>3985</v>
      </c>
      <c r="R378" s="55" t="s">
        <v>3633</v>
      </c>
      <c r="U378" s="55" t="s">
        <v>2877</v>
      </c>
      <c r="V378" s="58">
        <v>0.6</v>
      </c>
      <c r="W378" s="59" t="s">
        <v>1751</v>
      </c>
      <c r="Y378" s="55">
        <v>1</v>
      </c>
      <c r="AC378" s="55" t="s">
        <v>1647</v>
      </c>
      <c r="AJ378" s="55" t="s">
        <v>3825</v>
      </c>
    </row>
    <row r="379" spans="2:45" x14ac:dyDescent="0.3">
      <c r="B379" s="55">
        <v>2016</v>
      </c>
      <c r="C379" s="55">
        <f>VLOOKUP(D379,Lotes!$A:$F,6,FALSE)</f>
        <v>0.67</v>
      </c>
      <c r="D379" s="54">
        <v>587</v>
      </c>
      <c r="E379" s="55">
        <v>18</v>
      </c>
      <c r="F379" s="55" t="s">
        <v>372</v>
      </c>
      <c r="H379" s="55" t="s">
        <v>356</v>
      </c>
      <c r="I379" s="55" t="s">
        <v>2407</v>
      </c>
      <c r="J379" s="55" t="s">
        <v>1634</v>
      </c>
      <c r="K379" s="55" t="s">
        <v>3965</v>
      </c>
      <c r="L379" s="55" t="s">
        <v>1673</v>
      </c>
      <c r="M379" s="55" t="s">
        <v>2879</v>
      </c>
      <c r="N379" s="55" t="s">
        <v>1830</v>
      </c>
      <c r="O379" s="55" t="e">
        <v>#N/A</v>
      </c>
      <c r="Q379" s="55" t="s">
        <v>2600</v>
      </c>
      <c r="R379" s="55" t="s">
        <v>3818</v>
      </c>
      <c r="U379" s="55" t="s">
        <v>2877</v>
      </c>
      <c r="V379" s="58">
        <v>0.4</v>
      </c>
      <c r="W379" s="59" t="s">
        <v>1751</v>
      </c>
      <c r="Y379" s="55">
        <v>1</v>
      </c>
      <c r="AC379" s="55" t="s">
        <v>1647</v>
      </c>
      <c r="AJ379" s="55" t="s">
        <v>3832</v>
      </c>
    </row>
    <row r="380" spans="2:45" x14ac:dyDescent="0.3">
      <c r="B380" s="55">
        <v>2016</v>
      </c>
      <c r="C380" s="55">
        <f>VLOOKUP(D380,Lotes!$A:$F,6,FALSE)</f>
        <v>0.67</v>
      </c>
      <c r="D380" s="54">
        <v>587</v>
      </c>
      <c r="E380" s="55">
        <v>18</v>
      </c>
      <c r="F380" s="55" t="s">
        <v>372</v>
      </c>
      <c r="H380" s="55" t="s">
        <v>356</v>
      </c>
      <c r="I380" s="55" t="s">
        <v>2407</v>
      </c>
      <c r="J380" s="55" t="s">
        <v>1634</v>
      </c>
      <c r="K380" s="55" t="s">
        <v>3965</v>
      </c>
      <c r="L380" s="55" t="s">
        <v>1673</v>
      </c>
      <c r="M380" s="55" t="s">
        <v>2879</v>
      </c>
      <c r="N380" s="55" t="s">
        <v>1830</v>
      </c>
      <c r="O380" s="55" t="e">
        <v>#N/A</v>
      </c>
      <c r="Q380" s="55" t="s">
        <v>2600</v>
      </c>
      <c r="R380" s="55" t="s">
        <v>2900</v>
      </c>
      <c r="U380" s="55" t="s">
        <v>2874</v>
      </c>
      <c r="V380" s="58">
        <v>0.7</v>
      </c>
      <c r="W380" s="59" t="s">
        <v>1751</v>
      </c>
      <c r="Y380" s="55">
        <v>1</v>
      </c>
      <c r="AA380" s="55" t="s">
        <v>3283</v>
      </c>
      <c r="AC380" s="55" t="s">
        <v>1647</v>
      </c>
      <c r="AJ380" s="55" t="s">
        <v>3833</v>
      </c>
    </row>
    <row r="381" spans="2:45" x14ac:dyDescent="0.3">
      <c r="B381" s="55">
        <v>2016</v>
      </c>
      <c r="C381" s="55">
        <f>VLOOKUP(D381,Lotes!$A:$F,6,FALSE)</f>
        <v>0.67</v>
      </c>
      <c r="D381" s="54">
        <v>587</v>
      </c>
      <c r="E381" s="55">
        <v>18</v>
      </c>
      <c r="F381" s="55" t="s">
        <v>372</v>
      </c>
      <c r="H381" s="55" t="s">
        <v>356</v>
      </c>
      <c r="I381" s="55" t="s">
        <v>2407</v>
      </c>
      <c r="J381" s="55" t="s">
        <v>1634</v>
      </c>
      <c r="K381" s="55" t="s">
        <v>3561</v>
      </c>
      <c r="L381" s="55" t="s">
        <v>2873</v>
      </c>
      <c r="M381" s="55" t="s">
        <v>2896</v>
      </c>
      <c r="N381" s="55" t="s">
        <v>1658</v>
      </c>
      <c r="O381" s="55" t="e">
        <v>#N/A</v>
      </c>
      <c r="Q381" s="55" t="s">
        <v>1730</v>
      </c>
      <c r="R381" s="55" t="s">
        <v>1730</v>
      </c>
      <c r="U381" s="55" t="s">
        <v>2877</v>
      </c>
      <c r="V381" s="58">
        <v>0.1</v>
      </c>
      <c r="W381" s="59" t="s">
        <v>3284</v>
      </c>
      <c r="Y381" s="55">
        <v>1</v>
      </c>
      <c r="AA381" s="55" t="s">
        <v>3801</v>
      </c>
      <c r="AG381" s="55" t="s">
        <v>3249</v>
      </c>
      <c r="AM381" s="55">
        <f>Y381</f>
        <v>1</v>
      </c>
    </row>
    <row r="382" spans="2:45" x14ac:dyDescent="0.3">
      <c r="B382" s="55">
        <v>2016</v>
      </c>
      <c r="C382" s="55">
        <f>VLOOKUP(D382,Lotes!$A:$F,6,FALSE)</f>
        <v>0.67</v>
      </c>
      <c r="D382" s="54">
        <v>587</v>
      </c>
      <c r="E382" s="55">
        <v>18</v>
      </c>
      <c r="F382" s="55" t="s">
        <v>372</v>
      </c>
      <c r="H382" s="55" t="s">
        <v>356</v>
      </c>
      <c r="I382" s="55" t="s">
        <v>2407</v>
      </c>
      <c r="J382" s="55" t="s">
        <v>1622</v>
      </c>
      <c r="K382" s="55" t="s">
        <v>3593</v>
      </c>
      <c r="L382" s="55" t="s">
        <v>2090</v>
      </c>
      <c r="N382" s="55" t="s">
        <v>2091</v>
      </c>
      <c r="O382" s="55" t="e">
        <v>#N/A</v>
      </c>
      <c r="Q382" s="55" t="s">
        <v>1755</v>
      </c>
      <c r="R382" s="55" t="s">
        <v>1755</v>
      </c>
      <c r="U382" s="55" t="s">
        <v>2874</v>
      </c>
      <c r="V382" s="58">
        <v>0.9</v>
      </c>
      <c r="Y382" s="55">
        <v>1</v>
      </c>
    </row>
    <row r="383" spans="2:45" x14ac:dyDescent="0.3">
      <c r="B383" s="55">
        <v>2016</v>
      </c>
      <c r="C383" s="55">
        <f>VLOOKUP(D383,Lotes!$A:$F,6,FALSE)</f>
        <v>0.67</v>
      </c>
      <c r="D383" s="54">
        <v>587</v>
      </c>
      <c r="E383" s="55">
        <v>18</v>
      </c>
      <c r="F383" s="55" t="s">
        <v>372</v>
      </c>
      <c r="H383" s="55" t="s">
        <v>356</v>
      </c>
      <c r="I383" s="55" t="s">
        <v>2407</v>
      </c>
      <c r="J383" s="55" t="s">
        <v>1622</v>
      </c>
      <c r="K383" s="55" t="s">
        <v>3968</v>
      </c>
      <c r="L383" s="55" t="s">
        <v>2259</v>
      </c>
      <c r="N383" s="55" t="s">
        <v>3285</v>
      </c>
      <c r="O383" s="55" t="e">
        <v>#N/A</v>
      </c>
      <c r="Q383" s="55" t="s">
        <v>2600</v>
      </c>
      <c r="R383" s="55" t="s">
        <v>1898</v>
      </c>
      <c r="U383" s="55" t="s">
        <v>2877</v>
      </c>
      <c r="V383" s="58">
        <v>0.8</v>
      </c>
      <c r="W383" s="59" t="s">
        <v>1631</v>
      </c>
      <c r="Y383" s="55">
        <v>1</v>
      </c>
      <c r="AA383" s="55" t="s">
        <v>3286</v>
      </c>
    </row>
    <row r="384" spans="2:45" x14ac:dyDescent="0.3">
      <c r="B384" s="55">
        <v>2016</v>
      </c>
      <c r="C384" s="55">
        <f>VLOOKUP(D384,Lotes!$A:$F,6,FALSE)</f>
        <v>0.67</v>
      </c>
      <c r="D384" s="54">
        <v>587</v>
      </c>
      <c r="E384" s="55">
        <v>18</v>
      </c>
      <c r="F384" s="55" t="s">
        <v>372</v>
      </c>
      <c r="H384" s="55" t="s">
        <v>356</v>
      </c>
      <c r="I384" s="55" t="s">
        <v>2407</v>
      </c>
      <c r="J384" s="55" t="s">
        <v>1622</v>
      </c>
      <c r="K384" s="55" t="s">
        <v>3968</v>
      </c>
      <c r="N384" s="55" t="s">
        <v>2992</v>
      </c>
      <c r="O384" s="55" t="e">
        <v>#N/A</v>
      </c>
      <c r="Q384" s="55" t="s">
        <v>1796</v>
      </c>
      <c r="R384" s="55" t="s">
        <v>1668</v>
      </c>
      <c r="V384" s="60">
        <v>0</v>
      </c>
      <c r="W384" s="59" t="s">
        <v>1631</v>
      </c>
      <c r="Y384" s="55">
        <v>3</v>
      </c>
    </row>
    <row r="385" spans="2:42" x14ac:dyDescent="0.3">
      <c r="B385" s="55">
        <v>2016</v>
      </c>
      <c r="C385" s="55">
        <f>VLOOKUP(D385,Lotes!$A:$F,6,FALSE)</f>
        <v>0.67</v>
      </c>
      <c r="D385" s="54">
        <v>587</v>
      </c>
      <c r="E385" s="55">
        <v>18</v>
      </c>
      <c r="F385" s="55" t="s">
        <v>372</v>
      </c>
      <c r="H385" s="55" t="s">
        <v>356</v>
      </c>
      <c r="I385" s="55" t="s">
        <v>2407</v>
      </c>
      <c r="J385" s="55" t="s">
        <v>1698</v>
      </c>
      <c r="L385" s="55" t="s">
        <v>3001</v>
      </c>
      <c r="M385" s="55" t="s">
        <v>1636</v>
      </c>
      <c r="N385" s="55" t="s">
        <v>3132</v>
      </c>
      <c r="O385" s="55" t="e">
        <v>#N/A</v>
      </c>
      <c r="Q385" s="55" t="s">
        <v>3984</v>
      </c>
      <c r="R385" s="55" t="s">
        <v>3038</v>
      </c>
      <c r="U385" s="55" t="s">
        <v>2877</v>
      </c>
      <c r="V385" s="58">
        <v>0.9</v>
      </c>
      <c r="W385" s="59" t="s">
        <v>3287</v>
      </c>
      <c r="Y385" s="55">
        <v>1</v>
      </c>
      <c r="AA385" s="55" t="s">
        <v>3288</v>
      </c>
      <c r="AH385" s="55" t="s">
        <v>3928</v>
      </c>
    </row>
    <row r="386" spans="2:42" x14ac:dyDescent="0.3">
      <c r="B386" s="55">
        <v>2016</v>
      </c>
      <c r="C386" s="55">
        <f>VLOOKUP(D386,Lotes!$A:$F,6,FALSE)</f>
        <v>0.67</v>
      </c>
      <c r="D386" s="54">
        <v>587</v>
      </c>
      <c r="E386" s="55">
        <v>18</v>
      </c>
      <c r="F386" s="55" t="s">
        <v>372</v>
      </c>
      <c r="H386" s="55" t="s">
        <v>356</v>
      </c>
      <c r="I386" s="55" t="s">
        <v>2407</v>
      </c>
      <c r="J386" s="55" t="s">
        <v>1698</v>
      </c>
      <c r="N386" s="55" t="s">
        <v>3289</v>
      </c>
      <c r="O386" s="55" t="e">
        <v>#N/A</v>
      </c>
      <c r="Q386" s="55" t="s">
        <v>3984</v>
      </c>
      <c r="R386" s="55" t="s">
        <v>1713</v>
      </c>
      <c r="V386" s="60">
        <v>0</v>
      </c>
      <c r="Y386" s="55">
        <v>2</v>
      </c>
      <c r="AA386" s="55" t="s">
        <v>3290</v>
      </c>
      <c r="AG386" s="55" t="s">
        <v>3236</v>
      </c>
      <c r="AM386" s="55">
        <v>1</v>
      </c>
    </row>
    <row r="387" spans="2:42" x14ac:dyDescent="0.3">
      <c r="B387" s="55">
        <v>2016</v>
      </c>
      <c r="C387" s="55">
        <f>VLOOKUP(D387,Lotes!$A:$F,6,FALSE)</f>
        <v>0.67</v>
      </c>
      <c r="D387" s="54">
        <v>587</v>
      </c>
      <c r="E387" s="55">
        <v>18</v>
      </c>
      <c r="F387" s="55" t="s">
        <v>372</v>
      </c>
      <c r="H387" s="55" t="s">
        <v>356</v>
      </c>
      <c r="I387" s="55" t="s">
        <v>2407</v>
      </c>
      <c r="J387" s="55" t="s">
        <v>1634</v>
      </c>
      <c r="N387" s="55" t="s">
        <v>2919</v>
      </c>
      <c r="O387" s="55" t="e">
        <v>#N/A</v>
      </c>
      <c r="Q387" s="55" t="s">
        <v>1796</v>
      </c>
      <c r="R387" s="55" t="s">
        <v>1668</v>
      </c>
      <c r="V387" s="60">
        <v>0</v>
      </c>
      <c r="Y387" s="55">
        <v>15</v>
      </c>
      <c r="AG387" s="55" t="s">
        <v>3291</v>
      </c>
      <c r="AM387" s="55">
        <v>1</v>
      </c>
    </row>
    <row r="388" spans="2:42" x14ac:dyDescent="0.3">
      <c r="B388" s="55">
        <v>2016</v>
      </c>
      <c r="C388" s="55">
        <f>VLOOKUP(D388,Lotes!$A:$F,6,FALSE)</f>
        <v>0.67</v>
      </c>
      <c r="D388" s="54">
        <v>587</v>
      </c>
      <c r="E388" s="55">
        <v>18</v>
      </c>
      <c r="F388" s="55" t="s">
        <v>372</v>
      </c>
      <c r="H388" s="55" t="s">
        <v>356</v>
      </c>
      <c r="I388" s="55" t="s">
        <v>2407</v>
      </c>
      <c r="J388" s="55" t="s">
        <v>3366</v>
      </c>
      <c r="N388" s="55" t="s">
        <v>3366</v>
      </c>
      <c r="O388" s="55" t="e">
        <v>#N/A</v>
      </c>
      <c r="V388" s="60">
        <v>0</v>
      </c>
      <c r="Y388" s="55">
        <v>1</v>
      </c>
    </row>
    <row r="389" spans="2:42" x14ac:dyDescent="0.3">
      <c r="B389" s="55">
        <v>2016</v>
      </c>
      <c r="C389" s="55">
        <f>VLOOKUP(D389,Lotes!$A:$F,6,FALSE)</f>
        <v>0.13</v>
      </c>
      <c r="D389" s="54">
        <v>557</v>
      </c>
      <c r="E389" s="55">
        <v>18</v>
      </c>
      <c r="F389" s="55" t="s">
        <v>646</v>
      </c>
      <c r="G389" s="55" t="s">
        <v>3301</v>
      </c>
      <c r="H389" s="55" t="s">
        <v>581</v>
      </c>
      <c r="I389" s="55" t="s">
        <v>1941</v>
      </c>
      <c r="J389" s="55" t="s">
        <v>1634</v>
      </c>
      <c r="K389" s="55" t="s">
        <v>3561</v>
      </c>
      <c r="L389" s="55" t="s">
        <v>2873</v>
      </c>
      <c r="M389" s="55" t="s">
        <v>2896</v>
      </c>
      <c r="N389" s="55" t="s">
        <v>1658</v>
      </c>
      <c r="O389" s="55" t="e">
        <v>#N/A</v>
      </c>
      <c r="Q389" s="55" t="s">
        <v>3984</v>
      </c>
      <c r="R389" s="55" t="s">
        <v>2883</v>
      </c>
      <c r="V389" s="58">
        <v>0.8</v>
      </c>
      <c r="Y389" s="55">
        <v>1</v>
      </c>
      <c r="AA389" s="55" t="s">
        <v>3292</v>
      </c>
      <c r="AC389" s="55" t="s">
        <v>3062</v>
      </c>
    </row>
    <row r="390" spans="2:42" x14ac:dyDescent="0.3">
      <c r="B390" s="55">
        <v>2016</v>
      </c>
      <c r="C390" s="55">
        <f>VLOOKUP(D390,Lotes!$A:$F,6,FALSE)</f>
        <v>0.13</v>
      </c>
      <c r="D390" s="54">
        <v>557</v>
      </c>
      <c r="E390" s="55">
        <v>18</v>
      </c>
      <c r="F390" s="55" t="s">
        <v>646</v>
      </c>
      <c r="G390" s="55" t="s">
        <v>3301</v>
      </c>
      <c r="H390" s="55" t="s">
        <v>581</v>
      </c>
      <c r="I390" s="55" t="s">
        <v>1941</v>
      </c>
      <c r="J390" s="55" t="s">
        <v>1634</v>
      </c>
      <c r="K390" s="55" t="s">
        <v>3561</v>
      </c>
      <c r="L390" s="55" t="s">
        <v>3561</v>
      </c>
      <c r="N390" s="55" t="s">
        <v>2915</v>
      </c>
      <c r="O390" s="55" t="e">
        <v>#N/A</v>
      </c>
      <c r="P390" s="55" t="s">
        <v>4355</v>
      </c>
      <c r="Q390" s="55" t="s">
        <v>1699</v>
      </c>
      <c r="V390" s="58">
        <v>0.3</v>
      </c>
      <c r="W390" s="59" t="s">
        <v>1853</v>
      </c>
      <c r="Y390" s="55">
        <v>1</v>
      </c>
      <c r="AA390" s="55" t="s">
        <v>3293</v>
      </c>
    </row>
    <row r="391" spans="2:42" x14ac:dyDescent="0.3">
      <c r="B391" s="55">
        <v>2016</v>
      </c>
      <c r="C391" s="55">
        <f>VLOOKUP(D391,Lotes!$A:$F,6,FALSE)</f>
        <v>0.13</v>
      </c>
      <c r="D391" s="54">
        <v>557</v>
      </c>
      <c r="E391" s="55">
        <v>18</v>
      </c>
      <c r="F391" s="55" t="s">
        <v>646</v>
      </c>
      <c r="G391" s="55" t="s">
        <v>3301</v>
      </c>
      <c r="H391" s="55" t="s">
        <v>581</v>
      </c>
      <c r="I391" s="55" t="s">
        <v>1941</v>
      </c>
      <c r="J391" s="55" t="s">
        <v>1634</v>
      </c>
      <c r="K391" s="55" t="s">
        <v>3561</v>
      </c>
      <c r="L391" s="55" t="s">
        <v>3561</v>
      </c>
      <c r="N391" s="55" t="s">
        <v>2915</v>
      </c>
      <c r="O391" s="55" t="e">
        <v>#N/A</v>
      </c>
      <c r="Q391" s="55" t="s">
        <v>1631</v>
      </c>
      <c r="R391" s="55" t="s">
        <v>1643</v>
      </c>
      <c r="V391" s="60">
        <v>0</v>
      </c>
      <c r="W391" s="59" t="s">
        <v>1631</v>
      </c>
      <c r="Y391" s="55">
        <v>1</v>
      </c>
      <c r="AA391" s="55" t="s">
        <v>3294</v>
      </c>
      <c r="AG391" s="55" t="s">
        <v>3295</v>
      </c>
      <c r="AP391" s="55">
        <f>Y391</f>
        <v>1</v>
      </c>
    </row>
    <row r="392" spans="2:42" x14ac:dyDescent="0.3">
      <c r="B392" s="55">
        <v>2016</v>
      </c>
      <c r="C392" s="55">
        <f>VLOOKUP(D392,Lotes!$A:$F,6,FALSE)</f>
        <v>0.13</v>
      </c>
      <c r="D392" s="54">
        <v>557</v>
      </c>
      <c r="E392" s="55">
        <v>18</v>
      </c>
      <c r="F392" s="55" t="s">
        <v>646</v>
      </c>
      <c r="G392" s="55" t="s">
        <v>3301</v>
      </c>
      <c r="H392" s="55" t="s">
        <v>581</v>
      </c>
      <c r="I392" s="55" t="s">
        <v>1941</v>
      </c>
      <c r="J392" s="55" t="s">
        <v>1634</v>
      </c>
      <c r="N392" s="55" t="s">
        <v>2919</v>
      </c>
      <c r="O392" s="55" t="e">
        <v>#N/A</v>
      </c>
      <c r="Q392" s="55" t="s">
        <v>1631</v>
      </c>
      <c r="R392" s="55" t="s">
        <v>1702</v>
      </c>
      <c r="V392" s="60">
        <v>0</v>
      </c>
      <c r="W392" s="59" t="s">
        <v>1631</v>
      </c>
      <c r="Y392" s="55">
        <v>1</v>
      </c>
      <c r="AA392" s="55" t="s">
        <v>3297</v>
      </c>
      <c r="AG392" s="55" t="s">
        <v>3296</v>
      </c>
      <c r="AP392" s="55">
        <f>Y392</f>
        <v>1</v>
      </c>
    </row>
    <row r="393" spans="2:42" x14ac:dyDescent="0.3">
      <c r="B393" s="55">
        <v>2016</v>
      </c>
      <c r="C393" s="55">
        <f>VLOOKUP(D393,Lotes!$A:$F,6,FALSE)</f>
        <v>0.13</v>
      </c>
      <c r="D393" s="54">
        <v>557</v>
      </c>
      <c r="E393" s="55">
        <v>18</v>
      </c>
      <c r="F393" s="55" t="s">
        <v>646</v>
      </c>
      <c r="G393" s="55" t="s">
        <v>3301</v>
      </c>
      <c r="H393" s="55" t="s">
        <v>581</v>
      </c>
      <c r="I393" s="55" t="s">
        <v>1941</v>
      </c>
      <c r="J393" s="55" t="s">
        <v>3366</v>
      </c>
      <c r="N393" s="55" t="s">
        <v>3366</v>
      </c>
      <c r="O393" s="55" t="e">
        <v>#N/A</v>
      </c>
      <c r="V393" s="60">
        <v>0</v>
      </c>
      <c r="Y393" s="55">
        <v>2</v>
      </c>
    </row>
    <row r="394" spans="2:42" x14ac:dyDescent="0.3">
      <c r="B394" s="55">
        <v>2016</v>
      </c>
      <c r="C394" s="55">
        <f>VLOOKUP(D394,Lotes!$A:$F,6,FALSE)</f>
        <v>0.13</v>
      </c>
      <c r="D394" s="54">
        <v>557</v>
      </c>
      <c r="E394" s="55">
        <v>18</v>
      </c>
      <c r="F394" s="55" t="s">
        <v>646</v>
      </c>
      <c r="G394" s="55" t="s">
        <v>3301</v>
      </c>
      <c r="H394" s="55" t="s">
        <v>581</v>
      </c>
      <c r="I394" s="55" t="s">
        <v>1941</v>
      </c>
      <c r="J394" s="55" t="s">
        <v>1634</v>
      </c>
      <c r="N394" s="55" t="s">
        <v>2919</v>
      </c>
      <c r="O394" s="55" t="e">
        <v>#N/A</v>
      </c>
      <c r="Q394" s="55" t="s">
        <v>1796</v>
      </c>
      <c r="R394" s="55" t="s">
        <v>1668</v>
      </c>
      <c r="V394" s="60">
        <v>0</v>
      </c>
      <c r="Y394" s="55">
        <v>6</v>
      </c>
      <c r="AG394" s="55" t="s">
        <v>3299</v>
      </c>
      <c r="AM394" s="55">
        <v>1</v>
      </c>
    </row>
    <row r="395" spans="2:42" x14ac:dyDescent="0.3">
      <c r="B395" s="55">
        <v>2016</v>
      </c>
      <c r="C395" s="55">
        <f>VLOOKUP(D395,Lotes!$A:$F,6,FALSE)</f>
        <v>0.13</v>
      </c>
      <c r="D395" s="54">
        <v>557</v>
      </c>
      <c r="E395" s="55">
        <v>18</v>
      </c>
      <c r="F395" s="55" t="s">
        <v>646</v>
      </c>
      <c r="G395" s="55" t="s">
        <v>3301</v>
      </c>
      <c r="H395" s="55" t="s">
        <v>581</v>
      </c>
      <c r="I395" s="55" t="s">
        <v>1941</v>
      </c>
      <c r="J395" s="55" t="s">
        <v>1634</v>
      </c>
      <c r="K395" s="55" t="s">
        <v>2911</v>
      </c>
      <c r="L395" s="55" t="s">
        <v>2911</v>
      </c>
      <c r="N395" s="55" t="s">
        <v>3890</v>
      </c>
      <c r="O395" s="55" t="e">
        <v>#N/A</v>
      </c>
      <c r="P395" s="55" t="s">
        <v>4355</v>
      </c>
      <c r="Q395" s="55" t="s">
        <v>1699</v>
      </c>
      <c r="R395" s="55" t="s">
        <v>5414</v>
      </c>
      <c r="V395" s="58">
        <v>0.9</v>
      </c>
      <c r="Y395" s="55">
        <v>1</v>
      </c>
      <c r="AA395" s="55" t="s">
        <v>3298</v>
      </c>
      <c r="AC395" s="55" t="s">
        <v>3062</v>
      </c>
    </row>
    <row r="396" spans="2:42" x14ac:dyDescent="0.3">
      <c r="B396" s="55">
        <v>2016</v>
      </c>
      <c r="C396" s="55">
        <f>VLOOKUP(D396,Lotes!$A:$F,6,FALSE)</f>
        <v>0.4</v>
      </c>
      <c r="D396" s="54">
        <v>567</v>
      </c>
      <c r="E396" s="55">
        <v>18</v>
      </c>
      <c r="F396" s="55" t="s">
        <v>372</v>
      </c>
      <c r="H396" s="55" t="s">
        <v>356</v>
      </c>
      <c r="I396" s="55" t="s">
        <v>1981</v>
      </c>
      <c r="J396" s="55" t="s">
        <v>3366</v>
      </c>
      <c r="N396" s="55" t="s">
        <v>3366</v>
      </c>
      <c r="O396" s="55" t="e">
        <v>#N/A</v>
      </c>
      <c r="V396" s="60">
        <v>0</v>
      </c>
      <c r="Y396" s="55">
        <v>1</v>
      </c>
      <c r="AA396" s="55" t="s">
        <v>3302</v>
      </c>
    </row>
    <row r="397" spans="2:42" x14ac:dyDescent="0.3">
      <c r="B397" s="55">
        <v>2016</v>
      </c>
      <c r="C397" s="55">
        <f>VLOOKUP(D397,Lotes!$A:$F,6,FALSE)</f>
        <v>0.03</v>
      </c>
      <c r="D397" s="54">
        <v>547</v>
      </c>
      <c r="E397" s="55">
        <v>18</v>
      </c>
      <c r="F397" s="55" t="s">
        <v>761</v>
      </c>
      <c r="H397" s="55" t="s">
        <v>581</v>
      </c>
      <c r="I397" s="55" t="s">
        <v>2251</v>
      </c>
      <c r="J397" s="55" t="s">
        <v>1634</v>
      </c>
      <c r="K397" s="55" t="s">
        <v>2911</v>
      </c>
      <c r="L397" s="55" t="s">
        <v>2911</v>
      </c>
      <c r="N397" s="55" t="s">
        <v>3890</v>
      </c>
      <c r="O397" s="55" t="e">
        <v>#N/A</v>
      </c>
      <c r="Q397" s="55" t="s">
        <v>3986</v>
      </c>
      <c r="R397" s="55" t="s">
        <v>3060</v>
      </c>
      <c r="U397" s="55" t="s">
        <v>2874</v>
      </c>
      <c r="V397" s="58">
        <v>0.6</v>
      </c>
      <c r="W397" s="59" t="s">
        <v>3303</v>
      </c>
      <c r="Y397" s="55">
        <v>1</v>
      </c>
      <c r="AC397" s="55" t="s">
        <v>1627</v>
      </c>
    </row>
    <row r="398" spans="2:42" x14ac:dyDescent="0.3">
      <c r="B398" s="55">
        <v>2016</v>
      </c>
      <c r="C398" s="55">
        <f>VLOOKUP(D398,Lotes!$A:$F,6,FALSE)</f>
        <v>0.59</v>
      </c>
      <c r="D398" s="54">
        <v>576</v>
      </c>
      <c r="E398" s="55">
        <v>18</v>
      </c>
      <c r="F398" s="55" t="s">
        <v>94</v>
      </c>
      <c r="G398" s="55" t="s">
        <v>3305</v>
      </c>
      <c r="J398" s="55" t="s">
        <v>1634</v>
      </c>
      <c r="K398" s="55" t="s">
        <v>3561</v>
      </c>
      <c r="L398" s="55" t="s">
        <v>2873</v>
      </c>
      <c r="M398" s="55" t="s">
        <v>2896</v>
      </c>
      <c r="N398" s="55" t="s">
        <v>1658</v>
      </c>
      <c r="O398" s="55" t="e">
        <v>#N/A</v>
      </c>
      <c r="Q398" s="55" t="s">
        <v>1757</v>
      </c>
      <c r="R398" s="55" t="s">
        <v>1757</v>
      </c>
      <c r="U398" s="55" t="s">
        <v>2874</v>
      </c>
      <c r="V398" s="58">
        <v>0.6</v>
      </c>
      <c r="W398" s="59" t="s">
        <v>3307</v>
      </c>
      <c r="Y398" s="55">
        <v>1</v>
      </c>
      <c r="AA398" s="55" t="s">
        <v>3799</v>
      </c>
    </row>
    <row r="399" spans="2:42" x14ac:dyDescent="0.3">
      <c r="B399" s="55">
        <v>2016</v>
      </c>
      <c r="C399" s="55">
        <f>VLOOKUP(D399,Lotes!$A:$F,6,FALSE)</f>
        <v>0.59</v>
      </c>
      <c r="D399" s="54">
        <v>576</v>
      </c>
      <c r="E399" s="55">
        <v>18</v>
      </c>
      <c r="F399" s="55" t="s">
        <v>94</v>
      </c>
      <c r="G399" s="55" t="s">
        <v>3305</v>
      </c>
      <c r="J399" s="55" t="s">
        <v>1634</v>
      </c>
      <c r="L399" s="55" t="s">
        <v>2945</v>
      </c>
      <c r="N399" s="55" t="s">
        <v>2971</v>
      </c>
      <c r="O399" s="55" t="e">
        <v>#N/A</v>
      </c>
      <c r="Q399" s="55" t="s">
        <v>1667</v>
      </c>
      <c r="R399" s="55" t="s">
        <v>1667</v>
      </c>
      <c r="V399" s="60">
        <v>0</v>
      </c>
      <c r="W399" s="59" t="s">
        <v>1631</v>
      </c>
      <c r="Y399" s="55">
        <v>1</v>
      </c>
      <c r="AA399" s="55" t="s">
        <v>3306</v>
      </c>
    </row>
    <row r="400" spans="2:42" x14ac:dyDescent="0.3">
      <c r="B400" s="55">
        <v>2016</v>
      </c>
      <c r="C400" s="55">
        <f>VLOOKUP(D400,Lotes!$A:$F,6,FALSE)</f>
        <v>0.59</v>
      </c>
      <c r="D400" s="54">
        <v>576</v>
      </c>
      <c r="E400" s="55">
        <v>18</v>
      </c>
      <c r="F400" s="55" t="s">
        <v>94</v>
      </c>
      <c r="G400" s="55" t="s">
        <v>3305</v>
      </c>
      <c r="J400" s="55" t="s">
        <v>1634</v>
      </c>
      <c r="K400" s="55" t="s">
        <v>3561</v>
      </c>
      <c r="L400" s="55" t="s">
        <v>2873</v>
      </c>
      <c r="M400" s="55" t="s">
        <v>2896</v>
      </c>
      <c r="N400" s="55" t="s">
        <v>1658</v>
      </c>
      <c r="O400" s="55" t="e">
        <v>#N/A</v>
      </c>
      <c r="Q400" s="55" t="s">
        <v>3095</v>
      </c>
      <c r="R400" s="55" t="s">
        <v>3095</v>
      </c>
      <c r="V400" s="60">
        <v>0</v>
      </c>
      <c r="W400" s="59" t="s">
        <v>1631</v>
      </c>
      <c r="Y400" s="55">
        <v>1</v>
      </c>
      <c r="AA400" s="55" t="s">
        <v>3308</v>
      </c>
    </row>
    <row r="401" spans="2:42" x14ac:dyDescent="0.3">
      <c r="B401" s="55">
        <v>2016</v>
      </c>
      <c r="C401" s="55">
        <f>VLOOKUP(D401,Lotes!$A:$F,6,FALSE)</f>
        <v>0.59</v>
      </c>
      <c r="D401" s="54">
        <v>576</v>
      </c>
      <c r="E401" s="55">
        <v>18</v>
      </c>
      <c r="F401" s="55" t="s">
        <v>94</v>
      </c>
      <c r="G401" s="55" t="s">
        <v>3305</v>
      </c>
      <c r="J401" s="55" t="s">
        <v>1622</v>
      </c>
      <c r="K401" s="55" t="s">
        <v>3593</v>
      </c>
      <c r="L401" s="55" t="s">
        <v>2090</v>
      </c>
      <c r="N401" s="55" t="s">
        <v>2091</v>
      </c>
      <c r="O401" s="55" t="e">
        <v>#N/A</v>
      </c>
      <c r="Q401" s="55" t="s">
        <v>1785</v>
      </c>
      <c r="R401" s="55" t="s">
        <v>1785</v>
      </c>
      <c r="U401" s="55" t="s">
        <v>2877</v>
      </c>
      <c r="V401" s="58">
        <v>0.1</v>
      </c>
      <c r="W401" s="59" t="s">
        <v>1786</v>
      </c>
      <c r="Y401" s="55">
        <v>1</v>
      </c>
      <c r="AA401" s="55" t="s">
        <v>3309</v>
      </c>
    </row>
    <row r="402" spans="2:42" x14ac:dyDescent="0.3">
      <c r="B402" s="55">
        <v>2016</v>
      </c>
      <c r="C402" s="55">
        <f>VLOOKUP(D402,Lotes!$A:$F,6,FALSE)</f>
        <v>0.23</v>
      </c>
      <c r="D402" s="54">
        <v>513</v>
      </c>
      <c r="E402" s="55">
        <v>18</v>
      </c>
      <c r="F402" s="55" t="s">
        <v>761</v>
      </c>
      <c r="H402" s="55" t="s">
        <v>27</v>
      </c>
      <c r="I402" s="55" t="s">
        <v>1828</v>
      </c>
      <c r="J402" s="55" t="s">
        <v>1634</v>
      </c>
      <c r="K402" s="55" t="s">
        <v>3561</v>
      </c>
      <c r="L402" s="55" t="s">
        <v>2873</v>
      </c>
      <c r="M402" s="55" t="s">
        <v>2896</v>
      </c>
      <c r="N402" s="55" t="s">
        <v>1658</v>
      </c>
      <c r="O402" s="55" t="e">
        <v>#N/A</v>
      </c>
      <c r="Q402" s="55" t="s">
        <v>2924</v>
      </c>
      <c r="R402" s="55" t="s">
        <v>2924</v>
      </c>
      <c r="U402" s="55" t="s">
        <v>2877</v>
      </c>
      <c r="V402" s="58">
        <v>0.5</v>
      </c>
      <c r="W402" s="59" t="s">
        <v>3310</v>
      </c>
      <c r="Y402" s="55">
        <v>1</v>
      </c>
      <c r="AA402" s="55" t="s">
        <v>4493</v>
      </c>
      <c r="AC402" s="55" t="s">
        <v>1647</v>
      </c>
      <c r="AG402" s="55" t="s">
        <v>3249</v>
      </c>
      <c r="AM402" s="55">
        <f>Y402</f>
        <v>1</v>
      </c>
    </row>
    <row r="403" spans="2:42" x14ac:dyDescent="0.3">
      <c r="B403" s="55">
        <v>2016</v>
      </c>
      <c r="C403" s="55">
        <f>VLOOKUP(D403,Lotes!$A:$F,6,FALSE)</f>
        <v>0.23</v>
      </c>
      <c r="D403" s="54">
        <v>513</v>
      </c>
      <c r="E403" s="55">
        <v>18</v>
      </c>
      <c r="F403" s="55" t="s">
        <v>761</v>
      </c>
      <c r="H403" s="55" t="s">
        <v>27</v>
      </c>
      <c r="I403" s="55" t="s">
        <v>1828</v>
      </c>
      <c r="J403" s="55" t="s">
        <v>1634</v>
      </c>
      <c r="N403" s="55" t="s">
        <v>2919</v>
      </c>
      <c r="O403" s="55" t="e">
        <v>#N/A</v>
      </c>
      <c r="Q403" s="55" t="s">
        <v>1796</v>
      </c>
      <c r="R403" s="55" t="s">
        <v>1668</v>
      </c>
      <c r="V403" s="60">
        <v>0</v>
      </c>
      <c r="Y403" s="55">
        <v>1</v>
      </c>
    </row>
    <row r="404" spans="2:42" x14ac:dyDescent="0.3">
      <c r="B404" s="55">
        <v>2016</v>
      </c>
      <c r="C404" s="55">
        <f>VLOOKUP(D404,Lotes!$A:$F,6,FALSE)</f>
        <v>0.13</v>
      </c>
      <c r="D404" s="54">
        <v>546</v>
      </c>
      <c r="E404" s="55">
        <v>18</v>
      </c>
      <c r="F404" s="55" t="s">
        <v>761</v>
      </c>
      <c r="H404" s="55" t="s">
        <v>581</v>
      </c>
      <c r="I404" s="55" t="s">
        <v>2251</v>
      </c>
      <c r="J404" s="55" t="s">
        <v>1634</v>
      </c>
      <c r="K404" s="55" t="s">
        <v>3561</v>
      </c>
      <c r="L404" s="55" t="s">
        <v>3561</v>
      </c>
      <c r="N404" s="55" t="s">
        <v>2915</v>
      </c>
      <c r="O404" s="55" t="e">
        <v>#N/A</v>
      </c>
      <c r="Q404" s="55" t="s">
        <v>1667</v>
      </c>
      <c r="R404" s="55" t="s">
        <v>1667</v>
      </c>
      <c r="U404" s="55" t="s">
        <v>2877</v>
      </c>
      <c r="V404" s="58">
        <v>0.5</v>
      </c>
      <c r="W404" s="59" t="s">
        <v>3311</v>
      </c>
      <c r="Y404" s="55">
        <v>1</v>
      </c>
    </row>
    <row r="405" spans="2:42" x14ac:dyDescent="0.3">
      <c r="B405" s="55">
        <v>2016</v>
      </c>
      <c r="C405" s="55">
        <f>VLOOKUP(D405,Lotes!$A:$F,6,FALSE)</f>
        <v>0.13</v>
      </c>
      <c r="D405" s="54">
        <v>546</v>
      </c>
      <c r="E405" s="55">
        <v>18</v>
      </c>
      <c r="F405" s="55" t="s">
        <v>761</v>
      </c>
      <c r="H405" s="55" t="s">
        <v>581</v>
      </c>
      <c r="I405" s="55" t="s">
        <v>2251</v>
      </c>
      <c r="J405" s="55" t="s">
        <v>1634</v>
      </c>
      <c r="N405" s="55" t="s">
        <v>2919</v>
      </c>
      <c r="O405" s="55" t="e">
        <v>#N/A</v>
      </c>
      <c r="Q405" s="55" t="s">
        <v>1631</v>
      </c>
      <c r="R405" s="55" t="s">
        <v>1702</v>
      </c>
      <c r="V405" s="60" t="s">
        <v>2216</v>
      </c>
      <c r="W405" s="59" t="s">
        <v>3312</v>
      </c>
      <c r="Y405" s="55">
        <v>1</v>
      </c>
      <c r="AA405" s="55" t="s">
        <v>3313</v>
      </c>
      <c r="AH405" s="55">
        <v>165</v>
      </c>
    </row>
    <row r="406" spans="2:42" x14ac:dyDescent="0.3">
      <c r="B406" s="55">
        <v>2016</v>
      </c>
      <c r="C406" s="55">
        <f>VLOOKUP(D406,Lotes!$A:$F,6,FALSE)</f>
        <v>0.13</v>
      </c>
      <c r="D406" s="54">
        <v>546</v>
      </c>
      <c r="E406" s="55">
        <v>18</v>
      </c>
      <c r="F406" s="55" t="s">
        <v>761</v>
      </c>
      <c r="H406" s="55" t="s">
        <v>581</v>
      </c>
      <c r="I406" s="55" t="s">
        <v>2251</v>
      </c>
      <c r="J406" s="55" t="s">
        <v>1634</v>
      </c>
      <c r="L406" s="55" t="s">
        <v>2259</v>
      </c>
      <c r="N406" s="55" t="s">
        <v>2983</v>
      </c>
      <c r="O406" s="55" t="e">
        <v>#N/A</v>
      </c>
      <c r="Q406" s="55" t="s">
        <v>3314</v>
      </c>
      <c r="R406" s="55" t="s">
        <v>3314</v>
      </c>
      <c r="V406" s="60">
        <v>1</v>
      </c>
      <c r="Y406" s="55">
        <v>1</v>
      </c>
      <c r="AA406" s="55" t="s">
        <v>3315</v>
      </c>
      <c r="AC406" s="55" t="s">
        <v>1627</v>
      </c>
    </row>
    <row r="407" spans="2:42" x14ac:dyDescent="0.3">
      <c r="B407" s="55">
        <v>2016</v>
      </c>
      <c r="C407" s="55">
        <f>VLOOKUP(D407,Lotes!$A:$F,6,FALSE)</f>
        <v>0.13</v>
      </c>
      <c r="D407" s="54">
        <v>546</v>
      </c>
      <c r="E407" s="55">
        <v>18</v>
      </c>
      <c r="F407" s="55" t="s">
        <v>761</v>
      </c>
      <c r="H407" s="55" t="s">
        <v>581</v>
      </c>
      <c r="I407" s="55" t="s">
        <v>2251</v>
      </c>
      <c r="J407" s="55" t="s">
        <v>1634</v>
      </c>
      <c r="N407" s="55" t="s">
        <v>2919</v>
      </c>
      <c r="O407" s="55" t="e">
        <v>#N/A</v>
      </c>
      <c r="Q407" s="55" t="s">
        <v>1796</v>
      </c>
      <c r="R407" s="55" t="s">
        <v>1668</v>
      </c>
      <c r="V407" s="60">
        <v>0</v>
      </c>
      <c r="Y407" s="55">
        <v>6</v>
      </c>
    </row>
    <row r="408" spans="2:42" x14ac:dyDescent="0.3">
      <c r="B408" s="55">
        <v>2016</v>
      </c>
      <c r="C408" s="55">
        <f>VLOOKUP(D408,Lotes!$A:$F,6,FALSE)</f>
        <v>0.13</v>
      </c>
      <c r="D408" s="54">
        <v>557</v>
      </c>
      <c r="E408" s="55">
        <v>18</v>
      </c>
      <c r="F408" s="55" t="s">
        <v>646</v>
      </c>
      <c r="G408" s="55" t="s">
        <v>3301</v>
      </c>
      <c r="H408" s="55" t="s">
        <v>581</v>
      </c>
      <c r="I408" s="55" t="s">
        <v>1941</v>
      </c>
      <c r="J408" s="55" t="s">
        <v>1634</v>
      </c>
      <c r="K408" s="55" t="s">
        <v>3561</v>
      </c>
      <c r="L408" s="55" t="s">
        <v>3561</v>
      </c>
      <c r="N408" s="55" t="s">
        <v>2915</v>
      </c>
      <c r="O408" s="55" t="e">
        <v>#N/A</v>
      </c>
      <c r="Q408" s="55" t="s">
        <v>1631</v>
      </c>
      <c r="R408" s="55" t="s">
        <v>1643</v>
      </c>
      <c r="V408" s="60">
        <v>0</v>
      </c>
      <c r="W408" s="59" t="s">
        <v>1631</v>
      </c>
      <c r="Y408" s="55">
        <v>1</v>
      </c>
      <c r="AA408" s="55" t="s">
        <v>3316</v>
      </c>
      <c r="AG408" s="55" t="s">
        <v>3317</v>
      </c>
      <c r="AL408" s="55">
        <v>1</v>
      </c>
    </row>
    <row r="409" spans="2:42" x14ac:dyDescent="0.3">
      <c r="B409" s="55">
        <v>2016</v>
      </c>
      <c r="C409" s="55">
        <f>VLOOKUP(D409,Lotes!$A:$F,6,FALSE)</f>
        <v>0.16</v>
      </c>
      <c r="D409" s="54">
        <v>556</v>
      </c>
      <c r="E409" s="55">
        <v>18</v>
      </c>
      <c r="F409" s="55" t="s">
        <v>177</v>
      </c>
      <c r="H409" s="55" t="s">
        <v>356</v>
      </c>
      <c r="I409" s="55" t="s">
        <v>1941</v>
      </c>
      <c r="J409" s="55" t="s">
        <v>1634</v>
      </c>
      <c r="N409" s="55" t="s">
        <v>2919</v>
      </c>
      <c r="O409" s="55" t="e">
        <v>#N/A</v>
      </c>
      <c r="Q409" s="55" t="s">
        <v>1631</v>
      </c>
      <c r="R409" s="55" t="s">
        <v>1702</v>
      </c>
      <c r="V409" s="60" t="s">
        <v>2216</v>
      </c>
      <c r="W409" s="59" t="s">
        <v>3318</v>
      </c>
      <c r="Y409" s="55">
        <v>1</v>
      </c>
      <c r="AA409" s="55" t="s">
        <v>3319</v>
      </c>
      <c r="AG409" s="55" t="s">
        <v>3320</v>
      </c>
      <c r="AH409" s="55">
        <v>162</v>
      </c>
      <c r="AP409" s="55">
        <f>Y409</f>
        <v>1</v>
      </c>
    </row>
    <row r="410" spans="2:42" x14ac:dyDescent="0.3">
      <c r="B410" s="55">
        <v>2016</v>
      </c>
      <c r="C410" s="55">
        <f>VLOOKUP(D410,Lotes!$A:$F,6,FALSE)</f>
        <v>0.16</v>
      </c>
      <c r="D410" s="54">
        <v>556</v>
      </c>
      <c r="E410" s="55">
        <v>18</v>
      </c>
      <c r="F410" s="55" t="s">
        <v>177</v>
      </c>
      <c r="H410" s="55" t="s">
        <v>356</v>
      </c>
      <c r="I410" s="55" t="s">
        <v>1941</v>
      </c>
      <c r="J410" s="55" t="s">
        <v>1634</v>
      </c>
      <c r="N410" s="55" t="s">
        <v>2919</v>
      </c>
      <c r="O410" s="55" t="e">
        <v>#N/A</v>
      </c>
      <c r="Q410" s="55" t="s">
        <v>1631</v>
      </c>
      <c r="R410" s="55" t="s">
        <v>1702</v>
      </c>
      <c r="V410" s="60">
        <v>0</v>
      </c>
      <c r="W410" s="59" t="s">
        <v>1631</v>
      </c>
      <c r="Y410" s="55">
        <v>1</v>
      </c>
      <c r="AA410" s="55" t="s">
        <v>3321</v>
      </c>
      <c r="AG410" s="55" t="s">
        <v>3320</v>
      </c>
      <c r="AP410" s="55">
        <f>Y410</f>
        <v>1</v>
      </c>
    </row>
    <row r="411" spans="2:42" x14ac:dyDescent="0.3">
      <c r="B411" s="55">
        <v>2016</v>
      </c>
      <c r="C411" s="55">
        <f>VLOOKUP(D411,Lotes!$A:$F,6,FALSE)</f>
        <v>6.8000000000000005E-2</v>
      </c>
      <c r="D411" s="54">
        <v>590</v>
      </c>
      <c r="E411" s="55">
        <v>18</v>
      </c>
      <c r="F411" s="55" t="s">
        <v>129</v>
      </c>
      <c r="H411" s="55" t="s">
        <v>27</v>
      </c>
      <c r="I411" s="55" t="s">
        <v>2407</v>
      </c>
      <c r="J411" s="55" t="s">
        <v>1634</v>
      </c>
      <c r="K411" s="55" t="s">
        <v>3561</v>
      </c>
      <c r="L411" s="55" t="s">
        <v>3561</v>
      </c>
      <c r="N411" s="55" t="s">
        <v>2915</v>
      </c>
      <c r="O411" s="55" t="e">
        <v>#N/A</v>
      </c>
      <c r="Q411" s="55" t="s">
        <v>1667</v>
      </c>
      <c r="R411" s="55" t="s">
        <v>1667</v>
      </c>
      <c r="V411" s="58">
        <v>0.3</v>
      </c>
      <c r="W411" s="59" t="s">
        <v>3311</v>
      </c>
      <c r="Y411" s="55">
        <v>2</v>
      </c>
      <c r="AA411" s="55" t="s">
        <v>3322</v>
      </c>
      <c r="AC411" s="55" t="s">
        <v>1627</v>
      </c>
      <c r="AG411" s="55" t="s">
        <v>3323</v>
      </c>
    </row>
    <row r="412" spans="2:42" x14ac:dyDescent="0.3">
      <c r="B412" s="55">
        <v>2016</v>
      </c>
      <c r="C412" s="55">
        <f>VLOOKUP(D412,Lotes!$A:$F,6,FALSE)</f>
        <v>6.8000000000000005E-2</v>
      </c>
      <c r="D412" s="54">
        <v>590</v>
      </c>
      <c r="E412" s="55">
        <v>18</v>
      </c>
      <c r="F412" s="55" t="s">
        <v>129</v>
      </c>
      <c r="H412" s="55" t="s">
        <v>27</v>
      </c>
      <c r="I412" s="55" t="s">
        <v>2407</v>
      </c>
      <c r="J412" s="55" t="s">
        <v>1634</v>
      </c>
      <c r="K412" s="55" t="s">
        <v>3561</v>
      </c>
      <c r="L412" s="55" t="s">
        <v>3561</v>
      </c>
      <c r="N412" s="55" t="s">
        <v>2915</v>
      </c>
      <c r="O412" s="55" t="e">
        <v>#N/A</v>
      </c>
      <c r="Q412" s="55" t="s">
        <v>1890</v>
      </c>
      <c r="R412" s="55" t="s">
        <v>3324</v>
      </c>
      <c r="V412" s="60">
        <v>1</v>
      </c>
      <c r="W412" s="59" t="s">
        <v>3090</v>
      </c>
      <c r="Y412" s="55">
        <v>1</v>
      </c>
      <c r="AA412" s="55" t="s">
        <v>3325</v>
      </c>
      <c r="AC412" s="55" t="s">
        <v>1627</v>
      </c>
    </row>
    <row r="413" spans="2:42" x14ac:dyDescent="0.3">
      <c r="B413" s="55">
        <v>2016</v>
      </c>
      <c r="C413" s="55">
        <f>VLOOKUP(D413,Lotes!$A:$F,6,FALSE)</f>
        <v>6.8000000000000005E-2</v>
      </c>
      <c r="D413" s="54">
        <v>590</v>
      </c>
      <c r="E413" s="55">
        <v>18</v>
      </c>
      <c r="F413" s="55" t="s">
        <v>129</v>
      </c>
      <c r="H413" s="55" t="s">
        <v>27</v>
      </c>
      <c r="I413" s="55" t="s">
        <v>2407</v>
      </c>
      <c r="J413" s="55" t="s">
        <v>1634</v>
      </c>
      <c r="N413" s="55" t="s">
        <v>2919</v>
      </c>
      <c r="O413" s="55" t="e">
        <v>#N/A</v>
      </c>
      <c r="Q413" s="55" t="s">
        <v>1631</v>
      </c>
      <c r="R413" s="55" t="s">
        <v>3326</v>
      </c>
      <c r="V413" s="60">
        <v>1</v>
      </c>
      <c r="Y413" s="55">
        <v>1</v>
      </c>
      <c r="AA413" s="55" t="s">
        <v>3327</v>
      </c>
      <c r="AG413" s="55" t="s">
        <v>3326</v>
      </c>
      <c r="AP413" s="55">
        <v>1</v>
      </c>
    </row>
    <row r="414" spans="2:42" x14ac:dyDescent="0.3">
      <c r="B414" s="55">
        <v>2016</v>
      </c>
      <c r="C414" s="55">
        <f>VLOOKUP(D414,Lotes!$A:$F,6,FALSE)</f>
        <v>6.8000000000000005E-2</v>
      </c>
      <c r="D414" s="54">
        <v>590</v>
      </c>
      <c r="E414" s="55">
        <v>18</v>
      </c>
      <c r="F414" s="55" t="s">
        <v>129</v>
      </c>
      <c r="H414" s="55" t="s">
        <v>27</v>
      </c>
      <c r="I414" s="55" t="s">
        <v>2407</v>
      </c>
      <c r="J414" s="55" t="s">
        <v>1634</v>
      </c>
      <c r="N414" s="55" t="s">
        <v>2919</v>
      </c>
      <c r="O414" s="55" t="e">
        <v>#N/A</v>
      </c>
      <c r="Q414" s="55" t="s">
        <v>1796</v>
      </c>
      <c r="R414" s="55" t="s">
        <v>1668</v>
      </c>
      <c r="V414" s="60">
        <v>0</v>
      </c>
      <c r="Y414" s="55">
        <v>7</v>
      </c>
      <c r="AG414" s="55" t="s">
        <v>3299</v>
      </c>
      <c r="AM414" s="55">
        <v>1</v>
      </c>
    </row>
    <row r="415" spans="2:42" x14ac:dyDescent="0.3">
      <c r="B415" s="55">
        <v>2016</v>
      </c>
      <c r="C415" s="55">
        <f>VLOOKUP(D415,Lotes!$A:$F,6,FALSE)</f>
        <v>6.8000000000000005E-2</v>
      </c>
      <c r="D415" s="54">
        <v>590</v>
      </c>
      <c r="E415" s="55">
        <v>18</v>
      </c>
      <c r="F415" s="55" t="s">
        <v>129</v>
      </c>
      <c r="H415" s="55" t="s">
        <v>27</v>
      </c>
      <c r="I415" s="55" t="s">
        <v>2407</v>
      </c>
      <c r="J415" s="55" t="s">
        <v>1622</v>
      </c>
      <c r="K415" s="55" t="s">
        <v>3968</v>
      </c>
      <c r="N415" s="55" t="s">
        <v>2992</v>
      </c>
      <c r="O415" s="55" t="e">
        <v>#N/A</v>
      </c>
      <c r="Q415" s="55" t="s">
        <v>1796</v>
      </c>
      <c r="R415" s="55" t="s">
        <v>1668</v>
      </c>
      <c r="V415" s="60">
        <v>0</v>
      </c>
      <c r="W415" s="59" t="s">
        <v>1631</v>
      </c>
      <c r="Y415" s="55">
        <v>2</v>
      </c>
    </row>
    <row r="416" spans="2:42" x14ac:dyDescent="0.3">
      <c r="B416" s="55">
        <v>2016</v>
      </c>
      <c r="C416" s="55">
        <f>VLOOKUP(D416,Lotes!$A:$F,6,FALSE)</f>
        <v>0.36</v>
      </c>
      <c r="D416" s="54">
        <v>553</v>
      </c>
      <c r="E416" s="55">
        <v>18</v>
      </c>
      <c r="F416" s="55" t="s">
        <v>761</v>
      </c>
      <c r="H416" s="55" t="s">
        <v>581</v>
      </c>
      <c r="I416" s="55" t="s">
        <v>2251</v>
      </c>
      <c r="J416" s="55" t="s">
        <v>1634</v>
      </c>
      <c r="K416" s="55" t="s">
        <v>3561</v>
      </c>
      <c r="L416" s="55" t="s">
        <v>2873</v>
      </c>
      <c r="M416" s="55" t="s">
        <v>2896</v>
      </c>
      <c r="N416" s="55" t="s">
        <v>1658</v>
      </c>
      <c r="O416" s="55" t="e">
        <v>#N/A</v>
      </c>
      <c r="P416" s="55" t="s">
        <v>4163</v>
      </c>
      <c r="Q416" s="55" t="s">
        <v>1699</v>
      </c>
      <c r="V416" s="58">
        <v>0.8</v>
      </c>
      <c r="Y416" s="55">
        <v>1</v>
      </c>
      <c r="AG416" s="55" t="s">
        <v>3249</v>
      </c>
      <c r="AM416" s="55">
        <f>Y416</f>
        <v>1</v>
      </c>
    </row>
    <row r="417" spans="2:42" x14ac:dyDescent="0.3">
      <c r="B417" s="55">
        <v>2016</v>
      </c>
      <c r="C417" s="55">
        <f>VLOOKUP(D417,Lotes!$A:$F,6,FALSE)</f>
        <v>0.36</v>
      </c>
      <c r="D417" s="54">
        <v>553</v>
      </c>
      <c r="E417" s="55">
        <v>18</v>
      </c>
      <c r="F417" s="55" t="s">
        <v>761</v>
      </c>
      <c r="H417" s="55" t="s">
        <v>581</v>
      </c>
      <c r="I417" s="55" t="s">
        <v>2251</v>
      </c>
      <c r="J417" s="55" t="s">
        <v>1634</v>
      </c>
      <c r="N417" s="55" t="s">
        <v>2919</v>
      </c>
      <c r="O417" s="55" t="e">
        <v>#N/A</v>
      </c>
      <c r="Q417" s="55" t="s">
        <v>1796</v>
      </c>
      <c r="R417" s="55" t="s">
        <v>1668</v>
      </c>
      <c r="V417" s="60">
        <v>0</v>
      </c>
      <c r="Y417" s="55">
        <v>2</v>
      </c>
      <c r="AC417" s="55" t="s">
        <v>3328</v>
      </c>
    </row>
    <row r="418" spans="2:42" x14ac:dyDescent="0.3">
      <c r="B418" s="55">
        <v>2016</v>
      </c>
      <c r="C418" s="55">
        <f>VLOOKUP(D418,Lotes!$A:$F,6,FALSE)</f>
        <v>0.6</v>
      </c>
      <c r="D418" s="54">
        <v>532</v>
      </c>
      <c r="E418" s="55">
        <v>18</v>
      </c>
      <c r="F418" s="55" t="s">
        <v>646</v>
      </c>
      <c r="H418" s="55" t="s">
        <v>581</v>
      </c>
      <c r="I418" s="55" t="s">
        <v>2164</v>
      </c>
      <c r="J418" s="55" t="s">
        <v>1634</v>
      </c>
      <c r="K418" s="55" t="s">
        <v>3561</v>
      </c>
      <c r="L418" s="55" t="s">
        <v>2873</v>
      </c>
      <c r="M418" s="55" t="s">
        <v>2896</v>
      </c>
      <c r="N418" s="55" t="s">
        <v>1658</v>
      </c>
      <c r="O418" s="55" t="e">
        <v>#N/A</v>
      </c>
      <c r="Q418" s="55" t="s">
        <v>1652</v>
      </c>
      <c r="R418" s="55" t="s">
        <v>1652</v>
      </c>
      <c r="V418" s="60">
        <v>0</v>
      </c>
      <c r="W418" s="59" t="s">
        <v>3329</v>
      </c>
      <c r="Y418" s="55">
        <v>1</v>
      </c>
    </row>
    <row r="419" spans="2:42" x14ac:dyDescent="0.3">
      <c r="B419" s="55">
        <v>2016</v>
      </c>
      <c r="C419" s="55">
        <f>VLOOKUP(D419,Lotes!$A:$F,6,FALSE)</f>
        <v>0.6</v>
      </c>
      <c r="D419" s="54">
        <v>532</v>
      </c>
      <c r="E419" s="55">
        <v>18</v>
      </c>
      <c r="F419" s="55" t="s">
        <v>646</v>
      </c>
      <c r="H419" s="55" t="s">
        <v>581</v>
      </c>
      <c r="I419" s="55" t="s">
        <v>2164</v>
      </c>
      <c r="J419" s="55" t="s">
        <v>1634</v>
      </c>
      <c r="K419" s="55" t="s">
        <v>3561</v>
      </c>
      <c r="L419" s="55" t="s">
        <v>3561</v>
      </c>
      <c r="N419" s="55" t="s">
        <v>2915</v>
      </c>
      <c r="O419" s="55" t="e">
        <v>#N/A</v>
      </c>
      <c r="Q419" s="55" t="s">
        <v>1667</v>
      </c>
      <c r="R419" s="55" t="s">
        <v>1667</v>
      </c>
      <c r="V419" s="60">
        <v>0.3</v>
      </c>
      <c r="W419" s="59" t="s">
        <v>3311</v>
      </c>
      <c r="Y419" s="55">
        <v>1</v>
      </c>
      <c r="AC419" s="55" t="s">
        <v>1647</v>
      </c>
      <c r="AG419" s="55" t="s">
        <v>3249</v>
      </c>
      <c r="AJ419" s="59"/>
      <c r="AK419" s="59"/>
      <c r="AM419" s="55">
        <f>Y419</f>
        <v>1</v>
      </c>
    </row>
    <row r="420" spans="2:42" x14ac:dyDescent="0.3">
      <c r="B420" s="55">
        <v>2016</v>
      </c>
      <c r="C420" s="55">
        <f>VLOOKUP(D420,Lotes!$A:$F,6,FALSE)</f>
        <v>0.6</v>
      </c>
      <c r="D420" s="54">
        <v>532</v>
      </c>
      <c r="E420" s="55">
        <v>18</v>
      </c>
      <c r="F420" s="55" t="s">
        <v>646</v>
      </c>
      <c r="H420" s="55" t="s">
        <v>581</v>
      </c>
      <c r="I420" s="55" t="s">
        <v>2164</v>
      </c>
      <c r="J420" s="55" t="s">
        <v>1634</v>
      </c>
      <c r="K420" s="55" t="s">
        <v>3561</v>
      </c>
      <c r="L420" s="55" t="s">
        <v>3561</v>
      </c>
      <c r="N420" s="55" t="s">
        <v>2915</v>
      </c>
      <c r="O420" s="55" t="e">
        <v>#N/A</v>
      </c>
      <c r="Q420" s="55" t="s">
        <v>1667</v>
      </c>
      <c r="R420" s="55" t="s">
        <v>1667</v>
      </c>
      <c r="V420" s="60">
        <v>0</v>
      </c>
      <c r="W420" s="59" t="s">
        <v>1631</v>
      </c>
      <c r="Y420" s="55">
        <v>1</v>
      </c>
      <c r="AJ420" s="59"/>
      <c r="AK420" s="59"/>
    </row>
    <row r="421" spans="2:42" x14ac:dyDescent="0.3">
      <c r="B421" s="55">
        <v>2016</v>
      </c>
      <c r="C421" s="55">
        <f>VLOOKUP(D421,Lotes!$A:$F,6,FALSE)</f>
        <v>0.6</v>
      </c>
      <c r="D421" s="54">
        <v>532</v>
      </c>
      <c r="E421" s="55">
        <v>18</v>
      </c>
      <c r="F421" s="55" t="s">
        <v>646</v>
      </c>
      <c r="H421" s="55" t="s">
        <v>581</v>
      </c>
      <c r="I421" s="55" t="s">
        <v>2164</v>
      </c>
      <c r="J421" s="55" t="s">
        <v>1634</v>
      </c>
      <c r="K421" s="55" t="s">
        <v>3561</v>
      </c>
      <c r="L421" s="55" t="s">
        <v>3561</v>
      </c>
      <c r="N421" s="55" t="s">
        <v>2915</v>
      </c>
      <c r="O421" s="55" t="e">
        <v>#N/A</v>
      </c>
      <c r="P421" s="55" t="s">
        <v>4163</v>
      </c>
      <c r="Q421" s="55" t="s">
        <v>1699</v>
      </c>
      <c r="V421" s="60">
        <v>0</v>
      </c>
      <c r="W421" s="59" t="s">
        <v>3331</v>
      </c>
      <c r="Y421" s="55">
        <v>1</v>
      </c>
      <c r="AA421" s="55" t="s">
        <v>3333</v>
      </c>
      <c r="AG421" s="55" t="s">
        <v>3332</v>
      </c>
      <c r="AP421" s="55">
        <f>Y421</f>
        <v>1</v>
      </c>
    </row>
    <row r="422" spans="2:42" x14ac:dyDescent="0.3">
      <c r="B422" s="55">
        <v>2016</v>
      </c>
      <c r="C422" s="55">
        <f>VLOOKUP(D422,Lotes!$A:$F,6,FALSE)</f>
        <v>0.6</v>
      </c>
      <c r="D422" s="54">
        <v>532</v>
      </c>
      <c r="E422" s="55">
        <v>18</v>
      </c>
      <c r="F422" s="55" t="s">
        <v>646</v>
      </c>
      <c r="H422" s="55" t="s">
        <v>581</v>
      </c>
      <c r="I422" s="55" t="s">
        <v>2164</v>
      </c>
      <c r="J422" s="55" t="s">
        <v>1634</v>
      </c>
      <c r="K422" s="55" t="s">
        <v>2911</v>
      </c>
      <c r="L422" s="55" t="s">
        <v>2911</v>
      </c>
      <c r="M422" s="55" t="s">
        <v>3334</v>
      </c>
      <c r="N422" s="55" t="s">
        <v>3891</v>
      </c>
      <c r="O422" s="55" t="s">
        <v>3334</v>
      </c>
      <c r="Q422" s="55" t="s">
        <v>1706</v>
      </c>
      <c r="R422" s="55" t="s">
        <v>1706</v>
      </c>
      <c r="U422" s="55" t="s">
        <v>2874</v>
      </c>
      <c r="V422" s="58">
        <v>0.6</v>
      </c>
      <c r="W422" s="59" t="s">
        <v>1631</v>
      </c>
      <c r="Y422" s="55">
        <v>1</v>
      </c>
      <c r="AA422" s="55" t="s">
        <v>3335</v>
      </c>
      <c r="AC422" s="55" t="s">
        <v>1627</v>
      </c>
    </row>
    <row r="423" spans="2:42" x14ac:dyDescent="0.3">
      <c r="B423" s="55">
        <v>2016</v>
      </c>
      <c r="C423" s="55">
        <f>VLOOKUP(D423,Lotes!$A:$F,6,FALSE)</f>
        <v>0.6</v>
      </c>
      <c r="D423" s="54">
        <v>532</v>
      </c>
      <c r="E423" s="55">
        <v>18</v>
      </c>
      <c r="F423" s="55" t="s">
        <v>646</v>
      </c>
      <c r="H423" s="55" t="s">
        <v>581</v>
      </c>
      <c r="I423" s="55" t="s">
        <v>2164</v>
      </c>
      <c r="J423" s="55" t="s">
        <v>1634</v>
      </c>
      <c r="K423" s="55" t="s">
        <v>2911</v>
      </c>
      <c r="L423" s="55" t="s">
        <v>2911</v>
      </c>
      <c r="M423" s="55" t="s">
        <v>3334</v>
      </c>
      <c r="N423" s="55" t="s">
        <v>3891</v>
      </c>
      <c r="O423" s="55" t="s">
        <v>3334</v>
      </c>
      <c r="Q423" s="55" t="s">
        <v>1706</v>
      </c>
      <c r="R423" s="55" t="s">
        <v>1706</v>
      </c>
      <c r="U423" s="55" t="s">
        <v>2877</v>
      </c>
      <c r="V423" s="58">
        <v>0.6</v>
      </c>
      <c r="W423" s="59" t="s">
        <v>1631</v>
      </c>
      <c r="Y423" s="55">
        <v>1</v>
      </c>
      <c r="AA423" s="55" t="s">
        <v>3335</v>
      </c>
      <c r="AC423" s="55" t="s">
        <v>1627</v>
      </c>
    </row>
    <row r="424" spans="2:42" x14ac:dyDescent="0.3">
      <c r="B424" s="55">
        <v>2016</v>
      </c>
      <c r="C424" s="55">
        <f>VLOOKUP(D424,Lotes!$A:$F,6,FALSE)</f>
        <v>0.6</v>
      </c>
      <c r="D424" s="54">
        <v>532</v>
      </c>
      <c r="E424" s="55">
        <v>18</v>
      </c>
      <c r="F424" s="55" t="s">
        <v>646</v>
      </c>
      <c r="H424" s="55" t="s">
        <v>581</v>
      </c>
      <c r="I424" s="55" t="s">
        <v>2164</v>
      </c>
      <c r="J424" s="55" t="s">
        <v>1634</v>
      </c>
      <c r="K424" s="55" t="s">
        <v>2911</v>
      </c>
      <c r="L424" s="55" t="s">
        <v>1635</v>
      </c>
      <c r="M424" s="55" t="s">
        <v>1636</v>
      </c>
      <c r="N424" s="55" t="s">
        <v>1637</v>
      </c>
      <c r="O424" s="55" t="e">
        <v>#N/A</v>
      </c>
      <c r="Q424" s="55" t="s">
        <v>3984</v>
      </c>
      <c r="R424" s="55" t="s">
        <v>3336</v>
      </c>
      <c r="U424" s="55" t="s">
        <v>2877</v>
      </c>
      <c r="V424" s="58">
        <v>0.5</v>
      </c>
      <c r="W424" s="59" t="s">
        <v>3337</v>
      </c>
      <c r="Y424" s="55">
        <v>1</v>
      </c>
      <c r="AC424" s="55" t="s">
        <v>1627</v>
      </c>
    </row>
    <row r="425" spans="2:42" x14ac:dyDescent="0.3">
      <c r="B425" s="55">
        <v>2016</v>
      </c>
      <c r="C425" s="55">
        <f>VLOOKUP(D425,Lotes!$A:$F,6,FALSE)</f>
        <v>0.6</v>
      </c>
      <c r="D425" s="54">
        <v>532</v>
      </c>
      <c r="E425" s="55">
        <v>18</v>
      </c>
      <c r="F425" s="55" t="s">
        <v>646</v>
      </c>
      <c r="H425" s="55" t="s">
        <v>581</v>
      </c>
      <c r="I425" s="55" t="s">
        <v>2164</v>
      </c>
      <c r="J425" s="55" t="s">
        <v>1622</v>
      </c>
      <c r="K425" s="55" t="s">
        <v>3879</v>
      </c>
      <c r="L425" s="55" t="s">
        <v>1894</v>
      </c>
      <c r="M425" s="55" t="s">
        <v>1895</v>
      </c>
      <c r="N425" s="55" t="s">
        <v>3022</v>
      </c>
      <c r="O425" s="55" t="e">
        <v>#N/A</v>
      </c>
      <c r="Q425" s="55" t="s">
        <v>1693</v>
      </c>
      <c r="R425" s="55" t="s">
        <v>1693</v>
      </c>
      <c r="U425" s="55" t="s">
        <v>2877</v>
      </c>
      <c r="V425" s="58">
        <v>0.3</v>
      </c>
      <c r="W425" s="59" t="s">
        <v>3338</v>
      </c>
      <c r="Y425" s="55">
        <v>1</v>
      </c>
    </row>
    <row r="426" spans="2:42" x14ac:dyDescent="0.3">
      <c r="B426" s="55">
        <v>2016</v>
      </c>
      <c r="C426" s="55">
        <f>VLOOKUP(D426,Lotes!$A:$F,6,FALSE)</f>
        <v>0.6</v>
      </c>
      <c r="D426" s="54">
        <v>532</v>
      </c>
      <c r="E426" s="55">
        <v>18</v>
      </c>
      <c r="F426" s="55" t="s">
        <v>646</v>
      </c>
      <c r="H426" s="55" t="s">
        <v>581</v>
      </c>
      <c r="I426" s="55" t="s">
        <v>2164</v>
      </c>
      <c r="J426" s="55" t="s">
        <v>1634</v>
      </c>
      <c r="N426" s="55" t="s">
        <v>2919</v>
      </c>
      <c r="O426" s="55" t="e">
        <v>#N/A</v>
      </c>
      <c r="Q426" s="55" t="s">
        <v>1796</v>
      </c>
      <c r="R426" s="55" t="s">
        <v>1668</v>
      </c>
      <c r="V426" s="60">
        <v>0</v>
      </c>
      <c r="Y426" s="55">
        <v>4</v>
      </c>
    </row>
    <row r="427" spans="2:42" x14ac:dyDescent="0.3">
      <c r="B427" s="55">
        <v>2016</v>
      </c>
      <c r="C427" s="55">
        <f>VLOOKUP(D427,Lotes!$A:$F,6,FALSE)</f>
        <v>0.6</v>
      </c>
      <c r="D427" s="54">
        <v>532</v>
      </c>
      <c r="E427" s="55">
        <v>18</v>
      </c>
      <c r="F427" s="55" t="s">
        <v>646</v>
      </c>
      <c r="H427" s="55" t="s">
        <v>581</v>
      </c>
      <c r="I427" s="55" t="s">
        <v>2164</v>
      </c>
      <c r="J427" s="55" t="s">
        <v>3366</v>
      </c>
      <c r="N427" s="55" t="s">
        <v>3366</v>
      </c>
      <c r="O427" s="55" t="e">
        <v>#N/A</v>
      </c>
      <c r="V427" s="60">
        <v>0</v>
      </c>
      <c r="Y427" s="55">
        <v>1</v>
      </c>
    </row>
    <row r="428" spans="2:42" x14ac:dyDescent="0.3">
      <c r="B428" s="55">
        <v>2016</v>
      </c>
      <c r="C428" s="55">
        <f>VLOOKUP(D428,Lotes!$A:$F,6,FALSE)</f>
        <v>8.5999999999999993E-2</v>
      </c>
      <c r="D428" s="54">
        <v>574</v>
      </c>
      <c r="E428" s="55">
        <v>18</v>
      </c>
      <c r="F428" s="55" t="s">
        <v>1072</v>
      </c>
      <c r="H428" s="55" t="s">
        <v>27</v>
      </c>
      <c r="I428" s="55" t="s">
        <v>1966</v>
      </c>
      <c r="J428" s="55" t="s">
        <v>1634</v>
      </c>
      <c r="K428" s="55" t="s">
        <v>1742</v>
      </c>
      <c r="L428" s="55" t="s">
        <v>2925</v>
      </c>
      <c r="M428" s="55" t="s">
        <v>2926</v>
      </c>
      <c r="N428" s="55" t="s">
        <v>3888</v>
      </c>
      <c r="O428" s="55" t="e">
        <v>#N/A</v>
      </c>
      <c r="Q428" s="55" t="s">
        <v>1687</v>
      </c>
      <c r="R428" s="55" t="s">
        <v>1687</v>
      </c>
      <c r="U428" s="55" t="s">
        <v>2877</v>
      </c>
      <c r="V428" s="58">
        <v>0.5</v>
      </c>
      <c r="W428" s="59" t="s">
        <v>1786</v>
      </c>
      <c r="Y428" s="55">
        <v>1</v>
      </c>
    </row>
    <row r="429" spans="2:42" x14ac:dyDescent="0.3">
      <c r="B429" s="55">
        <v>2016</v>
      </c>
      <c r="C429" s="55">
        <f>VLOOKUP(D429,Lotes!$A:$F,6,FALSE)</f>
        <v>8.5999999999999993E-2</v>
      </c>
      <c r="D429" s="54">
        <v>574</v>
      </c>
      <c r="E429" s="55">
        <v>18</v>
      </c>
      <c r="F429" s="55" t="s">
        <v>1072</v>
      </c>
      <c r="H429" s="55" t="s">
        <v>27</v>
      </c>
      <c r="I429" s="55" t="s">
        <v>1966</v>
      </c>
      <c r="J429" s="55" t="s">
        <v>1634</v>
      </c>
      <c r="K429" s="55" t="s">
        <v>3965</v>
      </c>
      <c r="L429" s="55" t="s">
        <v>1673</v>
      </c>
      <c r="M429" s="55" t="s">
        <v>2879</v>
      </c>
      <c r="N429" s="55" t="s">
        <v>1830</v>
      </c>
      <c r="O429" s="55" t="e">
        <v>#N/A</v>
      </c>
      <c r="Q429" s="55" t="s">
        <v>1652</v>
      </c>
      <c r="R429" s="55" t="s">
        <v>3339</v>
      </c>
      <c r="U429" s="55" t="s">
        <v>2874</v>
      </c>
      <c r="V429" s="60">
        <v>1</v>
      </c>
      <c r="Y429" s="55">
        <v>1</v>
      </c>
      <c r="AA429" s="55" t="s">
        <v>3848</v>
      </c>
      <c r="AC429" s="55" t="s">
        <v>3062</v>
      </c>
      <c r="AJ429" s="55" t="s">
        <v>3849</v>
      </c>
    </row>
    <row r="430" spans="2:42" x14ac:dyDescent="0.3">
      <c r="B430" s="55">
        <v>2016</v>
      </c>
      <c r="C430" s="55">
        <f>VLOOKUP(D430,Lotes!$A:$F,6,FALSE)</f>
        <v>8.5999999999999993E-2</v>
      </c>
      <c r="D430" s="54">
        <v>574</v>
      </c>
      <c r="E430" s="55">
        <v>18</v>
      </c>
      <c r="F430" s="55" t="s">
        <v>1072</v>
      </c>
      <c r="H430" s="55" t="s">
        <v>27</v>
      </c>
      <c r="I430" s="55" t="s">
        <v>1966</v>
      </c>
      <c r="J430" s="55" t="s">
        <v>1634</v>
      </c>
      <c r="N430" s="55" t="s">
        <v>2919</v>
      </c>
      <c r="O430" s="55" t="e">
        <v>#N/A</v>
      </c>
      <c r="Q430" s="55" t="s">
        <v>1631</v>
      </c>
      <c r="R430" s="55" t="s">
        <v>3340</v>
      </c>
      <c r="V430" s="60" t="s">
        <v>2216</v>
      </c>
      <c r="W430" s="59" t="s">
        <v>3341</v>
      </c>
      <c r="Y430" s="55">
        <v>1</v>
      </c>
      <c r="AA430" s="55" t="s">
        <v>3342</v>
      </c>
      <c r="AG430" s="55" t="s">
        <v>3343</v>
      </c>
      <c r="AP430" s="55">
        <f>Y430</f>
        <v>1</v>
      </c>
    </row>
    <row r="431" spans="2:42" x14ac:dyDescent="0.3">
      <c r="B431" s="55">
        <v>2016</v>
      </c>
      <c r="C431" s="55">
        <f>VLOOKUP(D431,Lotes!$A:$F,6,FALSE)</f>
        <v>8.5999999999999993E-2</v>
      </c>
      <c r="D431" s="54">
        <v>574</v>
      </c>
      <c r="E431" s="55">
        <v>18</v>
      </c>
      <c r="F431" s="55" t="s">
        <v>1072</v>
      </c>
      <c r="H431" s="55" t="s">
        <v>27</v>
      </c>
      <c r="I431" s="55" t="s">
        <v>1966</v>
      </c>
      <c r="J431" s="55" t="s">
        <v>1622</v>
      </c>
      <c r="K431" s="55" t="s">
        <v>3577</v>
      </c>
      <c r="L431" s="55" t="s">
        <v>3344</v>
      </c>
      <c r="N431" s="55" t="s">
        <v>3344</v>
      </c>
      <c r="O431" s="55" t="e">
        <v>#N/A</v>
      </c>
      <c r="Q431" s="55" t="s">
        <v>1785</v>
      </c>
      <c r="R431" s="55" t="s">
        <v>1785</v>
      </c>
      <c r="U431" s="55" t="s">
        <v>2874</v>
      </c>
      <c r="V431" s="58">
        <v>0.7</v>
      </c>
      <c r="W431" s="59" t="s">
        <v>1751</v>
      </c>
      <c r="Y431" s="55">
        <v>1</v>
      </c>
      <c r="AA431" s="55" t="s">
        <v>3345</v>
      </c>
      <c r="AH431" s="55" t="s">
        <v>3953</v>
      </c>
    </row>
    <row r="432" spans="2:42" x14ac:dyDescent="0.3">
      <c r="B432" s="55">
        <v>2016</v>
      </c>
      <c r="C432" s="55">
        <f>VLOOKUP(D432,Lotes!$A:$F,6,FALSE)</f>
        <v>8.5999999999999993E-2</v>
      </c>
      <c r="D432" s="54">
        <v>574</v>
      </c>
      <c r="E432" s="55">
        <v>18</v>
      </c>
      <c r="F432" s="55" t="s">
        <v>1072</v>
      </c>
      <c r="H432" s="55" t="s">
        <v>27</v>
      </c>
      <c r="I432" s="55" t="s">
        <v>1966</v>
      </c>
      <c r="J432" s="55" t="s">
        <v>1622</v>
      </c>
      <c r="K432" s="55" t="s">
        <v>3577</v>
      </c>
      <c r="L432" s="55" t="s">
        <v>3344</v>
      </c>
      <c r="N432" s="55" t="s">
        <v>3344</v>
      </c>
      <c r="O432" s="55" t="e">
        <v>#N/A</v>
      </c>
      <c r="Q432" s="55" t="s">
        <v>2600</v>
      </c>
      <c r="R432" s="55" t="s">
        <v>1898</v>
      </c>
      <c r="U432" s="55" t="s">
        <v>2874</v>
      </c>
      <c r="V432" s="58">
        <v>0.9</v>
      </c>
      <c r="W432" s="59" t="s">
        <v>3346</v>
      </c>
      <c r="Y432" s="55">
        <v>1</v>
      </c>
      <c r="AA432" s="55" t="s">
        <v>3345</v>
      </c>
      <c r="AH432" s="55" t="s">
        <v>3953</v>
      </c>
    </row>
    <row r="433" spans="2:39" x14ac:dyDescent="0.3">
      <c r="B433" s="55">
        <v>2016</v>
      </c>
      <c r="C433" s="55">
        <f>VLOOKUP(D433,Lotes!$A:$F,6,FALSE)</f>
        <v>8.5999999999999993E-2</v>
      </c>
      <c r="D433" s="54">
        <v>574</v>
      </c>
      <c r="E433" s="55">
        <v>18</v>
      </c>
      <c r="F433" s="55" t="s">
        <v>1072</v>
      </c>
      <c r="H433" s="55" t="s">
        <v>27</v>
      </c>
      <c r="I433" s="55" t="s">
        <v>1966</v>
      </c>
      <c r="J433" s="55" t="s">
        <v>1622</v>
      </c>
      <c r="K433" s="55" t="s">
        <v>3593</v>
      </c>
      <c r="L433" s="55" t="s">
        <v>2090</v>
      </c>
      <c r="N433" s="55" t="s">
        <v>2091</v>
      </c>
      <c r="O433" s="55" t="e">
        <v>#N/A</v>
      </c>
      <c r="Q433" s="55" t="s">
        <v>1757</v>
      </c>
      <c r="R433" s="55" t="s">
        <v>1757</v>
      </c>
      <c r="U433" s="55" t="s">
        <v>2877</v>
      </c>
      <c r="V433" s="58">
        <v>0.3</v>
      </c>
      <c r="W433" s="59" t="s">
        <v>1786</v>
      </c>
      <c r="Y433" s="55">
        <v>1</v>
      </c>
      <c r="AA433" s="55" t="s">
        <v>3347</v>
      </c>
    </row>
    <row r="434" spans="2:39" x14ac:dyDescent="0.3">
      <c r="B434" s="55">
        <v>2016</v>
      </c>
      <c r="C434" s="55">
        <f>VLOOKUP(D434,Lotes!$A:$F,6,FALSE)</f>
        <v>8.5999999999999993E-2</v>
      </c>
      <c r="D434" s="54">
        <v>574</v>
      </c>
      <c r="E434" s="55">
        <v>18</v>
      </c>
      <c r="F434" s="55" t="s">
        <v>1072</v>
      </c>
      <c r="H434" s="55" t="s">
        <v>27</v>
      </c>
      <c r="I434" s="55" t="s">
        <v>1966</v>
      </c>
      <c r="J434" s="55" t="s">
        <v>1622</v>
      </c>
      <c r="K434" s="55" t="s">
        <v>3226</v>
      </c>
      <c r="L434" s="55" t="s">
        <v>3226</v>
      </c>
      <c r="N434" s="55" t="s">
        <v>3226</v>
      </c>
      <c r="O434" s="55" t="e">
        <v>#N/A</v>
      </c>
      <c r="Q434" s="55" t="s">
        <v>2916</v>
      </c>
      <c r="R434" s="55" t="s">
        <v>1750</v>
      </c>
      <c r="U434" s="55" t="s">
        <v>2877</v>
      </c>
      <c r="V434" s="58">
        <v>0.2</v>
      </c>
      <c r="W434" s="59" t="s">
        <v>1751</v>
      </c>
      <c r="Y434" s="55">
        <v>1</v>
      </c>
      <c r="AA434" s="55" t="s">
        <v>3796</v>
      </c>
      <c r="AI434" s="55" t="s">
        <v>2914</v>
      </c>
    </row>
    <row r="435" spans="2:39" x14ac:dyDescent="0.3">
      <c r="B435" s="55">
        <v>2016</v>
      </c>
      <c r="C435" s="55">
        <f>VLOOKUP(D435,Lotes!$A:$F,6,FALSE)</f>
        <v>8.5999999999999993E-2</v>
      </c>
      <c r="D435" s="54">
        <v>574</v>
      </c>
      <c r="E435" s="55">
        <v>18</v>
      </c>
      <c r="F435" s="55" t="s">
        <v>1072</v>
      </c>
      <c r="H435" s="55" t="s">
        <v>27</v>
      </c>
      <c r="I435" s="55" t="s">
        <v>1966</v>
      </c>
      <c r="J435" s="55" t="s">
        <v>1622</v>
      </c>
      <c r="K435" s="55" t="s">
        <v>3968</v>
      </c>
      <c r="L435" s="55" t="s">
        <v>2259</v>
      </c>
      <c r="N435" s="55" t="s">
        <v>3285</v>
      </c>
      <c r="O435" s="55" t="e">
        <v>#N/A</v>
      </c>
      <c r="Q435" s="55" t="s">
        <v>2081</v>
      </c>
      <c r="R435" s="55" t="s">
        <v>3348</v>
      </c>
      <c r="V435" s="60">
        <v>1</v>
      </c>
      <c r="Y435" s="55">
        <v>1</v>
      </c>
      <c r="AA435" s="55" t="s">
        <v>3349</v>
      </c>
    </row>
    <row r="436" spans="2:39" x14ac:dyDescent="0.3">
      <c r="B436" s="55">
        <v>2016</v>
      </c>
      <c r="C436" s="55">
        <f>VLOOKUP(D436,Lotes!$A:$F,6,FALSE)</f>
        <v>8.5999999999999993E-2</v>
      </c>
      <c r="D436" s="54">
        <v>574</v>
      </c>
      <c r="E436" s="55">
        <v>18</v>
      </c>
      <c r="F436" s="55" t="s">
        <v>1072</v>
      </c>
      <c r="H436" s="55" t="s">
        <v>27</v>
      </c>
      <c r="I436" s="55" t="s">
        <v>1966</v>
      </c>
      <c r="J436" s="55" t="s">
        <v>1622</v>
      </c>
      <c r="K436" s="55" t="s">
        <v>3968</v>
      </c>
      <c r="N436" s="55" t="s">
        <v>2992</v>
      </c>
      <c r="O436" s="55" t="e">
        <v>#N/A</v>
      </c>
      <c r="Q436" s="55" t="s">
        <v>2053</v>
      </c>
      <c r="R436" s="55" t="s">
        <v>2053</v>
      </c>
      <c r="U436" s="55" t="s">
        <v>2877</v>
      </c>
      <c r="V436" s="58">
        <v>0.4</v>
      </c>
      <c r="W436" s="59" t="s">
        <v>1786</v>
      </c>
      <c r="Y436" s="55">
        <v>1</v>
      </c>
    </row>
    <row r="437" spans="2:39" x14ac:dyDescent="0.3">
      <c r="B437" s="55">
        <v>2016</v>
      </c>
      <c r="C437" s="55">
        <f>VLOOKUP(D437,Lotes!$A:$F,6,FALSE)</f>
        <v>8.5999999999999993E-2</v>
      </c>
      <c r="D437" s="54">
        <v>574</v>
      </c>
      <c r="E437" s="55">
        <v>18</v>
      </c>
      <c r="F437" s="55" t="s">
        <v>1072</v>
      </c>
      <c r="H437" s="55" t="s">
        <v>27</v>
      </c>
      <c r="I437" s="55" t="s">
        <v>1966</v>
      </c>
      <c r="J437" s="55" t="s">
        <v>1622</v>
      </c>
      <c r="K437" s="55" t="s">
        <v>3968</v>
      </c>
      <c r="N437" s="55" t="s">
        <v>2992</v>
      </c>
      <c r="O437" s="55" t="e">
        <v>#N/A</v>
      </c>
      <c r="Q437" s="55" t="s">
        <v>1796</v>
      </c>
      <c r="R437" s="55" t="s">
        <v>1668</v>
      </c>
      <c r="V437" s="60">
        <v>0</v>
      </c>
      <c r="Y437" s="55">
        <v>1</v>
      </c>
      <c r="AA437" s="55" t="s">
        <v>3350</v>
      </c>
    </row>
    <row r="438" spans="2:39" x14ac:dyDescent="0.3">
      <c r="B438" s="55">
        <v>2016</v>
      </c>
      <c r="C438" s="55">
        <f>VLOOKUP(D438,Lotes!$A:$F,6,FALSE)</f>
        <v>0.28000000000000003</v>
      </c>
      <c r="D438" s="54">
        <v>537</v>
      </c>
      <c r="E438" s="55">
        <v>18</v>
      </c>
      <c r="F438" s="55" t="s">
        <v>372</v>
      </c>
      <c r="H438" s="55" t="s">
        <v>356</v>
      </c>
      <c r="I438" s="55" t="s">
        <v>2251</v>
      </c>
      <c r="J438" s="55" t="s">
        <v>1622</v>
      </c>
      <c r="K438" s="55" t="s">
        <v>3879</v>
      </c>
      <c r="L438" s="55" t="s">
        <v>1894</v>
      </c>
      <c r="M438" s="55" t="s">
        <v>1895</v>
      </c>
      <c r="N438" s="55" t="s">
        <v>3022</v>
      </c>
      <c r="O438" s="55" t="e">
        <v>#N/A</v>
      </c>
      <c r="Q438" s="55" t="s">
        <v>2081</v>
      </c>
      <c r="R438" s="55" t="s">
        <v>3232</v>
      </c>
      <c r="V438" s="60">
        <v>1</v>
      </c>
      <c r="Y438" s="55">
        <v>1</v>
      </c>
      <c r="AA438" s="55" t="s">
        <v>3351</v>
      </c>
    </row>
    <row r="439" spans="2:39" x14ac:dyDescent="0.3">
      <c r="B439" s="55">
        <v>2016</v>
      </c>
      <c r="C439" s="55">
        <f>VLOOKUP(D439,Lotes!$A:$F,6,FALSE)</f>
        <v>0.28000000000000003</v>
      </c>
      <c r="D439" s="54">
        <v>537</v>
      </c>
      <c r="E439" s="55">
        <v>18</v>
      </c>
      <c r="F439" s="55" t="s">
        <v>372</v>
      </c>
      <c r="H439" s="55" t="s">
        <v>356</v>
      </c>
      <c r="I439" s="55" t="s">
        <v>2251</v>
      </c>
      <c r="J439" s="55" t="s">
        <v>1634</v>
      </c>
      <c r="N439" s="55" t="s">
        <v>2919</v>
      </c>
      <c r="O439" s="55" t="e">
        <v>#N/A</v>
      </c>
      <c r="Q439" s="55" t="s">
        <v>1796</v>
      </c>
      <c r="R439" s="55" t="s">
        <v>1668</v>
      </c>
      <c r="V439" s="60">
        <v>0</v>
      </c>
      <c r="Y439" s="55">
        <v>12</v>
      </c>
    </row>
    <row r="440" spans="2:39" x14ac:dyDescent="0.3">
      <c r="B440" s="55">
        <v>2016</v>
      </c>
      <c r="C440" s="55">
        <f>VLOOKUP(D440,Lotes!$A:$F,6,FALSE)</f>
        <v>0.28000000000000003</v>
      </c>
      <c r="D440" s="54">
        <v>537</v>
      </c>
      <c r="E440" s="55">
        <v>18</v>
      </c>
      <c r="F440" s="55" t="s">
        <v>372</v>
      </c>
      <c r="H440" s="55" t="s">
        <v>356</v>
      </c>
      <c r="I440" s="55" t="s">
        <v>2251</v>
      </c>
      <c r="J440" s="55" t="s">
        <v>3366</v>
      </c>
      <c r="N440" s="55" t="s">
        <v>3366</v>
      </c>
      <c r="O440" s="55" t="e">
        <v>#N/A</v>
      </c>
      <c r="V440" s="60">
        <v>0</v>
      </c>
      <c r="Y440" s="55">
        <v>1</v>
      </c>
    </row>
    <row r="441" spans="2:39" x14ac:dyDescent="0.3">
      <c r="B441" s="55">
        <v>2016</v>
      </c>
      <c r="C441" s="55">
        <f>VLOOKUP(D441,Lotes!$A:$F,6,FALSE)</f>
        <v>0.46</v>
      </c>
      <c r="D441" s="54">
        <v>561</v>
      </c>
      <c r="E441" s="55">
        <v>18</v>
      </c>
      <c r="F441" s="55" t="s">
        <v>358</v>
      </c>
      <c r="H441" s="55" t="s">
        <v>356</v>
      </c>
      <c r="I441" s="55" t="s">
        <v>1981</v>
      </c>
      <c r="J441" s="55" t="s">
        <v>1634</v>
      </c>
      <c r="K441" s="55" t="s">
        <v>1742</v>
      </c>
      <c r="L441" s="55" t="s">
        <v>2925</v>
      </c>
      <c r="M441" s="55" t="s">
        <v>2926</v>
      </c>
      <c r="N441" s="55" t="s">
        <v>3888</v>
      </c>
      <c r="O441" s="55" t="e">
        <v>#N/A</v>
      </c>
      <c r="Q441" s="55" t="s">
        <v>1687</v>
      </c>
      <c r="R441" s="55" t="s">
        <v>1687</v>
      </c>
      <c r="U441" s="55" t="s">
        <v>2874</v>
      </c>
      <c r="V441" s="58">
        <v>0.5</v>
      </c>
      <c r="W441" s="59" t="s">
        <v>1751</v>
      </c>
      <c r="Y441" s="55">
        <v>1</v>
      </c>
    </row>
    <row r="442" spans="2:39" x14ac:dyDescent="0.3">
      <c r="B442" s="55">
        <v>2016</v>
      </c>
      <c r="C442" s="55">
        <f>VLOOKUP(D442,Lotes!$A:$F,6,FALSE)</f>
        <v>0.46</v>
      </c>
      <c r="D442" s="54">
        <v>561</v>
      </c>
      <c r="E442" s="55">
        <v>18</v>
      </c>
      <c r="F442" s="55" t="s">
        <v>358</v>
      </c>
      <c r="H442" s="55" t="s">
        <v>356</v>
      </c>
      <c r="I442" s="55" t="s">
        <v>1981</v>
      </c>
      <c r="J442" s="55" t="s">
        <v>1634</v>
      </c>
      <c r="K442" s="55" t="s">
        <v>2911</v>
      </c>
      <c r="L442" s="55" t="s">
        <v>1635</v>
      </c>
      <c r="M442" s="55" t="s">
        <v>1636</v>
      </c>
      <c r="N442" s="55" t="s">
        <v>1637</v>
      </c>
      <c r="O442" s="55" t="e">
        <v>#N/A</v>
      </c>
      <c r="Q442" s="55" t="s">
        <v>1693</v>
      </c>
      <c r="R442" s="55" t="s">
        <v>1693</v>
      </c>
      <c r="U442" s="55" t="s">
        <v>2877</v>
      </c>
      <c r="V442" s="58">
        <v>0.3</v>
      </c>
      <c r="W442" s="59" t="s">
        <v>3352</v>
      </c>
      <c r="Y442" s="55">
        <v>1</v>
      </c>
      <c r="AG442" s="55" t="s">
        <v>3249</v>
      </c>
      <c r="AM442" s="55">
        <f>Y442</f>
        <v>1</v>
      </c>
    </row>
    <row r="443" spans="2:39" x14ac:dyDescent="0.3">
      <c r="B443" s="55">
        <v>2016</v>
      </c>
      <c r="C443" s="55">
        <f>VLOOKUP(D443,Lotes!$A:$F,6,FALSE)</f>
        <v>0.46</v>
      </c>
      <c r="D443" s="54">
        <v>561</v>
      </c>
      <c r="E443" s="55">
        <v>18</v>
      </c>
      <c r="F443" s="55" t="s">
        <v>358</v>
      </c>
      <c r="H443" s="55" t="s">
        <v>356</v>
      </c>
      <c r="I443" s="55" t="s">
        <v>1981</v>
      </c>
      <c r="J443" s="55" t="s">
        <v>1634</v>
      </c>
      <c r="N443" s="55" t="s">
        <v>2919</v>
      </c>
      <c r="O443" s="55" t="e">
        <v>#N/A</v>
      </c>
      <c r="Q443" s="55" t="s">
        <v>1796</v>
      </c>
      <c r="R443" s="55" t="s">
        <v>1668</v>
      </c>
      <c r="V443" s="60">
        <v>0</v>
      </c>
      <c r="Y443" s="55">
        <v>3</v>
      </c>
      <c r="AG443" s="55" t="s">
        <v>3353</v>
      </c>
      <c r="AM443" s="55">
        <v>1</v>
      </c>
    </row>
    <row r="444" spans="2:39" x14ac:dyDescent="0.3">
      <c r="B444" s="55">
        <v>2016</v>
      </c>
      <c r="C444" s="55">
        <f>VLOOKUP(D444,Lotes!$A:$F,6,FALSE)</f>
        <v>0.46</v>
      </c>
      <c r="D444" s="54">
        <v>561</v>
      </c>
      <c r="E444" s="55">
        <v>18</v>
      </c>
      <c r="F444" s="55" t="s">
        <v>358</v>
      </c>
      <c r="H444" s="55" t="s">
        <v>356</v>
      </c>
      <c r="I444" s="55" t="s">
        <v>1981</v>
      </c>
      <c r="J444" s="55" t="s">
        <v>2148</v>
      </c>
      <c r="N444" s="55" t="s">
        <v>1796</v>
      </c>
      <c r="O444" s="55" t="e">
        <v>#N/A</v>
      </c>
      <c r="Q444" s="55" t="s">
        <v>1631</v>
      </c>
      <c r="R444" s="55" t="s">
        <v>1631</v>
      </c>
      <c r="V444" s="60">
        <v>0</v>
      </c>
      <c r="W444" s="59" t="s">
        <v>1632</v>
      </c>
      <c r="Y444" s="55">
        <v>1</v>
      </c>
      <c r="AA444" s="55" t="s">
        <v>3800</v>
      </c>
      <c r="AG444" s="55" t="s">
        <v>3249</v>
      </c>
      <c r="AM444" s="55">
        <f>Y444</f>
        <v>1</v>
      </c>
    </row>
    <row r="445" spans="2:39" x14ac:dyDescent="0.3">
      <c r="B445" s="55">
        <v>2016</v>
      </c>
      <c r="C445" s="55">
        <f>VLOOKUP(D445,Lotes!$A:$F,6,FALSE)</f>
        <v>1E-3</v>
      </c>
      <c r="D445" s="54">
        <v>544</v>
      </c>
      <c r="E445" s="55">
        <v>18</v>
      </c>
      <c r="F445" s="55" t="s">
        <v>129</v>
      </c>
      <c r="H445" s="55" t="s">
        <v>27</v>
      </c>
      <c r="I445" s="55" t="s">
        <v>2251</v>
      </c>
      <c r="J445" s="55" t="s">
        <v>1634</v>
      </c>
      <c r="K445" s="55" t="s">
        <v>3561</v>
      </c>
      <c r="L445" s="55" t="s">
        <v>3561</v>
      </c>
      <c r="N445" s="55" t="s">
        <v>2915</v>
      </c>
      <c r="O445" s="55" t="e">
        <v>#N/A</v>
      </c>
      <c r="Q445" s="55" t="s">
        <v>1667</v>
      </c>
      <c r="R445" s="55" t="s">
        <v>3354</v>
      </c>
      <c r="V445" s="58">
        <v>0.4</v>
      </c>
      <c r="W445" s="59" t="s">
        <v>2944</v>
      </c>
      <c r="Y445" s="55">
        <v>1</v>
      </c>
      <c r="AC445" s="55" t="s">
        <v>1627</v>
      </c>
    </row>
    <row r="446" spans="2:39" x14ac:dyDescent="0.3">
      <c r="B446" s="55">
        <v>2016</v>
      </c>
      <c r="C446" s="55">
        <f>VLOOKUP(D446,Lotes!$A:$F,6,FALSE)</f>
        <v>0.12</v>
      </c>
      <c r="D446" s="54">
        <v>545</v>
      </c>
      <c r="E446" s="55">
        <v>18</v>
      </c>
      <c r="F446" s="55" t="s">
        <v>761</v>
      </c>
      <c r="H446" s="55" t="s">
        <v>581</v>
      </c>
      <c r="I446" s="55" t="s">
        <v>2251</v>
      </c>
      <c r="J446" s="55" t="s">
        <v>1634</v>
      </c>
      <c r="N446" s="55" t="s">
        <v>2919</v>
      </c>
      <c r="O446" s="55" t="e">
        <v>#N/A</v>
      </c>
      <c r="Q446" s="55" t="s">
        <v>3984</v>
      </c>
      <c r="R446" s="55" t="s">
        <v>1713</v>
      </c>
      <c r="V446" s="60">
        <v>0</v>
      </c>
      <c r="W446" s="59" t="s">
        <v>3355</v>
      </c>
      <c r="Y446" s="55">
        <v>1</v>
      </c>
      <c r="AC446" s="55" t="s">
        <v>1627</v>
      </c>
    </row>
    <row r="447" spans="2:39" x14ac:dyDescent="0.3">
      <c r="B447" s="55">
        <v>2016</v>
      </c>
      <c r="C447" s="55">
        <f>VLOOKUP(D447,Lotes!$A:$F,6,FALSE)</f>
        <v>0.12</v>
      </c>
      <c r="D447" s="54">
        <v>545</v>
      </c>
      <c r="E447" s="55">
        <v>18</v>
      </c>
      <c r="F447" s="55" t="s">
        <v>761</v>
      </c>
      <c r="H447" s="55" t="s">
        <v>581</v>
      </c>
      <c r="I447" s="55" t="s">
        <v>2251</v>
      </c>
      <c r="J447" s="55" t="s">
        <v>1634</v>
      </c>
      <c r="L447" s="55" t="s">
        <v>2980</v>
      </c>
      <c r="N447" s="55" t="s">
        <v>2777</v>
      </c>
      <c r="O447" s="55" t="e">
        <v>#N/A</v>
      </c>
      <c r="Q447" s="55" t="s">
        <v>1667</v>
      </c>
      <c r="R447" s="55" t="s">
        <v>1667</v>
      </c>
      <c r="V447" s="60">
        <v>0</v>
      </c>
      <c r="W447" s="59" t="s">
        <v>1631</v>
      </c>
      <c r="Y447" s="55">
        <v>1</v>
      </c>
    </row>
    <row r="448" spans="2:39" x14ac:dyDescent="0.3">
      <c r="B448" s="55">
        <v>2016</v>
      </c>
      <c r="C448" s="55">
        <f>VLOOKUP(D448,Lotes!$A:$F,6,FALSE)</f>
        <v>0.6</v>
      </c>
      <c r="D448" s="54">
        <v>531</v>
      </c>
      <c r="E448" s="55">
        <v>18</v>
      </c>
      <c r="F448" s="55" t="s">
        <v>646</v>
      </c>
      <c r="H448" s="55" t="s">
        <v>581</v>
      </c>
      <c r="I448" s="55" t="s">
        <v>2164</v>
      </c>
      <c r="J448" s="55" t="s">
        <v>1634</v>
      </c>
      <c r="N448" s="55" t="s">
        <v>2919</v>
      </c>
      <c r="O448" s="55" t="e">
        <v>#N/A</v>
      </c>
      <c r="Q448" s="55" t="s">
        <v>1796</v>
      </c>
      <c r="R448" s="55" t="s">
        <v>1668</v>
      </c>
      <c r="V448" s="60">
        <v>0</v>
      </c>
      <c r="Y448" s="55">
        <v>4</v>
      </c>
      <c r="AA448" s="55" t="s">
        <v>3356</v>
      </c>
    </row>
    <row r="449" spans="2:45" x14ac:dyDescent="0.3">
      <c r="B449" s="55">
        <v>2016</v>
      </c>
      <c r="C449" s="55">
        <f>VLOOKUP(D449,Lotes!$A:$F,6,FALSE)</f>
        <v>0.52</v>
      </c>
      <c r="D449" s="54">
        <v>565</v>
      </c>
      <c r="E449" s="55">
        <v>18</v>
      </c>
      <c r="F449" s="55" t="s">
        <v>94</v>
      </c>
      <c r="H449" s="55" t="s">
        <v>581</v>
      </c>
      <c r="I449" s="55" t="s">
        <v>1981</v>
      </c>
      <c r="J449" s="55" t="s">
        <v>1634</v>
      </c>
      <c r="K449" s="55" t="s">
        <v>1742</v>
      </c>
      <c r="L449" s="55" t="s">
        <v>2925</v>
      </c>
      <c r="M449" s="55" t="s">
        <v>2926</v>
      </c>
      <c r="N449" s="55" t="s">
        <v>3888</v>
      </c>
      <c r="O449" s="55" t="e">
        <v>#N/A</v>
      </c>
      <c r="Q449" s="55" t="s">
        <v>1693</v>
      </c>
      <c r="R449" s="55" t="s">
        <v>2887</v>
      </c>
      <c r="U449" s="55" t="s">
        <v>2874</v>
      </c>
      <c r="V449" s="60">
        <v>1</v>
      </c>
      <c r="W449" s="59" t="s">
        <v>3357</v>
      </c>
      <c r="Y449" s="55">
        <v>1</v>
      </c>
      <c r="AA449" s="55" t="s">
        <v>3358</v>
      </c>
    </row>
    <row r="450" spans="2:45" x14ac:dyDescent="0.3">
      <c r="B450" s="55">
        <v>2016</v>
      </c>
      <c r="C450" s="55">
        <f>VLOOKUP(D450,Lotes!$A:$F,6,FALSE)</f>
        <v>0.52</v>
      </c>
      <c r="D450" s="54">
        <v>565</v>
      </c>
      <c r="E450" s="55">
        <v>18</v>
      </c>
      <c r="F450" s="55" t="s">
        <v>94</v>
      </c>
      <c r="H450" s="55" t="s">
        <v>581</v>
      </c>
      <c r="I450" s="55" t="s">
        <v>1981</v>
      </c>
      <c r="J450" s="55" t="s">
        <v>1634</v>
      </c>
      <c r="K450" s="55" t="s">
        <v>3561</v>
      </c>
      <c r="L450" s="55" t="s">
        <v>3561</v>
      </c>
      <c r="N450" s="55" t="s">
        <v>2915</v>
      </c>
      <c r="O450" s="55" t="e">
        <v>#N/A</v>
      </c>
      <c r="Q450" s="55" t="s">
        <v>1652</v>
      </c>
      <c r="R450" s="55" t="s">
        <v>3360</v>
      </c>
      <c r="V450" s="60">
        <v>0</v>
      </c>
      <c r="Y450" s="55">
        <v>1</v>
      </c>
      <c r="AA450" s="55" t="s">
        <v>3361</v>
      </c>
    </row>
    <row r="451" spans="2:45" x14ac:dyDescent="0.3">
      <c r="B451" s="55">
        <v>2016</v>
      </c>
      <c r="C451" s="55">
        <f>VLOOKUP(D451,Lotes!$A:$F,6,FALSE)</f>
        <v>0.52</v>
      </c>
      <c r="D451" s="54">
        <v>565</v>
      </c>
      <c r="E451" s="55">
        <v>18</v>
      </c>
      <c r="F451" s="55" t="s">
        <v>94</v>
      </c>
      <c r="H451" s="55" t="s">
        <v>581</v>
      </c>
      <c r="I451" s="55" t="s">
        <v>1981</v>
      </c>
      <c r="J451" s="55" t="s">
        <v>1634</v>
      </c>
      <c r="N451" s="55" t="s">
        <v>2919</v>
      </c>
      <c r="O451" s="55" t="e">
        <v>#N/A</v>
      </c>
      <c r="Q451" s="55" t="s">
        <v>1796</v>
      </c>
      <c r="R451" s="55" t="s">
        <v>1668</v>
      </c>
      <c r="V451" s="60">
        <v>0</v>
      </c>
      <c r="Y451" s="55">
        <v>4</v>
      </c>
    </row>
    <row r="452" spans="2:45" x14ac:dyDescent="0.3">
      <c r="B452" s="55">
        <v>2016</v>
      </c>
      <c r="C452" s="55">
        <f>VLOOKUP(D452,Lotes!$A:$F,6,FALSE)</f>
        <v>0.52</v>
      </c>
      <c r="D452" s="54">
        <v>565</v>
      </c>
      <c r="E452" s="55">
        <v>18</v>
      </c>
      <c r="F452" s="55" t="s">
        <v>94</v>
      </c>
      <c r="H452" s="55" t="s">
        <v>581</v>
      </c>
      <c r="I452" s="55" t="s">
        <v>1981</v>
      </c>
      <c r="J452" s="55" t="s">
        <v>3366</v>
      </c>
      <c r="N452" s="55" t="s">
        <v>3366</v>
      </c>
      <c r="O452" s="55" t="e">
        <v>#N/A</v>
      </c>
      <c r="V452" s="60">
        <v>0</v>
      </c>
      <c r="Y452" s="55">
        <v>1</v>
      </c>
    </row>
    <row r="453" spans="2:45" x14ac:dyDescent="0.3">
      <c r="B453" s="55">
        <v>2016</v>
      </c>
      <c r="C453" s="55">
        <f>VLOOKUP(D453,Lotes!$A:$F,6,FALSE)</f>
        <v>0.52</v>
      </c>
      <c r="D453" s="54">
        <v>565</v>
      </c>
      <c r="E453" s="55">
        <v>18</v>
      </c>
      <c r="F453" s="55" t="s">
        <v>94</v>
      </c>
      <c r="H453" s="55" t="s">
        <v>581</v>
      </c>
      <c r="I453" s="55" t="s">
        <v>1981</v>
      </c>
      <c r="J453" s="55" t="s">
        <v>3366</v>
      </c>
      <c r="N453" s="55" t="s">
        <v>3366</v>
      </c>
      <c r="O453" s="55" t="e">
        <v>#N/A</v>
      </c>
      <c r="Q453" s="55" t="s">
        <v>1730</v>
      </c>
      <c r="R453" s="55" t="s">
        <v>1730</v>
      </c>
      <c r="V453" s="60">
        <v>0</v>
      </c>
      <c r="W453" s="59" t="s">
        <v>1631</v>
      </c>
      <c r="Y453" s="55">
        <v>1</v>
      </c>
      <c r="AA453" s="55" t="s">
        <v>3367</v>
      </c>
      <c r="AG453" s="55" t="s">
        <v>3362</v>
      </c>
      <c r="AH453" s="55" t="s">
        <v>3923</v>
      </c>
      <c r="AM453" s="55">
        <v>1</v>
      </c>
      <c r="AP453" s="55">
        <v>1</v>
      </c>
    </row>
    <row r="454" spans="2:45" x14ac:dyDescent="0.3">
      <c r="B454" s="55">
        <v>2016</v>
      </c>
      <c r="C454" s="55">
        <f>VLOOKUP(D454,Lotes!$A:$F,6,FALSE)</f>
        <v>0.4</v>
      </c>
      <c r="D454" s="54">
        <v>521</v>
      </c>
      <c r="E454" s="55">
        <v>18</v>
      </c>
      <c r="F454" s="55" t="s">
        <v>91</v>
      </c>
      <c r="H454" s="55" t="s">
        <v>27</v>
      </c>
      <c r="I454" s="55" t="s">
        <v>2627</v>
      </c>
      <c r="J454" s="55" t="s">
        <v>1634</v>
      </c>
      <c r="K454" s="55" t="s">
        <v>3965</v>
      </c>
      <c r="L454" s="55" t="s">
        <v>1673</v>
      </c>
      <c r="M454" s="55" t="s">
        <v>2879</v>
      </c>
      <c r="N454" s="55" t="s">
        <v>1830</v>
      </c>
      <c r="O454" s="55" t="e">
        <v>#N/A</v>
      </c>
      <c r="Q454" s="55" t="s">
        <v>2600</v>
      </c>
      <c r="R454" s="55" t="s">
        <v>2900</v>
      </c>
      <c r="U454" s="55" t="s">
        <v>2877</v>
      </c>
      <c r="V454" s="58">
        <v>0.7</v>
      </c>
      <c r="W454" s="59" t="s">
        <v>1786</v>
      </c>
      <c r="Y454" s="55">
        <v>1</v>
      </c>
      <c r="AA454" s="55" t="s">
        <v>3363</v>
      </c>
      <c r="AG454" s="55" t="s">
        <v>3364</v>
      </c>
      <c r="AP454" s="55">
        <v>1</v>
      </c>
    </row>
    <row r="455" spans="2:45" x14ac:dyDescent="0.3">
      <c r="B455" s="55">
        <v>2016</v>
      </c>
      <c r="C455" s="55">
        <f>VLOOKUP(D455,Lotes!$A:$F,6,FALSE)</f>
        <v>0.4</v>
      </c>
      <c r="D455" s="54">
        <v>521</v>
      </c>
      <c r="E455" s="55">
        <v>18</v>
      </c>
      <c r="F455" s="55" t="s">
        <v>91</v>
      </c>
      <c r="H455" s="55" t="s">
        <v>27</v>
      </c>
      <c r="I455" s="55" t="s">
        <v>2627</v>
      </c>
      <c r="J455" s="55" t="s">
        <v>3366</v>
      </c>
      <c r="N455" s="55" t="s">
        <v>3366</v>
      </c>
      <c r="O455" s="55" t="e">
        <v>#N/A</v>
      </c>
      <c r="V455" s="60">
        <v>0</v>
      </c>
      <c r="Y455" s="55">
        <v>1</v>
      </c>
    </row>
    <row r="456" spans="2:45" x14ac:dyDescent="0.3">
      <c r="B456" s="55">
        <v>2016</v>
      </c>
      <c r="C456" s="55">
        <f>VLOOKUP(D456,Lotes!$A:$F,6,FALSE)</f>
        <v>0.15</v>
      </c>
      <c r="D456" s="54">
        <v>541</v>
      </c>
      <c r="E456" s="55">
        <v>18</v>
      </c>
      <c r="F456" s="55" t="s">
        <v>649</v>
      </c>
      <c r="H456" s="55" t="s">
        <v>972</v>
      </c>
      <c r="I456" s="55" t="s">
        <v>2251</v>
      </c>
      <c r="J456" s="55" t="s">
        <v>3366</v>
      </c>
      <c r="N456" s="55" t="s">
        <v>3366</v>
      </c>
      <c r="O456" s="55" t="e">
        <v>#N/A</v>
      </c>
      <c r="V456" s="60">
        <v>0</v>
      </c>
      <c r="Y456" s="55">
        <v>1</v>
      </c>
    </row>
    <row r="457" spans="2:45" x14ac:dyDescent="0.3">
      <c r="B457" s="55">
        <v>2016</v>
      </c>
      <c r="C457" s="55">
        <f>VLOOKUP(D457,Lotes!$A:$F,6,FALSE)</f>
        <v>0.15</v>
      </c>
      <c r="D457" s="54">
        <v>541</v>
      </c>
      <c r="E457" s="55">
        <v>18</v>
      </c>
      <c r="F457" s="55" t="s">
        <v>649</v>
      </c>
      <c r="H457" s="55" t="s">
        <v>972</v>
      </c>
      <c r="I457" s="55" t="s">
        <v>2251</v>
      </c>
      <c r="J457" s="55" t="s">
        <v>1622</v>
      </c>
      <c r="K457" s="55" t="s">
        <v>3963</v>
      </c>
      <c r="L457" s="55" t="s">
        <v>3368</v>
      </c>
      <c r="N457" s="55" t="s">
        <v>3874</v>
      </c>
      <c r="O457" s="55" t="s">
        <v>3368</v>
      </c>
      <c r="Q457" s="55" t="s">
        <v>3985</v>
      </c>
      <c r="R457" s="55" t="s">
        <v>1686</v>
      </c>
      <c r="U457" s="55" t="s">
        <v>2874</v>
      </c>
      <c r="V457" s="60">
        <v>1</v>
      </c>
      <c r="Y457" s="55">
        <v>1</v>
      </c>
      <c r="AA457" s="55" t="s">
        <v>3802</v>
      </c>
      <c r="AH457" s="55" t="s">
        <v>3949</v>
      </c>
      <c r="AI457" s="55" t="s">
        <v>2914</v>
      </c>
    </row>
    <row r="458" spans="2:45" x14ac:dyDescent="0.3">
      <c r="B458" s="55">
        <v>2016</v>
      </c>
      <c r="C458" s="55">
        <f>VLOOKUP(D458,Lotes!$A:$F,6,FALSE)</f>
        <v>0.2</v>
      </c>
      <c r="D458" s="54">
        <v>558</v>
      </c>
      <c r="E458" s="55">
        <v>18</v>
      </c>
      <c r="F458" s="55" t="s">
        <v>181</v>
      </c>
      <c r="H458" s="55" t="s">
        <v>356</v>
      </c>
      <c r="I458" s="55" t="s">
        <v>1941</v>
      </c>
      <c r="J458" s="55" t="s">
        <v>1634</v>
      </c>
      <c r="N458" s="55" t="s">
        <v>2919</v>
      </c>
      <c r="O458" s="55" t="e">
        <v>#N/A</v>
      </c>
      <c r="Q458" s="55" t="s">
        <v>1796</v>
      </c>
      <c r="R458" s="55" t="s">
        <v>1914</v>
      </c>
      <c r="V458" s="60">
        <v>1</v>
      </c>
      <c r="Y458" s="55">
        <v>1</v>
      </c>
      <c r="AA458" s="55" t="s">
        <v>3369</v>
      </c>
      <c r="AC458" s="55" t="s">
        <v>1627</v>
      </c>
    </row>
    <row r="459" spans="2:45" x14ac:dyDescent="0.3">
      <c r="B459" s="55">
        <v>2016</v>
      </c>
      <c r="C459" s="55">
        <f>VLOOKUP(D459,Lotes!$A:$F,6,FALSE)</f>
        <v>0.2</v>
      </c>
      <c r="D459" s="54">
        <v>558</v>
      </c>
      <c r="E459" s="55">
        <v>18</v>
      </c>
      <c r="F459" s="55" t="s">
        <v>181</v>
      </c>
      <c r="H459" s="55" t="s">
        <v>356</v>
      </c>
      <c r="I459" s="55" t="s">
        <v>1941</v>
      </c>
      <c r="J459" s="55" t="s">
        <v>1634</v>
      </c>
      <c r="N459" s="55" t="s">
        <v>2919</v>
      </c>
      <c r="O459" s="55" t="e">
        <v>#N/A</v>
      </c>
      <c r="Q459" s="55" t="s">
        <v>1631</v>
      </c>
      <c r="R459" s="55" t="s">
        <v>1702</v>
      </c>
      <c r="V459" s="60" t="s">
        <v>2216</v>
      </c>
      <c r="W459" s="59" t="s">
        <v>3370</v>
      </c>
      <c r="Y459" s="55">
        <v>1</v>
      </c>
      <c r="AA459" s="55" t="s">
        <v>3371</v>
      </c>
      <c r="AG459" s="55" t="s">
        <v>3373</v>
      </c>
      <c r="AP459" s="55">
        <f>Y459</f>
        <v>1</v>
      </c>
    </row>
    <row r="460" spans="2:45" x14ac:dyDescent="0.3">
      <c r="B460" s="55">
        <v>2016</v>
      </c>
      <c r="C460" s="55">
        <f>VLOOKUP(D460,Lotes!$A:$F,6,FALSE)</f>
        <v>0.5</v>
      </c>
      <c r="D460" s="54">
        <v>543</v>
      </c>
      <c r="E460" s="55">
        <v>18</v>
      </c>
      <c r="F460" s="55" t="s">
        <v>238</v>
      </c>
      <c r="H460" s="55" t="s">
        <v>356</v>
      </c>
      <c r="I460" s="55" t="s">
        <v>2251</v>
      </c>
      <c r="J460" s="55" t="s">
        <v>1634</v>
      </c>
      <c r="N460" s="55" t="s">
        <v>2919</v>
      </c>
      <c r="O460" s="55" t="e">
        <v>#N/A</v>
      </c>
      <c r="Q460" s="55" t="s">
        <v>1631</v>
      </c>
      <c r="R460" s="55" t="s">
        <v>1702</v>
      </c>
      <c r="V460" s="60" t="s">
        <v>2216</v>
      </c>
      <c r="W460" s="59" t="s">
        <v>3370</v>
      </c>
      <c r="Y460" s="55">
        <v>1</v>
      </c>
      <c r="AA460" s="55" t="s">
        <v>3372</v>
      </c>
      <c r="AG460" s="55" t="s">
        <v>3373</v>
      </c>
      <c r="AH460" s="55">
        <v>197</v>
      </c>
      <c r="AP460" s="55">
        <f>Y460</f>
        <v>1</v>
      </c>
    </row>
    <row r="461" spans="2:45" x14ac:dyDescent="0.3">
      <c r="B461" s="55">
        <v>2016</v>
      </c>
      <c r="C461" s="55">
        <f>VLOOKUP(D461,Lotes!$A:$F,6,FALSE)</f>
        <v>0.10199999999999999</v>
      </c>
      <c r="D461" s="54">
        <v>530</v>
      </c>
      <c r="E461" s="55">
        <v>18</v>
      </c>
      <c r="F461" s="55" t="s">
        <v>91</v>
      </c>
      <c r="H461" s="55" t="s">
        <v>27</v>
      </c>
      <c r="I461" s="55" t="s">
        <v>2164</v>
      </c>
      <c r="J461" s="55" t="s">
        <v>1622</v>
      </c>
      <c r="K461" s="55" t="s">
        <v>3593</v>
      </c>
      <c r="L461" s="55" t="s">
        <v>3374</v>
      </c>
      <c r="N461" s="55" t="s">
        <v>3873</v>
      </c>
      <c r="O461" s="55" t="s">
        <v>3374</v>
      </c>
      <c r="Q461" s="55" t="s">
        <v>2916</v>
      </c>
      <c r="R461" s="55" t="s">
        <v>1750</v>
      </c>
      <c r="U461" s="55" t="s">
        <v>2874</v>
      </c>
      <c r="V461" s="58">
        <v>0.4</v>
      </c>
      <c r="W461" s="59" t="s">
        <v>3375</v>
      </c>
      <c r="Y461" s="55">
        <v>1</v>
      </c>
      <c r="AA461" s="55" t="s">
        <v>3376</v>
      </c>
    </row>
    <row r="462" spans="2:45" x14ac:dyDescent="0.3">
      <c r="B462" s="55">
        <v>2016</v>
      </c>
      <c r="C462" s="55">
        <f>VLOOKUP(D462,Lotes!$A:$F,6,FALSE)</f>
        <v>0.36</v>
      </c>
      <c r="D462" s="54">
        <v>553</v>
      </c>
      <c r="E462" s="55">
        <v>18</v>
      </c>
      <c r="F462" s="55" t="s">
        <v>761</v>
      </c>
      <c r="H462" s="55" t="s">
        <v>356</v>
      </c>
      <c r="I462" s="55" t="s">
        <v>2251</v>
      </c>
      <c r="J462" s="55" t="s">
        <v>1816</v>
      </c>
      <c r="N462" s="55" t="s">
        <v>1816</v>
      </c>
      <c r="O462" s="55" t="e">
        <v>#N/A</v>
      </c>
      <c r="Q462" s="55" t="s">
        <v>3983</v>
      </c>
      <c r="R462" s="55" t="s">
        <v>3377</v>
      </c>
      <c r="V462" s="60">
        <v>0</v>
      </c>
      <c r="Y462" s="55">
        <v>1</v>
      </c>
      <c r="AA462" s="55" t="s">
        <v>3378</v>
      </c>
      <c r="AG462" s="55" t="s">
        <v>3377</v>
      </c>
      <c r="AH462" s="55" t="s">
        <v>3927</v>
      </c>
      <c r="AS462" s="55">
        <v>1</v>
      </c>
    </row>
    <row r="463" spans="2:45" x14ac:dyDescent="0.3">
      <c r="B463" s="55">
        <v>2016</v>
      </c>
      <c r="C463" s="55">
        <f>VLOOKUP(D463,Lotes!$A:$F,6,FALSE)</f>
        <v>0.495</v>
      </c>
      <c r="D463" s="54">
        <v>686</v>
      </c>
      <c r="E463" s="55">
        <v>18</v>
      </c>
      <c r="F463" s="55" t="s">
        <v>129</v>
      </c>
      <c r="H463" s="55" t="s">
        <v>27</v>
      </c>
      <c r="I463" s="55" t="s">
        <v>2306</v>
      </c>
      <c r="J463" s="55" t="s">
        <v>1622</v>
      </c>
      <c r="K463" s="55" t="s">
        <v>3226</v>
      </c>
      <c r="L463" s="55" t="s">
        <v>3379</v>
      </c>
      <c r="M463" s="55" t="s">
        <v>3380</v>
      </c>
      <c r="N463" s="55" t="s">
        <v>3381</v>
      </c>
      <c r="O463" s="55" t="e">
        <v>#N/A</v>
      </c>
      <c r="Q463" s="55" t="s">
        <v>3984</v>
      </c>
      <c r="R463" s="55" t="s">
        <v>3038</v>
      </c>
      <c r="U463" s="55" t="s">
        <v>2877</v>
      </c>
      <c r="V463" s="58">
        <v>0.9</v>
      </c>
      <c r="W463" s="59" t="s">
        <v>3382</v>
      </c>
      <c r="Y463" s="55">
        <v>1</v>
      </c>
      <c r="AA463" s="55" t="s">
        <v>3383</v>
      </c>
      <c r="AG463" s="55" t="s">
        <v>3384</v>
      </c>
      <c r="AH463" s="55">
        <v>211</v>
      </c>
      <c r="AS463" s="55">
        <v>1</v>
      </c>
    </row>
    <row r="464" spans="2:45" x14ac:dyDescent="0.3">
      <c r="B464" s="55">
        <v>2016</v>
      </c>
      <c r="C464" s="55">
        <f>VLOOKUP(D464,Lotes!$A:$F,6,FALSE)</f>
        <v>0.45600000000000002</v>
      </c>
      <c r="D464" s="54" t="s">
        <v>4274</v>
      </c>
      <c r="E464" s="55">
        <v>18</v>
      </c>
      <c r="F464" s="55" t="s">
        <v>129</v>
      </c>
      <c r="H464" s="55" t="s">
        <v>27</v>
      </c>
      <c r="I464" s="55" t="s">
        <v>2306</v>
      </c>
      <c r="J464" s="55" t="s">
        <v>1622</v>
      </c>
      <c r="K464" s="55" t="s">
        <v>3226</v>
      </c>
      <c r="L464" s="55" t="s">
        <v>3379</v>
      </c>
      <c r="M464" s="55" t="s">
        <v>3380</v>
      </c>
      <c r="N464" s="55" t="s">
        <v>3381</v>
      </c>
      <c r="O464" s="55" t="e">
        <v>#N/A</v>
      </c>
      <c r="Q464" s="55" t="s">
        <v>1687</v>
      </c>
      <c r="R464" s="55" t="s">
        <v>3388</v>
      </c>
      <c r="U464" s="55" t="s">
        <v>2877</v>
      </c>
      <c r="V464" s="60">
        <v>1</v>
      </c>
      <c r="Y464" s="55">
        <v>1</v>
      </c>
      <c r="AA464" s="55" t="s">
        <v>3385</v>
      </c>
      <c r="AG464" s="55" t="s">
        <v>3384</v>
      </c>
      <c r="AH464" s="55" t="s">
        <v>3944</v>
      </c>
      <c r="AS464" s="55">
        <v>1</v>
      </c>
    </row>
    <row r="465" spans="2:45" x14ac:dyDescent="0.3">
      <c r="B465" s="55">
        <v>2016</v>
      </c>
      <c r="C465" s="55">
        <f>VLOOKUP(D465,Lotes!$A:$F,6,FALSE)</f>
        <v>0.495</v>
      </c>
      <c r="D465" s="54">
        <v>686</v>
      </c>
      <c r="E465" s="55">
        <v>18</v>
      </c>
      <c r="F465" s="55" t="s">
        <v>129</v>
      </c>
      <c r="H465" s="55" t="s">
        <v>27</v>
      </c>
      <c r="I465" s="55" t="s">
        <v>2306</v>
      </c>
      <c r="J465" s="55" t="s">
        <v>1622</v>
      </c>
      <c r="K465" s="55" t="s">
        <v>3226</v>
      </c>
      <c r="L465" s="55" t="s">
        <v>3379</v>
      </c>
      <c r="M465" s="55" t="s">
        <v>3380</v>
      </c>
      <c r="N465" s="55" t="s">
        <v>3381</v>
      </c>
      <c r="O465" s="55" t="e">
        <v>#N/A</v>
      </c>
      <c r="Q465" s="55" t="s">
        <v>1624</v>
      </c>
      <c r="R465" s="55" t="s">
        <v>1624</v>
      </c>
      <c r="U465" s="55" t="s">
        <v>2877</v>
      </c>
      <c r="V465" s="60">
        <v>1</v>
      </c>
      <c r="Y465" s="55">
        <v>1</v>
      </c>
      <c r="AA465" s="55" t="s">
        <v>3386</v>
      </c>
      <c r="AG465" s="55" t="s">
        <v>3384</v>
      </c>
      <c r="AH465" s="55" t="s">
        <v>3944</v>
      </c>
      <c r="AS465" s="55">
        <v>1</v>
      </c>
    </row>
    <row r="466" spans="2:45" x14ac:dyDescent="0.3">
      <c r="B466" s="55">
        <v>2016</v>
      </c>
      <c r="C466" s="55">
        <f>VLOOKUP(D466,Lotes!$A:$F,6,FALSE)</f>
        <v>0.495</v>
      </c>
      <c r="D466" s="54">
        <v>686</v>
      </c>
      <c r="E466" s="55">
        <v>18</v>
      </c>
      <c r="F466" s="55" t="s">
        <v>129</v>
      </c>
      <c r="H466" s="55" t="s">
        <v>27</v>
      </c>
      <c r="I466" s="55" t="s">
        <v>2306</v>
      </c>
      <c r="J466" s="55" t="s">
        <v>1622</v>
      </c>
      <c r="K466" s="55" t="s">
        <v>3226</v>
      </c>
      <c r="L466" s="55" t="s">
        <v>3379</v>
      </c>
      <c r="M466" s="55" t="s">
        <v>3380</v>
      </c>
      <c r="N466" s="55" t="s">
        <v>3381</v>
      </c>
      <c r="O466" s="55" t="e">
        <v>#N/A</v>
      </c>
      <c r="Q466" s="55" t="s">
        <v>3985</v>
      </c>
      <c r="R466" s="55" t="s">
        <v>1686</v>
      </c>
      <c r="U466" s="55" t="s">
        <v>2877</v>
      </c>
      <c r="V466" s="60">
        <v>1</v>
      </c>
      <c r="Y466" s="55">
        <v>1</v>
      </c>
      <c r="AA466" s="55" t="s">
        <v>3387</v>
      </c>
      <c r="AG466" s="55" t="s">
        <v>3384</v>
      </c>
      <c r="AH466" s="55" t="s">
        <v>3944</v>
      </c>
      <c r="AS466" s="55">
        <v>1</v>
      </c>
    </row>
    <row r="467" spans="2:45" x14ac:dyDescent="0.3">
      <c r="B467" s="55">
        <v>2016</v>
      </c>
      <c r="C467" s="55">
        <f>VLOOKUP(D467,Lotes!$A:$F,6,FALSE)</f>
        <v>0.495</v>
      </c>
      <c r="D467" s="54">
        <v>686</v>
      </c>
      <c r="E467" s="55">
        <v>18</v>
      </c>
      <c r="F467" s="55" t="s">
        <v>129</v>
      </c>
      <c r="H467" s="55" t="s">
        <v>27</v>
      </c>
      <c r="I467" s="55" t="s">
        <v>2306</v>
      </c>
      <c r="J467" s="55" t="s">
        <v>1622</v>
      </c>
      <c r="K467" s="55" t="s">
        <v>3226</v>
      </c>
      <c r="L467" s="55" t="s">
        <v>3379</v>
      </c>
      <c r="M467" s="55" t="s">
        <v>3380</v>
      </c>
      <c r="N467" s="55" t="s">
        <v>3381</v>
      </c>
      <c r="O467" s="55" t="e">
        <v>#N/A</v>
      </c>
      <c r="Q467" s="55" t="s">
        <v>2600</v>
      </c>
      <c r="R467" s="55" t="s">
        <v>1898</v>
      </c>
      <c r="U467" s="55" t="s">
        <v>2874</v>
      </c>
      <c r="V467" s="60">
        <v>1</v>
      </c>
      <c r="Y467" s="55">
        <v>1</v>
      </c>
      <c r="AA467" s="55" t="s">
        <v>3797</v>
      </c>
      <c r="AG467" s="55" t="s">
        <v>3384</v>
      </c>
      <c r="AS467" s="55">
        <v>1</v>
      </c>
    </row>
    <row r="468" spans="2:45" x14ac:dyDescent="0.3">
      <c r="B468" s="55">
        <v>2016</v>
      </c>
      <c r="C468" s="55">
        <f>VLOOKUP(D468,Lotes!$A:$F,6,FALSE)</f>
        <v>0.495</v>
      </c>
      <c r="D468" s="54">
        <v>686</v>
      </c>
      <c r="E468" s="55">
        <v>18</v>
      </c>
      <c r="F468" s="55" t="s">
        <v>129</v>
      </c>
      <c r="H468" s="55" t="s">
        <v>27</v>
      </c>
      <c r="I468" s="55" t="s">
        <v>2306</v>
      </c>
      <c r="J468" s="55" t="s">
        <v>1622</v>
      </c>
      <c r="K468" s="55" t="s">
        <v>3226</v>
      </c>
      <c r="L468" s="55" t="s">
        <v>3379</v>
      </c>
      <c r="M468" s="55" t="s">
        <v>3380</v>
      </c>
      <c r="N468" s="55" t="s">
        <v>3381</v>
      </c>
      <c r="O468" s="55" t="e">
        <v>#N/A</v>
      </c>
      <c r="Q468" s="55" t="s">
        <v>4274</v>
      </c>
      <c r="R468" s="55" t="s">
        <v>1750</v>
      </c>
      <c r="U468" s="55" t="s">
        <v>2874</v>
      </c>
      <c r="V468" s="58">
        <v>0.6</v>
      </c>
      <c r="W468" s="59" t="s">
        <v>3389</v>
      </c>
      <c r="Y468" s="55">
        <v>1</v>
      </c>
      <c r="AA468" s="55" t="s">
        <v>3390</v>
      </c>
      <c r="AG468" s="55" t="s">
        <v>3384</v>
      </c>
      <c r="AH468" s="55" t="s">
        <v>3945</v>
      </c>
      <c r="AS468" s="55">
        <v>1</v>
      </c>
    </row>
    <row r="469" spans="2:45" x14ac:dyDescent="0.3">
      <c r="B469" s="55">
        <v>2016</v>
      </c>
      <c r="C469" s="55">
        <f>VLOOKUP(D469,Lotes!$A:$F,6,FALSE)</f>
        <v>0.495</v>
      </c>
      <c r="D469" s="54">
        <v>686</v>
      </c>
      <c r="E469" s="55">
        <v>18</v>
      </c>
      <c r="F469" s="55" t="s">
        <v>129</v>
      </c>
      <c r="H469" s="55" t="s">
        <v>27</v>
      </c>
      <c r="I469" s="55" t="s">
        <v>2306</v>
      </c>
      <c r="J469" s="55" t="s">
        <v>1622</v>
      </c>
      <c r="K469" s="55" t="s">
        <v>3226</v>
      </c>
      <c r="L469" s="55" t="s">
        <v>3379</v>
      </c>
      <c r="M469" s="55" t="s">
        <v>3380</v>
      </c>
      <c r="N469" s="55" t="s">
        <v>3381</v>
      </c>
      <c r="O469" s="55" t="e">
        <v>#N/A</v>
      </c>
      <c r="Q469" s="55" t="s">
        <v>2081</v>
      </c>
      <c r="R469" s="55" t="s">
        <v>3391</v>
      </c>
      <c r="U469" s="55" t="s">
        <v>2874</v>
      </c>
      <c r="V469" s="60">
        <v>1</v>
      </c>
      <c r="Y469" s="55">
        <v>1</v>
      </c>
      <c r="AG469" s="55" t="s">
        <v>3384</v>
      </c>
      <c r="AH469" s="55" t="s">
        <v>3943</v>
      </c>
      <c r="AS469" s="55">
        <v>1</v>
      </c>
    </row>
    <row r="470" spans="2:45" x14ac:dyDescent="0.3">
      <c r="B470" s="55">
        <v>2016</v>
      </c>
      <c r="C470" s="55">
        <f>VLOOKUP(D470,Lotes!$A:$F,6,FALSE)</f>
        <v>0.495</v>
      </c>
      <c r="D470" s="54">
        <v>686</v>
      </c>
      <c r="E470" s="55">
        <v>18</v>
      </c>
      <c r="F470" s="55" t="s">
        <v>129</v>
      </c>
      <c r="H470" s="55" t="s">
        <v>27</v>
      </c>
      <c r="I470" s="55" t="s">
        <v>2306</v>
      </c>
      <c r="J470" s="55" t="s">
        <v>1622</v>
      </c>
      <c r="K470" s="55" t="s">
        <v>3226</v>
      </c>
      <c r="L470" s="55" t="s">
        <v>3379</v>
      </c>
      <c r="M470" s="55" t="s">
        <v>3380</v>
      </c>
      <c r="N470" s="55" t="s">
        <v>3381</v>
      </c>
      <c r="O470" s="55" t="e">
        <v>#N/A</v>
      </c>
      <c r="Q470" s="55" t="s">
        <v>2081</v>
      </c>
      <c r="R470" s="55" t="s">
        <v>3392</v>
      </c>
      <c r="U470" s="55" t="s">
        <v>2874</v>
      </c>
      <c r="V470" s="60">
        <v>1</v>
      </c>
      <c r="Y470" s="55">
        <v>1</v>
      </c>
      <c r="AG470" s="55" t="s">
        <v>3384</v>
      </c>
      <c r="AH470" s="55" t="s">
        <v>3943</v>
      </c>
      <c r="AS470" s="55">
        <v>1</v>
      </c>
    </row>
    <row r="471" spans="2:45" x14ac:dyDescent="0.3">
      <c r="B471" s="55">
        <v>2016</v>
      </c>
      <c r="C471" s="55">
        <f>VLOOKUP(D471,Lotes!$A:$F,6,FALSE)</f>
        <v>0.495</v>
      </c>
      <c r="D471" s="54">
        <v>686</v>
      </c>
      <c r="E471" s="55">
        <v>18</v>
      </c>
      <c r="F471" s="55" t="s">
        <v>129</v>
      </c>
      <c r="H471" s="55" t="s">
        <v>27</v>
      </c>
      <c r="I471" s="55" t="s">
        <v>2306</v>
      </c>
      <c r="J471" s="55" t="s">
        <v>1622</v>
      </c>
      <c r="K471" s="55" t="s">
        <v>3226</v>
      </c>
      <c r="L471" s="55" t="s">
        <v>3379</v>
      </c>
      <c r="M471" s="55" t="s">
        <v>3380</v>
      </c>
      <c r="N471" s="55" t="s">
        <v>3381</v>
      </c>
      <c r="O471" s="55" t="e">
        <v>#N/A</v>
      </c>
      <c r="Q471" s="55" t="s">
        <v>2081</v>
      </c>
      <c r="R471" s="55" t="s">
        <v>3393</v>
      </c>
      <c r="U471" s="55" t="s">
        <v>2874</v>
      </c>
      <c r="V471" s="60">
        <v>1</v>
      </c>
      <c r="Y471" s="55">
        <v>1</v>
      </c>
      <c r="AG471" s="55" t="s">
        <v>3384</v>
      </c>
      <c r="AH471" s="55" t="s">
        <v>3943</v>
      </c>
      <c r="AS471" s="55">
        <v>1</v>
      </c>
    </row>
    <row r="472" spans="2:45" x14ac:dyDescent="0.3">
      <c r="B472" s="55">
        <v>2016</v>
      </c>
      <c r="C472" s="55">
        <f>VLOOKUP(D472,Lotes!$A:$F,6,FALSE)</f>
        <v>0.495</v>
      </c>
      <c r="D472" s="54">
        <v>686</v>
      </c>
      <c r="E472" s="55">
        <v>18</v>
      </c>
      <c r="F472" s="55" t="s">
        <v>129</v>
      </c>
      <c r="H472" s="55" t="s">
        <v>27</v>
      </c>
      <c r="I472" s="55" t="s">
        <v>2306</v>
      </c>
      <c r="J472" s="55" t="s">
        <v>1622</v>
      </c>
      <c r="K472" s="55" t="s">
        <v>3226</v>
      </c>
      <c r="L472" s="55" t="s">
        <v>3379</v>
      </c>
      <c r="M472" s="55" t="s">
        <v>3380</v>
      </c>
      <c r="N472" s="55" t="s">
        <v>3381</v>
      </c>
      <c r="O472" s="55" t="e">
        <v>#N/A</v>
      </c>
      <c r="Q472" s="55" t="s">
        <v>2081</v>
      </c>
      <c r="R472" s="55" t="s">
        <v>3394</v>
      </c>
      <c r="U472" s="55" t="s">
        <v>2874</v>
      </c>
      <c r="V472" s="60">
        <v>1</v>
      </c>
      <c r="Y472" s="55">
        <v>1</v>
      </c>
      <c r="AG472" s="55" t="s">
        <v>3384</v>
      </c>
      <c r="AH472" s="55" t="s">
        <v>3943</v>
      </c>
      <c r="AS472" s="55">
        <v>1</v>
      </c>
    </row>
    <row r="473" spans="2:45" x14ac:dyDescent="0.3">
      <c r="B473" s="55">
        <v>2016</v>
      </c>
      <c r="C473" s="55">
        <f>VLOOKUP(D473,Lotes!$A:$F,6,FALSE)</f>
        <v>0.495</v>
      </c>
      <c r="D473" s="54">
        <v>686</v>
      </c>
      <c r="E473" s="55">
        <v>18</v>
      </c>
      <c r="F473" s="55" t="s">
        <v>129</v>
      </c>
      <c r="H473" s="55" t="s">
        <v>27</v>
      </c>
      <c r="I473" s="55" t="s">
        <v>2306</v>
      </c>
      <c r="J473" s="55" t="s">
        <v>1622</v>
      </c>
      <c r="K473" s="55" t="s">
        <v>3226</v>
      </c>
      <c r="L473" s="55" t="s">
        <v>3379</v>
      </c>
      <c r="M473" s="55" t="s">
        <v>3380</v>
      </c>
      <c r="N473" s="55" t="s">
        <v>3381</v>
      </c>
      <c r="O473" s="55" t="e">
        <v>#N/A</v>
      </c>
      <c r="Q473" s="55" t="s">
        <v>2081</v>
      </c>
      <c r="R473" s="55" t="s">
        <v>3395</v>
      </c>
      <c r="U473" s="55" t="s">
        <v>2874</v>
      </c>
      <c r="V473" s="60">
        <v>1</v>
      </c>
      <c r="Y473" s="55">
        <v>1</v>
      </c>
      <c r="AG473" s="55" t="s">
        <v>3384</v>
      </c>
      <c r="AH473" s="55" t="s">
        <v>3943</v>
      </c>
      <c r="AS473" s="55">
        <v>1</v>
      </c>
    </row>
    <row r="474" spans="2:45" x14ac:dyDescent="0.3">
      <c r="B474" s="55">
        <v>2016</v>
      </c>
      <c r="C474" s="55">
        <f>VLOOKUP(D474,Lotes!$A:$F,6,FALSE)</f>
        <v>0.495</v>
      </c>
      <c r="D474" s="54">
        <v>686</v>
      </c>
      <c r="E474" s="55">
        <v>18</v>
      </c>
      <c r="F474" s="55" t="s">
        <v>129</v>
      </c>
      <c r="H474" s="55" t="s">
        <v>27</v>
      </c>
      <c r="I474" s="55" t="s">
        <v>2306</v>
      </c>
      <c r="J474" s="55" t="s">
        <v>1622</v>
      </c>
      <c r="K474" s="55" t="s">
        <v>3226</v>
      </c>
      <c r="L474" s="55" t="s">
        <v>3379</v>
      </c>
      <c r="M474" s="55" t="s">
        <v>3380</v>
      </c>
      <c r="N474" s="55" t="s">
        <v>3381</v>
      </c>
      <c r="O474" s="55" t="e">
        <v>#N/A</v>
      </c>
      <c r="Q474" s="55" t="s">
        <v>2081</v>
      </c>
      <c r="R474" s="55" t="s">
        <v>3396</v>
      </c>
      <c r="U474" s="55" t="s">
        <v>2874</v>
      </c>
      <c r="V474" s="60">
        <v>1</v>
      </c>
      <c r="Y474" s="55">
        <v>1</v>
      </c>
      <c r="AG474" s="55" t="s">
        <v>3384</v>
      </c>
      <c r="AH474" s="55" t="s">
        <v>3943</v>
      </c>
      <c r="AS474" s="55">
        <v>1</v>
      </c>
    </row>
    <row r="475" spans="2:45" x14ac:dyDescent="0.3">
      <c r="B475" s="55">
        <v>2016</v>
      </c>
      <c r="C475" s="55">
        <f>VLOOKUP(D475,Lotes!$A:$F,6,FALSE)</f>
        <v>0.495</v>
      </c>
      <c r="D475" s="54">
        <v>686</v>
      </c>
      <c r="E475" s="55">
        <v>18</v>
      </c>
      <c r="F475" s="55" t="s">
        <v>129</v>
      </c>
      <c r="H475" s="55" t="s">
        <v>27</v>
      </c>
      <c r="I475" s="55" t="s">
        <v>2306</v>
      </c>
      <c r="J475" s="55" t="s">
        <v>1622</v>
      </c>
      <c r="K475" s="55" t="s">
        <v>3226</v>
      </c>
      <c r="L475" s="55" t="s">
        <v>3379</v>
      </c>
      <c r="M475" s="55" t="s">
        <v>3380</v>
      </c>
      <c r="N475" s="55" t="s">
        <v>3381</v>
      </c>
      <c r="O475" s="55" t="e">
        <v>#N/A</v>
      </c>
      <c r="Q475" s="55" t="s">
        <v>2081</v>
      </c>
      <c r="R475" s="55" t="s">
        <v>3397</v>
      </c>
      <c r="U475" s="55" t="s">
        <v>2874</v>
      </c>
      <c r="V475" s="60">
        <v>1</v>
      </c>
      <c r="Y475" s="55">
        <v>1</v>
      </c>
      <c r="AG475" s="55" t="s">
        <v>3384</v>
      </c>
      <c r="AH475" s="55" t="s">
        <v>3943</v>
      </c>
      <c r="AS475" s="55">
        <v>1</v>
      </c>
    </row>
    <row r="476" spans="2:45" x14ac:dyDescent="0.3">
      <c r="B476" s="55">
        <v>2016</v>
      </c>
      <c r="C476" s="55">
        <f>VLOOKUP(D476,Lotes!$A:$F,6,FALSE)</f>
        <v>0.495</v>
      </c>
      <c r="D476" s="54">
        <v>686</v>
      </c>
      <c r="E476" s="55">
        <v>18</v>
      </c>
      <c r="F476" s="55" t="s">
        <v>129</v>
      </c>
      <c r="H476" s="55" t="s">
        <v>27</v>
      </c>
      <c r="I476" s="55" t="s">
        <v>2306</v>
      </c>
      <c r="J476" s="55" t="s">
        <v>1622</v>
      </c>
      <c r="K476" s="55" t="s">
        <v>3226</v>
      </c>
      <c r="L476" s="55" t="s">
        <v>3379</v>
      </c>
      <c r="M476" s="55" t="s">
        <v>3380</v>
      </c>
      <c r="N476" s="55" t="s">
        <v>3381</v>
      </c>
      <c r="O476" s="55" t="e">
        <v>#N/A</v>
      </c>
      <c r="Q476" s="55" t="s">
        <v>2081</v>
      </c>
      <c r="R476" s="55" t="s">
        <v>3398</v>
      </c>
      <c r="U476" s="55" t="s">
        <v>2874</v>
      </c>
      <c r="V476" s="60">
        <v>1</v>
      </c>
      <c r="Y476" s="55">
        <v>1</v>
      </c>
      <c r="AG476" s="55" t="s">
        <v>3384</v>
      </c>
      <c r="AH476" s="55" t="s">
        <v>3943</v>
      </c>
      <c r="AS476" s="55">
        <v>1</v>
      </c>
    </row>
    <row r="477" spans="2:45" x14ac:dyDescent="0.3">
      <c r="B477" s="55">
        <v>2016</v>
      </c>
      <c r="C477" s="55">
        <f>VLOOKUP(D477,Lotes!$A:$F,6,FALSE)</f>
        <v>0.495</v>
      </c>
      <c r="D477" s="54">
        <v>686</v>
      </c>
      <c r="E477" s="55">
        <v>18</v>
      </c>
      <c r="F477" s="55" t="s">
        <v>129</v>
      </c>
      <c r="H477" s="55" t="s">
        <v>27</v>
      </c>
      <c r="I477" s="55" t="s">
        <v>2306</v>
      </c>
      <c r="J477" s="55" t="s">
        <v>1622</v>
      </c>
      <c r="K477" s="55" t="s">
        <v>3593</v>
      </c>
      <c r="L477" s="55" t="s">
        <v>2090</v>
      </c>
      <c r="N477" s="55" t="s">
        <v>2091</v>
      </c>
      <c r="O477" s="55" t="e">
        <v>#N/A</v>
      </c>
      <c r="Q477" s="55" t="s">
        <v>1755</v>
      </c>
      <c r="R477" s="55" t="s">
        <v>1755</v>
      </c>
      <c r="U477" s="55" t="s">
        <v>2874</v>
      </c>
      <c r="V477" s="58">
        <v>0.9</v>
      </c>
      <c r="Y477" s="55">
        <v>1</v>
      </c>
      <c r="AA477" s="55" t="s">
        <v>3399</v>
      </c>
    </row>
    <row r="478" spans="2:45" x14ac:dyDescent="0.3">
      <c r="B478" s="55">
        <v>2016</v>
      </c>
      <c r="C478" s="55">
        <f>VLOOKUP(D478,Lotes!$A:$F,6,FALSE)</f>
        <v>0.495</v>
      </c>
      <c r="D478" s="54">
        <v>686</v>
      </c>
      <c r="E478" s="55">
        <v>18</v>
      </c>
      <c r="F478" s="55" t="s">
        <v>129</v>
      </c>
      <c r="H478" s="55" t="s">
        <v>27</v>
      </c>
      <c r="I478" s="55" t="s">
        <v>2306</v>
      </c>
      <c r="J478" s="55" t="s">
        <v>1622</v>
      </c>
      <c r="K478" s="55" t="s">
        <v>3593</v>
      </c>
      <c r="L478" s="55" t="s">
        <v>2090</v>
      </c>
      <c r="N478" s="55" t="s">
        <v>2091</v>
      </c>
      <c r="O478" s="55" t="e">
        <v>#N/A</v>
      </c>
      <c r="Q478" s="55" t="s">
        <v>1755</v>
      </c>
      <c r="R478" s="55" t="s">
        <v>1755</v>
      </c>
      <c r="U478" s="55" t="s">
        <v>2874</v>
      </c>
      <c r="V478" s="58">
        <v>0.7</v>
      </c>
      <c r="W478" s="59" t="s">
        <v>1786</v>
      </c>
      <c r="Y478" s="55">
        <v>1</v>
      </c>
      <c r="AA478" s="55" t="s">
        <v>3400</v>
      </c>
      <c r="AG478" s="55" t="s">
        <v>3401</v>
      </c>
      <c r="AM478" s="55">
        <f>Y478</f>
        <v>1</v>
      </c>
    </row>
    <row r="479" spans="2:45" x14ac:dyDescent="0.3">
      <c r="B479" s="55">
        <v>2016</v>
      </c>
      <c r="C479" s="55">
        <f>VLOOKUP(D479,Lotes!$A:$F,6,FALSE)</f>
        <v>0.495</v>
      </c>
      <c r="D479" s="54">
        <v>686</v>
      </c>
      <c r="E479" s="55">
        <v>18</v>
      </c>
      <c r="F479" s="55" t="s">
        <v>129</v>
      </c>
      <c r="H479" s="55" t="s">
        <v>27</v>
      </c>
      <c r="I479" s="55" t="s">
        <v>2306</v>
      </c>
      <c r="J479" s="55" t="s">
        <v>1622</v>
      </c>
      <c r="K479" s="55" t="s">
        <v>3593</v>
      </c>
      <c r="L479" s="55" t="s">
        <v>2090</v>
      </c>
      <c r="N479" s="55" t="s">
        <v>2091</v>
      </c>
      <c r="O479" s="55" t="e">
        <v>#N/A</v>
      </c>
      <c r="Q479" s="55" t="s">
        <v>1755</v>
      </c>
      <c r="R479" s="55" t="s">
        <v>1755</v>
      </c>
      <c r="U479" s="55" t="s">
        <v>2877</v>
      </c>
      <c r="V479" s="60">
        <v>1</v>
      </c>
      <c r="Y479" s="55">
        <v>1</v>
      </c>
      <c r="AA479" s="55" t="s">
        <v>3402</v>
      </c>
    </row>
    <row r="480" spans="2:45" x14ac:dyDescent="0.3">
      <c r="B480" s="55">
        <v>2016</v>
      </c>
      <c r="C480" s="55">
        <f>VLOOKUP(D480,Lotes!$A:$F,6,FALSE)</f>
        <v>0.495</v>
      </c>
      <c r="D480" s="54">
        <v>686</v>
      </c>
      <c r="E480" s="55">
        <v>18</v>
      </c>
      <c r="F480" s="55" t="s">
        <v>129</v>
      </c>
      <c r="H480" s="55" t="s">
        <v>27</v>
      </c>
      <c r="I480" s="55" t="s">
        <v>2306</v>
      </c>
      <c r="J480" s="55" t="s">
        <v>1622</v>
      </c>
      <c r="K480" s="55" t="s">
        <v>3593</v>
      </c>
      <c r="L480" s="55" t="s">
        <v>2090</v>
      </c>
      <c r="N480" s="55" t="s">
        <v>2091</v>
      </c>
      <c r="O480" s="55" t="e">
        <v>#N/A</v>
      </c>
      <c r="Q480" s="55" t="s">
        <v>3985</v>
      </c>
      <c r="R480" s="55" t="s">
        <v>1686</v>
      </c>
      <c r="U480" s="55" t="s">
        <v>2874</v>
      </c>
      <c r="V480" s="60">
        <v>1</v>
      </c>
      <c r="Y480" s="55">
        <v>1</v>
      </c>
      <c r="AA480" s="55" t="s">
        <v>3403</v>
      </c>
    </row>
    <row r="481" spans="2:38" x14ac:dyDescent="0.3">
      <c r="B481" s="55">
        <v>2016</v>
      </c>
      <c r="C481" s="55">
        <f>VLOOKUP(D481,Lotes!$A:$F,6,FALSE)</f>
        <v>0.495</v>
      </c>
      <c r="D481" s="54">
        <v>686</v>
      </c>
      <c r="E481" s="55">
        <v>18</v>
      </c>
      <c r="F481" s="55" t="s">
        <v>129</v>
      </c>
      <c r="H481" s="55" t="s">
        <v>27</v>
      </c>
      <c r="I481" s="55" t="s">
        <v>2306</v>
      </c>
      <c r="J481" s="55" t="s">
        <v>1622</v>
      </c>
      <c r="K481" s="55" t="s">
        <v>3593</v>
      </c>
      <c r="L481" s="55" t="s">
        <v>2090</v>
      </c>
      <c r="N481" s="55" t="s">
        <v>2091</v>
      </c>
      <c r="O481" s="55" t="e">
        <v>#N/A</v>
      </c>
      <c r="Q481" s="55" t="s">
        <v>1785</v>
      </c>
      <c r="R481" s="55" t="s">
        <v>1785</v>
      </c>
      <c r="U481" s="55" t="s">
        <v>2874</v>
      </c>
      <c r="V481" s="60">
        <v>1</v>
      </c>
      <c r="Y481" s="55">
        <v>1</v>
      </c>
      <c r="AA481" s="55" t="s">
        <v>3404</v>
      </c>
    </row>
    <row r="482" spans="2:38" x14ac:dyDescent="0.3">
      <c r="B482" s="55">
        <v>2016</v>
      </c>
      <c r="C482" s="55">
        <f>VLOOKUP(D482,Lotes!$A:$F,6,FALSE)</f>
        <v>0.495</v>
      </c>
      <c r="D482" s="54">
        <v>686</v>
      </c>
      <c r="E482" s="55">
        <v>18</v>
      </c>
      <c r="F482" s="55" t="s">
        <v>129</v>
      </c>
      <c r="H482" s="55" t="s">
        <v>27</v>
      </c>
      <c r="I482" s="55" t="s">
        <v>2306</v>
      </c>
      <c r="J482" s="55" t="s">
        <v>1622</v>
      </c>
      <c r="K482" s="55" t="s">
        <v>3593</v>
      </c>
      <c r="L482" s="55" t="s">
        <v>2090</v>
      </c>
      <c r="N482" s="55" t="s">
        <v>2091</v>
      </c>
      <c r="O482" s="55" t="e">
        <v>#N/A</v>
      </c>
      <c r="Q482" s="55" t="s">
        <v>1785</v>
      </c>
      <c r="R482" s="55" t="s">
        <v>1785</v>
      </c>
      <c r="U482" s="55" t="s">
        <v>2877</v>
      </c>
      <c r="V482" s="60">
        <v>1</v>
      </c>
      <c r="Y482" s="55">
        <v>1</v>
      </c>
      <c r="AA482" s="55" t="s">
        <v>3404</v>
      </c>
    </row>
    <row r="483" spans="2:38" x14ac:dyDescent="0.3">
      <c r="B483" s="55">
        <v>2016</v>
      </c>
      <c r="C483" s="55">
        <f>VLOOKUP(D483,Lotes!$A:$F,6,FALSE)</f>
        <v>0.495</v>
      </c>
      <c r="D483" s="54">
        <v>686</v>
      </c>
      <c r="E483" s="55">
        <v>18</v>
      </c>
      <c r="F483" s="55" t="s">
        <v>129</v>
      </c>
      <c r="H483" s="55" t="s">
        <v>27</v>
      </c>
      <c r="I483" s="55" t="s">
        <v>2306</v>
      </c>
      <c r="J483" s="55" t="s">
        <v>1622</v>
      </c>
      <c r="K483" s="55" t="s">
        <v>3593</v>
      </c>
      <c r="L483" s="55" t="s">
        <v>2090</v>
      </c>
      <c r="N483" s="55" t="s">
        <v>2091</v>
      </c>
      <c r="O483" s="55" t="e">
        <v>#N/A</v>
      </c>
      <c r="Q483" s="55" t="s">
        <v>1687</v>
      </c>
      <c r="R483" s="55" t="s">
        <v>1687</v>
      </c>
      <c r="U483" s="55" t="s">
        <v>2877</v>
      </c>
      <c r="V483" s="60">
        <v>1</v>
      </c>
      <c r="Y483" s="55">
        <v>1</v>
      </c>
      <c r="AA483" s="55" t="s">
        <v>3404</v>
      </c>
    </row>
    <row r="484" spans="2:38" x14ac:dyDescent="0.3">
      <c r="B484" s="55">
        <v>2016</v>
      </c>
      <c r="C484" s="55">
        <f>VLOOKUP(D484,Lotes!$A:$F,6,FALSE)</f>
        <v>0.495</v>
      </c>
      <c r="D484" s="54">
        <v>686</v>
      </c>
      <c r="E484" s="55">
        <v>18</v>
      </c>
      <c r="F484" s="55" t="s">
        <v>129</v>
      </c>
      <c r="H484" s="55" t="s">
        <v>27</v>
      </c>
      <c r="I484" s="55" t="s">
        <v>2306</v>
      </c>
      <c r="J484" s="55" t="s">
        <v>1622</v>
      </c>
      <c r="K484" s="55" t="s">
        <v>3593</v>
      </c>
      <c r="L484" s="55" t="s">
        <v>2090</v>
      </c>
      <c r="N484" s="55" t="s">
        <v>2091</v>
      </c>
      <c r="O484" s="55" t="e">
        <v>#N/A</v>
      </c>
      <c r="Q484" s="55" t="s">
        <v>1624</v>
      </c>
      <c r="R484" s="55" t="s">
        <v>1624</v>
      </c>
      <c r="U484" s="55" t="s">
        <v>2877</v>
      </c>
      <c r="V484" s="60">
        <v>1</v>
      </c>
      <c r="Y484" s="55">
        <v>1</v>
      </c>
      <c r="AA484" s="55" t="s">
        <v>3404</v>
      </c>
    </row>
    <row r="485" spans="2:38" x14ac:dyDescent="0.3">
      <c r="B485" s="55">
        <v>2016</v>
      </c>
      <c r="C485" s="55">
        <f>VLOOKUP(D485,Lotes!$A:$F,6,FALSE)</f>
        <v>0.495</v>
      </c>
      <c r="D485" s="54">
        <v>686</v>
      </c>
      <c r="E485" s="55">
        <v>18</v>
      </c>
      <c r="F485" s="55" t="s">
        <v>129</v>
      </c>
      <c r="H485" s="55" t="s">
        <v>27</v>
      </c>
      <c r="I485" s="55" t="s">
        <v>2306</v>
      </c>
      <c r="J485" s="55" t="s">
        <v>1622</v>
      </c>
      <c r="K485" s="55" t="s">
        <v>3593</v>
      </c>
      <c r="L485" s="55" t="s">
        <v>2090</v>
      </c>
      <c r="N485" s="55" t="s">
        <v>2091</v>
      </c>
      <c r="O485" s="55" t="e">
        <v>#N/A</v>
      </c>
      <c r="Q485" s="55" t="s">
        <v>1624</v>
      </c>
      <c r="R485" s="55" t="s">
        <v>1624</v>
      </c>
      <c r="U485" s="55" t="s">
        <v>2874</v>
      </c>
      <c r="V485" s="60">
        <v>1</v>
      </c>
      <c r="Y485" s="55">
        <v>1</v>
      </c>
      <c r="AA485" s="55" t="s">
        <v>3404</v>
      </c>
    </row>
    <row r="486" spans="2:38" x14ac:dyDescent="0.3">
      <c r="B486" s="55">
        <v>2016</v>
      </c>
      <c r="C486" s="55">
        <f>VLOOKUP(D486,Lotes!$A:$F,6,FALSE)</f>
        <v>0.495</v>
      </c>
      <c r="D486" s="54">
        <v>686</v>
      </c>
      <c r="E486" s="55">
        <v>18</v>
      </c>
      <c r="F486" s="55" t="s">
        <v>129</v>
      </c>
      <c r="H486" s="55" t="s">
        <v>27</v>
      </c>
      <c r="I486" s="55" t="s">
        <v>2306</v>
      </c>
      <c r="J486" s="55" t="s">
        <v>1622</v>
      </c>
      <c r="K486" s="55" t="s">
        <v>3593</v>
      </c>
      <c r="L486" s="55" t="s">
        <v>2090</v>
      </c>
      <c r="N486" s="55" t="s">
        <v>2091</v>
      </c>
      <c r="O486" s="55" t="e">
        <v>#N/A</v>
      </c>
      <c r="Q486" s="55" t="s">
        <v>1757</v>
      </c>
      <c r="R486" s="55" t="s">
        <v>1757</v>
      </c>
      <c r="U486" s="55" t="s">
        <v>2877</v>
      </c>
      <c r="V486" s="60">
        <v>1</v>
      </c>
      <c r="Y486" s="55">
        <v>1</v>
      </c>
      <c r="AA486" s="55" t="s">
        <v>3403</v>
      </c>
    </row>
    <row r="487" spans="2:38" x14ac:dyDescent="0.3">
      <c r="B487" s="55">
        <v>2016</v>
      </c>
      <c r="C487" s="55">
        <f>VLOOKUP(D487,Lotes!$A:$F,6,FALSE)</f>
        <v>0.495</v>
      </c>
      <c r="D487" s="54">
        <v>686</v>
      </c>
      <c r="E487" s="55">
        <v>18</v>
      </c>
      <c r="F487" s="55" t="s">
        <v>129</v>
      </c>
      <c r="H487" s="55" t="s">
        <v>27</v>
      </c>
      <c r="I487" s="55" t="s">
        <v>2306</v>
      </c>
      <c r="J487" s="55" t="s">
        <v>1622</v>
      </c>
      <c r="K487" s="55" t="s">
        <v>3593</v>
      </c>
      <c r="L487" s="55" t="s">
        <v>3374</v>
      </c>
      <c r="N487" s="55" t="s">
        <v>3873</v>
      </c>
      <c r="O487" s="55" t="s">
        <v>3374</v>
      </c>
      <c r="Q487" s="55" t="s">
        <v>2916</v>
      </c>
      <c r="R487" s="55" t="s">
        <v>1750</v>
      </c>
      <c r="U487" s="55" t="s">
        <v>2877</v>
      </c>
      <c r="V487" s="58">
        <v>0.5</v>
      </c>
      <c r="W487" s="59" t="s">
        <v>1631</v>
      </c>
      <c r="Y487" s="55">
        <v>1</v>
      </c>
      <c r="AA487" s="55" t="s">
        <v>3405</v>
      </c>
      <c r="AG487" s="55" t="s">
        <v>1679</v>
      </c>
      <c r="AL487" s="55">
        <v>1</v>
      </c>
    </row>
    <row r="488" spans="2:38" x14ac:dyDescent="0.3">
      <c r="B488" s="55">
        <v>2016</v>
      </c>
      <c r="C488" s="55">
        <f>VLOOKUP(D488,Lotes!$A:$F,6,FALSE)</f>
        <v>0.495</v>
      </c>
      <c r="D488" s="54">
        <v>686</v>
      </c>
      <c r="E488" s="55">
        <v>18</v>
      </c>
      <c r="F488" s="55" t="s">
        <v>129</v>
      </c>
      <c r="H488" s="55" t="s">
        <v>27</v>
      </c>
      <c r="I488" s="55" t="s">
        <v>2306</v>
      </c>
      <c r="J488" s="55" t="s">
        <v>1622</v>
      </c>
      <c r="K488" s="55" t="s">
        <v>3226</v>
      </c>
      <c r="L488" s="55" t="s">
        <v>3408</v>
      </c>
      <c r="M488" s="55" t="s">
        <v>3406</v>
      </c>
      <c r="N488" s="55" t="s">
        <v>3407</v>
      </c>
      <c r="O488" s="55" t="e">
        <v>#N/A</v>
      </c>
      <c r="Q488" s="55" t="s">
        <v>2924</v>
      </c>
      <c r="R488" s="55" t="s">
        <v>2924</v>
      </c>
      <c r="V488" s="58">
        <v>0.9</v>
      </c>
      <c r="W488" s="59" t="s">
        <v>3409</v>
      </c>
      <c r="Y488" s="55">
        <v>1</v>
      </c>
      <c r="AA488" s="55" t="s">
        <v>3410</v>
      </c>
    </row>
    <row r="489" spans="2:38" x14ac:dyDescent="0.3">
      <c r="B489" s="55">
        <v>2016</v>
      </c>
      <c r="C489" s="55">
        <f>VLOOKUP(D489,Lotes!$A:$F,6,FALSE)</f>
        <v>0.495</v>
      </c>
      <c r="D489" s="54">
        <v>686</v>
      </c>
      <c r="E489" s="55">
        <v>18</v>
      </c>
      <c r="F489" s="55" t="s">
        <v>129</v>
      </c>
      <c r="H489" s="55" t="s">
        <v>27</v>
      </c>
      <c r="I489" s="55" t="s">
        <v>2306</v>
      </c>
      <c r="J489" s="55" t="s">
        <v>1622</v>
      </c>
      <c r="K489" s="55" t="s">
        <v>3968</v>
      </c>
      <c r="N489" s="55" t="s">
        <v>2992</v>
      </c>
      <c r="O489" s="55" t="e">
        <v>#N/A</v>
      </c>
      <c r="P489" s="55" t="s">
        <v>4175</v>
      </c>
      <c r="Q489" s="55" t="s">
        <v>1699</v>
      </c>
      <c r="V489" s="60">
        <v>1</v>
      </c>
      <c r="Y489" s="55">
        <v>1</v>
      </c>
    </row>
    <row r="490" spans="2:38" x14ac:dyDescent="0.3">
      <c r="B490" s="55">
        <v>2016</v>
      </c>
      <c r="C490" s="55">
        <f>VLOOKUP(D490,Lotes!$A:$F,6,FALSE)</f>
        <v>0.495</v>
      </c>
      <c r="D490" s="54">
        <v>686</v>
      </c>
      <c r="E490" s="55">
        <v>18</v>
      </c>
      <c r="F490" s="55" t="s">
        <v>129</v>
      </c>
      <c r="H490" s="55" t="s">
        <v>27</v>
      </c>
      <c r="I490" s="55" t="s">
        <v>2306</v>
      </c>
      <c r="J490" s="55" t="s">
        <v>1622</v>
      </c>
      <c r="K490" s="55" t="s">
        <v>3968</v>
      </c>
      <c r="N490" s="55" t="s">
        <v>2992</v>
      </c>
      <c r="O490" s="55" t="e">
        <v>#N/A</v>
      </c>
      <c r="Q490" s="55" t="s">
        <v>1796</v>
      </c>
      <c r="R490" s="55" t="s">
        <v>1668</v>
      </c>
      <c r="V490" s="60">
        <v>0</v>
      </c>
      <c r="Y490" s="55">
        <v>1</v>
      </c>
      <c r="AA490" s="55" t="s">
        <v>3411</v>
      </c>
    </row>
    <row r="491" spans="2:38" x14ac:dyDescent="0.3">
      <c r="B491" s="55">
        <v>2016</v>
      </c>
      <c r="C491" s="55">
        <f>VLOOKUP(D491,Lotes!$A:$F,6,FALSE)</f>
        <v>0.495</v>
      </c>
      <c r="D491" s="54">
        <v>686</v>
      </c>
      <c r="E491" s="55">
        <v>18</v>
      </c>
      <c r="F491" s="55" t="s">
        <v>129</v>
      </c>
      <c r="H491" s="55" t="s">
        <v>27</v>
      </c>
      <c r="I491" s="55" t="s">
        <v>2306</v>
      </c>
      <c r="J491" s="55" t="s">
        <v>1634</v>
      </c>
      <c r="K491" s="55" t="s">
        <v>2911</v>
      </c>
      <c r="L491" s="55" t="s">
        <v>2911</v>
      </c>
      <c r="M491" s="55" t="s">
        <v>3334</v>
      </c>
      <c r="N491" s="55" t="s">
        <v>3891</v>
      </c>
      <c r="O491" s="55" t="s">
        <v>3334</v>
      </c>
      <c r="Q491" s="55" t="s">
        <v>1730</v>
      </c>
      <c r="R491" s="55" t="s">
        <v>1730</v>
      </c>
      <c r="U491" s="55" t="s">
        <v>2877</v>
      </c>
      <c r="V491" s="58">
        <v>0.4</v>
      </c>
      <c r="W491" s="59" t="s">
        <v>1786</v>
      </c>
      <c r="Y491" s="55">
        <v>1</v>
      </c>
      <c r="AA491" s="55" t="s">
        <v>3412</v>
      </c>
      <c r="AC491" s="55" t="s">
        <v>1647</v>
      </c>
      <c r="AG491" s="55" t="s">
        <v>1679</v>
      </c>
      <c r="AL491" s="55">
        <v>1</v>
      </c>
    </row>
    <row r="492" spans="2:38" x14ac:dyDescent="0.3">
      <c r="B492" s="55">
        <v>2016</v>
      </c>
      <c r="C492" s="55">
        <f>VLOOKUP(D492,Lotes!$A:$F,6,FALSE)</f>
        <v>0.495</v>
      </c>
      <c r="D492" s="54">
        <v>686</v>
      </c>
      <c r="E492" s="55">
        <v>18</v>
      </c>
      <c r="F492" s="55" t="s">
        <v>129</v>
      </c>
      <c r="H492" s="55" t="s">
        <v>27</v>
      </c>
      <c r="I492" s="55" t="s">
        <v>2306</v>
      </c>
      <c r="J492" s="55" t="s">
        <v>1634</v>
      </c>
      <c r="K492" s="55" t="s">
        <v>2911</v>
      </c>
      <c r="L492" s="55" t="s">
        <v>2911</v>
      </c>
      <c r="M492" s="55" t="s">
        <v>3334</v>
      </c>
      <c r="N492" s="55" t="s">
        <v>3891</v>
      </c>
      <c r="O492" s="55" t="s">
        <v>3334</v>
      </c>
      <c r="Q492" s="55" t="s">
        <v>2924</v>
      </c>
      <c r="R492" s="55" t="s">
        <v>3413</v>
      </c>
      <c r="U492" s="55" t="s">
        <v>2874</v>
      </c>
      <c r="V492" s="58">
        <v>0.2</v>
      </c>
      <c r="W492" s="59" t="s">
        <v>3414</v>
      </c>
      <c r="Y492" s="55">
        <v>1</v>
      </c>
      <c r="AA492" s="55" t="s">
        <v>3415</v>
      </c>
      <c r="AG492" s="55" t="s">
        <v>1679</v>
      </c>
      <c r="AL492" s="55">
        <v>1</v>
      </c>
    </row>
    <row r="493" spans="2:38" x14ac:dyDescent="0.3">
      <c r="B493" s="55">
        <v>2016</v>
      </c>
      <c r="C493" s="55">
        <f>VLOOKUP(D493,Lotes!$A:$F,6,FALSE)</f>
        <v>0.495</v>
      </c>
      <c r="D493" s="54">
        <v>686</v>
      </c>
      <c r="E493" s="55">
        <v>18</v>
      </c>
      <c r="F493" s="55" t="s">
        <v>129</v>
      </c>
      <c r="H493" s="55" t="s">
        <v>27</v>
      </c>
      <c r="I493" s="55" t="s">
        <v>2306</v>
      </c>
      <c r="J493" s="55" t="s">
        <v>1634</v>
      </c>
      <c r="K493" s="55" t="s">
        <v>2911</v>
      </c>
      <c r="L493" s="55" t="s">
        <v>1635</v>
      </c>
      <c r="M493" s="55" t="s">
        <v>3759</v>
      </c>
      <c r="N493" s="55" t="s">
        <v>3901</v>
      </c>
      <c r="O493" s="55" t="e">
        <v>#N/A</v>
      </c>
      <c r="Q493" s="55" t="s">
        <v>1757</v>
      </c>
      <c r="R493" s="55" t="s">
        <v>1757</v>
      </c>
      <c r="U493" s="55" t="s">
        <v>2877</v>
      </c>
      <c r="V493" s="58">
        <v>0.7</v>
      </c>
      <c r="W493" s="59" t="s">
        <v>3416</v>
      </c>
      <c r="Y493" s="55">
        <v>1</v>
      </c>
      <c r="AA493" s="55" t="s">
        <v>3417</v>
      </c>
      <c r="AG493" s="55" t="s">
        <v>3418</v>
      </c>
    </row>
    <row r="494" spans="2:38" x14ac:dyDescent="0.3">
      <c r="B494" s="55">
        <v>2016</v>
      </c>
      <c r="C494" s="55">
        <f>VLOOKUP(D494,Lotes!$A:$F,6,FALSE)</f>
        <v>0.495</v>
      </c>
      <c r="D494" s="54">
        <v>686</v>
      </c>
      <c r="E494" s="55">
        <v>18</v>
      </c>
      <c r="F494" s="55" t="s">
        <v>129</v>
      </c>
      <c r="H494" s="55" t="s">
        <v>27</v>
      </c>
      <c r="I494" s="55" t="s">
        <v>2306</v>
      </c>
      <c r="J494" s="55" t="s">
        <v>1634</v>
      </c>
      <c r="K494" s="55" t="s">
        <v>1742</v>
      </c>
      <c r="L494" s="55" t="s">
        <v>3279</v>
      </c>
      <c r="M494" s="55" t="s">
        <v>3280</v>
      </c>
      <c r="N494" s="55" t="s">
        <v>3897</v>
      </c>
      <c r="O494" s="55" t="e">
        <v>#N/A</v>
      </c>
      <c r="Q494" s="55" t="s">
        <v>1706</v>
      </c>
      <c r="R494" s="55" t="s">
        <v>1706</v>
      </c>
      <c r="U494" s="55" t="s">
        <v>2874</v>
      </c>
      <c r="V494" s="58">
        <v>0.9</v>
      </c>
      <c r="W494" s="59" t="s">
        <v>3419</v>
      </c>
      <c r="Y494" s="55">
        <v>1</v>
      </c>
      <c r="AC494" s="55" t="s">
        <v>1627</v>
      </c>
      <c r="AG494" s="64" t="s">
        <v>3057</v>
      </c>
    </row>
    <row r="495" spans="2:38" x14ac:dyDescent="0.3">
      <c r="B495" s="55">
        <v>2016</v>
      </c>
      <c r="C495" s="55">
        <f>VLOOKUP(D495,Lotes!$A:$F,6,FALSE)</f>
        <v>0.495</v>
      </c>
      <c r="D495" s="54">
        <v>686</v>
      </c>
      <c r="E495" s="55">
        <v>18</v>
      </c>
      <c r="F495" s="55" t="s">
        <v>129</v>
      </c>
      <c r="H495" s="55" t="s">
        <v>27</v>
      </c>
      <c r="I495" s="55" t="s">
        <v>2306</v>
      </c>
      <c r="J495" s="55" t="s">
        <v>1634</v>
      </c>
      <c r="K495" s="55" t="s">
        <v>1742</v>
      </c>
      <c r="L495" s="55" t="s">
        <v>3279</v>
      </c>
      <c r="M495" s="55" t="s">
        <v>3280</v>
      </c>
      <c r="N495" s="55" t="s">
        <v>3897</v>
      </c>
      <c r="O495" s="55" t="e">
        <v>#N/A</v>
      </c>
      <c r="Q495" s="55" t="s">
        <v>1706</v>
      </c>
      <c r="R495" s="55" t="s">
        <v>1706</v>
      </c>
      <c r="U495" s="55" t="s">
        <v>2877</v>
      </c>
      <c r="V495" s="60">
        <v>1</v>
      </c>
      <c r="Y495" s="55">
        <v>1</v>
      </c>
      <c r="AA495" s="55" t="s">
        <v>3420</v>
      </c>
      <c r="AC495" s="55" t="s">
        <v>1627</v>
      </c>
    </row>
    <row r="496" spans="2:38" x14ac:dyDescent="0.3">
      <c r="B496" s="55">
        <v>2016</v>
      </c>
      <c r="C496" s="55">
        <f>VLOOKUP(D496,Lotes!$A:$F,6,FALSE)</f>
        <v>0.495</v>
      </c>
      <c r="D496" s="54">
        <v>686</v>
      </c>
      <c r="E496" s="55">
        <v>18</v>
      </c>
      <c r="F496" s="55" t="s">
        <v>129</v>
      </c>
      <c r="H496" s="55" t="s">
        <v>27</v>
      </c>
      <c r="I496" s="55" t="s">
        <v>2306</v>
      </c>
      <c r="J496" s="55" t="s">
        <v>1634</v>
      </c>
      <c r="K496" s="55" t="s">
        <v>1742</v>
      </c>
      <c r="L496" s="55" t="s">
        <v>3279</v>
      </c>
      <c r="M496" s="55" t="s">
        <v>3280</v>
      </c>
      <c r="N496" s="55" t="s">
        <v>3897</v>
      </c>
      <c r="O496" s="55" t="e">
        <v>#N/A</v>
      </c>
      <c r="Q496" s="55" t="s">
        <v>1730</v>
      </c>
      <c r="R496" s="55" t="s">
        <v>1730</v>
      </c>
      <c r="U496" s="55" t="s">
        <v>2874</v>
      </c>
      <c r="V496" s="58">
        <v>0.6</v>
      </c>
      <c r="W496" s="59" t="s">
        <v>1786</v>
      </c>
      <c r="Y496" s="55">
        <v>1</v>
      </c>
      <c r="AA496" s="55" t="s">
        <v>3421</v>
      </c>
      <c r="AC496" s="55" t="s">
        <v>1627</v>
      </c>
    </row>
    <row r="497" spans="2:38" x14ac:dyDescent="0.3">
      <c r="B497" s="55">
        <v>2016</v>
      </c>
      <c r="C497" s="55">
        <f>VLOOKUP(D497,Lotes!$A:$F,6,FALSE)</f>
        <v>0.495</v>
      </c>
      <c r="D497" s="54">
        <v>686</v>
      </c>
      <c r="E497" s="55">
        <v>18</v>
      </c>
      <c r="F497" s="55" t="s">
        <v>129</v>
      </c>
      <c r="H497" s="55" t="s">
        <v>27</v>
      </c>
      <c r="I497" s="55" t="s">
        <v>2306</v>
      </c>
      <c r="J497" s="55" t="s">
        <v>1634</v>
      </c>
      <c r="L497" s="55" t="s">
        <v>2259</v>
      </c>
      <c r="N497" s="55" t="s">
        <v>2983</v>
      </c>
      <c r="O497" s="55" t="e">
        <v>#N/A</v>
      </c>
      <c r="P497" s="55" t="s">
        <v>4367</v>
      </c>
      <c r="Q497" s="55" t="s">
        <v>1699</v>
      </c>
      <c r="R497" s="55" t="s">
        <v>5415</v>
      </c>
      <c r="V497" s="60">
        <v>1</v>
      </c>
      <c r="Y497" s="55">
        <v>1</v>
      </c>
      <c r="AA497" s="55" t="s">
        <v>3422</v>
      </c>
      <c r="AC497" s="55" t="s">
        <v>1627</v>
      </c>
    </row>
    <row r="498" spans="2:38" x14ac:dyDescent="0.3">
      <c r="B498" s="55">
        <v>2016</v>
      </c>
      <c r="C498" s="55">
        <f>VLOOKUP(D498,Lotes!$A:$F,6,FALSE)</f>
        <v>0.495</v>
      </c>
      <c r="D498" s="54">
        <v>686</v>
      </c>
      <c r="E498" s="55">
        <v>18</v>
      </c>
      <c r="F498" s="55" t="s">
        <v>129</v>
      </c>
      <c r="H498" s="55" t="s">
        <v>27</v>
      </c>
      <c r="I498" s="55" t="s">
        <v>2306</v>
      </c>
      <c r="J498" s="55" t="s">
        <v>1634</v>
      </c>
      <c r="K498" s="55" t="s">
        <v>1742</v>
      </c>
      <c r="L498" s="55" t="s">
        <v>2925</v>
      </c>
      <c r="M498" s="55" t="s">
        <v>2926</v>
      </c>
      <c r="N498" s="55" t="s">
        <v>3888</v>
      </c>
      <c r="O498" s="55" t="e">
        <v>#N/A</v>
      </c>
      <c r="Q498" s="55" t="s">
        <v>1706</v>
      </c>
      <c r="R498" s="55" t="s">
        <v>1706</v>
      </c>
      <c r="U498" s="55" t="s">
        <v>2877</v>
      </c>
      <c r="V498" s="58">
        <v>0.9</v>
      </c>
      <c r="W498" s="59" t="s">
        <v>3423</v>
      </c>
      <c r="Y498" s="55">
        <v>1</v>
      </c>
      <c r="AC498" s="55" t="s">
        <v>1627</v>
      </c>
    </row>
    <row r="499" spans="2:38" x14ac:dyDescent="0.3">
      <c r="B499" s="55">
        <v>2016</v>
      </c>
      <c r="C499" s="55">
        <f>VLOOKUP(D499,Lotes!$A:$F,6,FALSE)</f>
        <v>0.495</v>
      </c>
      <c r="D499" s="54">
        <v>686</v>
      </c>
      <c r="E499" s="55">
        <v>18</v>
      </c>
      <c r="F499" s="55" t="s">
        <v>129</v>
      </c>
      <c r="H499" s="55" t="s">
        <v>27</v>
      </c>
      <c r="I499" s="55" t="s">
        <v>2306</v>
      </c>
      <c r="J499" s="55" t="s">
        <v>1634</v>
      </c>
      <c r="K499" s="55" t="s">
        <v>1742</v>
      </c>
      <c r="L499" s="55" t="s">
        <v>2925</v>
      </c>
      <c r="M499" s="55" t="s">
        <v>2926</v>
      </c>
      <c r="N499" s="55" t="s">
        <v>3888</v>
      </c>
      <c r="O499" s="55" t="e">
        <v>#N/A</v>
      </c>
      <c r="Q499" s="55" t="s">
        <v>1652</v>
      </c>
      <c r="R499" s="55" t="s">
        <v>3913</v>
      </c>
      <c r="U499" s="55" t="s">
        <v>2877</v>
      </c>
      <c r="V499" s="60">
        <v>1</v>
      </c>
      <c r="Y499" s="55">
        <v>1</v>
      </c>
      <c r="AA499" s="55" t="s">
        <v>3424</v>
      </c>
      <c r="AG499" s="55" t="s">
        <v>3091</v>
      </c>
      <c r="AL499" s="55">
        <v>1</v>
      </c>
    </row>
    <row r="500" spans="2:38" x14ac:dyDescent="0.3">
      <c r="B500" s="55">
        <v>2016</v>
      </c>
      <c r="C500" s="55">
        <f>VLOOKUP(D500,Lotes!$A:$F,6,FALSE)</f>
        <v>0.495</v>
      </c>
      <c r="D500" s="54">
        <v>686</v>
      </c>
      <c r="E500" s="55">
        <v>18</v>
      </c>
      <c r="F500" s="55" t="s">
        <v>129</v>
      </c>
      <c r="H500" s="55" t="s">
        <v>27</v>
      </c>
      <c r="I500" s="55" t="s">
        <v>2306</v>
      </c>
      <c r="J500" s="55" t="s">
        <v>1634</v>
      </c>
      <c r="K500" s="55" t="s">
        <v>3561</v>
      </c>
      <c r="L500" s="55" t="s">
        <v>3561</v>
      </c>
      <c r="N500" s="55" t="s">
        <v>2915</v>
      </c>
      <c r="O500" s="55" t="e">
        <v>#N/A</v>
      </c>
      <c r="P500" s="55" t="s">
        <v>4355</v>
      </c>
      <c r="Q500" s="55" t="s">
        <v>1699</v>
      </c>
      <c r="V500" s="60">
        <v>1</v>
      </c>
      <c r="W500" s="59" t="s">
        <v>3425</v>
      </c>
      <c r="Y500" s="55">
        <v>1</v>
      </c>
    </row>
    <row r="501" spans="2:38" x14ac:dyDescent="0.3">
      <c r="B501" s="55">
        <v>2016</v>
      </c>
      <c r="C501" s="55">
        <f>VLOOKUP(D501,Lotes!$A:$F,6,FALSE)</f>
        <v>0.495</v>
      </c>
      <c r="D501" s="54">
        <v>686</v>
      </c>
      <c r="E501" s="55">
        <v>18</v>
      </c>
      <c r="F501" s="55" t="s">
        <v>129</v>
      </c>
      <c r="H501" s="55" t="s">
        <v>27</v>
      </c>
      <c r="I501" s="55" t="s">
        <v>2306</v>
      </c>
      <c r="J501" s="55" t="s">
        <v>1634</v>
      </c>
      <c r="K501" s="55" t="s">
        <v>3561</v>
      </c>
      <c r="L501" s="55" t="s">
        <v>3561</v>
      </c>
      <c r="N501" s="55" t="s">
        <v>2915</v>
      </c>
      <c r="O501" s="55" t="e">
        <v>#N/A</v>
      </c>
      <c r="Q501" s="55" t="s">
        <v>1667</v>
      </c>
      <c r="R501" s="55" t="s">
        <v>3354</v>
      </c>
      <c r="V501" s="60">
        <v>0</v>
      </c>
      <c r="W501" s="59" t="s">
        <v>1631</v>
      </c>
      <c r="Y501" s="55">
        <v>1</v>
      </c>
      <c r="AA501" s="55" t="s">
        <v>3426</v>
      </c>
      <c r="AG501" s="55" t="s">
        <v>2265</v>
      </c>
      <c r="AL501" s="55">
        <v>1</v>
      </c>
    </row>
    <row r="502" spans="2:38" x14ac:dyDescent="0.3">
      <c r="B502" s="55">
        <v>2016</v>
      </c>
      <c r="C502" s="55">
        <f>VLOOKUP(D502,Lotes!$A:$F,6,FALSE)</f>
        <v>0.495</v>
      </c>
      <c r="D502" s="54">
        <v>686</v>
      </c>
      <c r="E502" s="55">
        <v>18</v>
      </c>
      <c r="F502" s="55" t="s">
        <v>129</v>
      </c>
      <c r="H502" s="55" t="s">
        <v>27</v>
      </c>
      <c r="I502" s="55" t="s">
        <v>2306</v>
      </c>
      <c r="J502" s="55" t="s">
        <v>1634</v>
      </c>
      <c r="K502" s="55" t="s">
        <v>3965</v>
      </c>
      <c r="L502" s="55" t="s">
        <v>3427</v>
      </c>
      <c r="M502" s="55" t="s">
        <v>3428</v>
      </c>
      <c r="N502" s="55" t="s">
        <v>3429</v>
      </c>
      <c r="O502" s="55" t="e">
        <v>#N/A</v>
      </c>
      <c r="Q502" s="55" t="s">
        <v>1693</v>
      </c>
      <c r="R502" s="55" t="s">
        <v>2887</v>
      </c>
      <c r="U502" s="55" t="s">
        <v>2877</v>
      </c>
      <c r="V502" s="58">
        <v>0.8</v>
      </c>
      <c r="W502" s="59" t="s">
        <v>3430</v>
      </c>
      <c r="Y502" s="55">
        <v>1</v>
      </c>
      <c r="AA502" s="55" t="s">
        <v>3941</v>
      </c>
      <c r="AG502" s="55" t="s">
        <v>3431</v>
      </c>
      <c r="AH502" s="55" t="s">
        <v>3940</v>
      </c>
    </row>
    <row r="503" spans="2:38" x14ac:dyDescent="0.3">
      <c r="B503" s="55">
        <v>2016</v>
      </c>
      <c r="C503" s="55">
        <f>VLOOKUP(D503,Lotes!$A:$F,6,FALSE)</f>
        <v>0.495</v>
      </c>
      <c r="D503" s="54">
        <v>686</v>
      </c>
      <c r="E503" s="55">
        <v>18</v>
      </c>
      <c r="F503" s="55" t="s">
        <v>129</v>
      </c>
      <c r="H503" s="55" t="s">
        <v>27</v>
      </c>
      <c r="I503" s="55" t="s">
        <v>2306</v>
      </c>
      <c r="J503" s="55" t="s">
        <v>1634</v>
      </c>
      <c r="L503" s="55" t="s">
        <v>1746</v>
      </c>
      <c r="N503" s="55" t="s">
        <v>3201</v>
      </c>
      <c r="O503" s="55" t="e">
        <v>#N/A</v>
      </c>
      <c r="Q503" s="55" t="s">
        <v>3983</v>
      </c>
      <c r="R503" s="55" t="s">
        <v>3214</v>
      </c>
      <c r="V503" s="60" t="s">
        <v>2216</v>
      </c>
      <c r="Y503" s="55">
        <v>1</v>
      </c>
    </row>
    <row r="504" spans="2:38" x14ac:dyDescent="0.3">
      <c r="B504" s="55">
        <v>2016</v>
      </c>
      <c r="C504" s="55">
        <f>VLOOKUP(D504,Lotes!$A:$F,6,FALSE)</f>
        <v>0.495</v>
      </c>
      <c r="D504" s="54">
        <v>686</v>
      </c>
      <c r="E504" s="55">
        <v>18</v>
      </c>
      <c r="F504" s="55" t="s">
        <v>129</v>
      </c>
      <c r="H504" s="55" t="s">
        <v>27</v>
      </c>
      <c r="I504" s="55" t="s">
        <v>2306</v>
      </c>
      <c r="J504" s="55" t="s">
        <v>3366</v>
      </c>
      <c r="N504" s="55" t="s">
        <v>3366</v>
      </c>
      <c r="O504" s="55" t="e">
        <v>#N/A</v>
      </c>
      <c r="V504" s="60">
        <v>0</v>
      </c>
      <c r="Y504" s="55">
        <v>2</v>
      </c>
    </row>
    <row r="505" spans="2:38" x14ac:dyDescent="0.3">
      <c r="B505" s="55">
        <v>2016</v>
      </c>
      <c r="C505" s="55">
        <f>VLOOKUP(D505,Lotes!$A:$F,6,FALSE)</f>
        <v>0.495</v>
      </c>
      <c r="D505" s="54">
        <v>686</v>
      </c>
      <c r="E505" s="55">
        <v>18</v>
      </c>
      <c r="F505" s="55" t="s">
        <v>129</v>
      </c>
      <c r="H505" s="55" t="s">
        <v>27</v>
      </c>
      <c r="I505" s="55" t="s">
        <v>2306</v>
      </c>
      <c r="J505" s="55" t="s">
        <v>1634</v>
      </c>
      <c r="N505" s="55" t="s">
        <v>2919</v>
      </c>
      <c r="O505" s="55" t="e">
        <v>#N/A</v>
      </c>
      <c r="Q505" s="55" t="s">
        <v>1631</v>
      </c>
      <c r="R505" s="55" t="s">
        <v>1702</v>
      </c>
      <c r="V505" s="60" t="s">
        <v>2216</v>
      </c>
      <c r="W505" s="59" t="s">
        <v>3433</v>
      </c>
      <c r="Y505" s="55">
        <v>1</v>
      </c>
      <c r="AA505" s="55" t="s">
        <v>3432</v>
      </c>
      <c r="AG505" s="55" t="s">
        <v>1679</v>
      </c>
      <c r="AL505" s="55">
        <v>1</v>
      </c>
    </row>
    <row r="506" spans="2:38" x14ac:dyDescent="0.3">
      <c r="B506" s="55">
        <v>2016</v>
      </c>
      <c r="C506" s="55">
        <f>VLOOKUP(D506,Lotes!$A:$F,6,FALSE)</f>
        <v>0.495</v>
      </c>
      <c r="D506" s="54">
        <v>686</v>
      </c>
      <c r="E506" s="55">
        <v>18</v>
      </c>
      <c r="F506" s="55" t="s">
        <v>129</v>
      </c>
      <c r="H506" s="55" t="s">
        <v>27</v>
      </c>
      <c r="I506" s="55" t="s">
        <v>2306</v>
      </c>
      <c r="J506" s="55" t="s">
        <v>1634</v>
      </c>
      <c r="N506" s="55" t="s">
        <v>2919</v>
      </c>
      <c r="O506" s="55" t="e">
        <v>#N/A</v>
      </c>
      <c r="Q506" s="55" t="s">
        <v>1796</v>
      </c>
      <c r="R506" s="55" t="s">
        <v>1668</v>
      </c>
      <c r="V506" s="60">
        <v>0</v>
      </c>
      <c r="Y506" s="55">
        <v>2</v>
      </c>
    </row>
    <row r="507" spans="2:38" x14ac:dyDescent="0.3">
      <c r="B507" s="55">
        <v>2016</v>
      </c>
      <c r="C507" s="55">
        <f>VLOOKUP(D507,Lotes!$A:$F,6,FALSE)</f>
        <v>0.42</v>
      </c>
      <c r="D507" s="54">
        <v>645</v>
      </c>
      <c r="E507" s="55">
        <v>18</v>
      </c>
      <c r="F507" s="55" t="s">
        <v>1393</v>
      </c>
      <c r="H507" s="55" t="s">
        <v>356</v>
      </c>
      <c r="I507" s="55" t="s">
        <v>2798</v>
      </c>
      <c r="J507" s="55" t="s">
        <v>1622</v>
      </c>
      <c r="K507" s="55" t="s">
        <v>3881</v>
      </c>
      <c r="L507" s="55" t="s">
        <v>3434</v>
      </c>
      <c r="M507" s="55" t="s">
        <v>3435</v>
      </c>
      <c r="N507" s="55" t="s">
        <v>3877</v>
      </c>
      <c r="O507" s="55" t="e">
        <v>#N/A</v>
      </c>
      <c r="Q507" s="55" t="s">
        <v>2916</v>
      </c>
      <c r="R507" s="55" t="s">
        <v>1750</v>
      </c>
      <c r="U507" s="55" t="s">
        <v>2877</v>
      </c>
      <c r="V507" s="58">
        <v>0.4</v>
      </c>
      <c r="W507" s="59" t="s">
        <v>1751</v>
      </c>
      <c r="Y507" s="55">
        <v>1</v>
      </c>
      <c r="AA507" s="55" t="s">
        <v>3806</v>
      </c>
      <c r="AH507" s="55" t="s">
        <v>3952</v>
      </c>
    </row>
    <row r="508" spans="2:38" x14ac:dyDescent="0.3">
      <c r="B508" s="55">
        <v>2016</v>
      </c>
      <c r="C508" s="55">
        <f>VLOOKUP(D508,Lotes!$A:$F,6,FALSE)</f>
        <v>0.42</v>
      </c>
      <c r="D508" s="54">
        <v>645</v>
      </c>
      <c r="E508" s="55">
        <v>18</v>
      </c>
      <c r="F508" s="55" t="s">
        <v>1393</v>
      </c>
      <c r="H508" s="55" t="s">
        <v>356</v>
      </c>
      <c r="I508" s="55" t="s">
        <v>2798</v>
      </c>
      <c r="J508" s="55" t="s">
        <v>1622</v>
      </c>
      <c r="K508" s="55" t="s">
        <v>3881</v>
      </c>
      <c r="L508" s="55" t="s">
        <v>3434</v>
      </c>
      <c r="M508" s="55" t="s">
        <v>3435</v>
      </c>
      <c r="N508" s="55" t="s">
        <v>3877</v>
      </c>
      <c r="O508" s="55" t="e">
        <v>#N/A</v>
      </c>
      <c r="Q508" s="55" t="s">
        <v>2600</v>
      </c>
      <c r="R508" s="55" t="s">
        <v>1898</v>
      </c>
      <c r="U508" s="55" t="s">
        <v>2877</v>
      </c>
      <c r="V508" s="58">
        <v>0.3</v>
      </c>
      <c r="W508" s="59" t="s">
        <v>1751</v>
      </c>
      <c r="Y508" s="55">
        <v>1</v>
      </c>
      <c r="AA508" s="55" t="s">
        <v>3805</v>
      </c>
      <c r="AH508" s="55" t="s">
        <v>3952</v>
      </c>
    </row>
    <row r="509" spans="2:38" x14ac:dyDescent="0.3">
      <c r="B509" s="55">
        <v>2016</v>
      </c>
      <c r="C509" s="55">
        <f>VLOOKUP(D509,Lotes!$A:$F,6,FALSE)</f>
        <v>0.42</v>
      </c>
      <c r="D509" s="54">
        <v>645</v>
      </c>
      <c r="E509" s="55">
        <v>18</v>
      </c>
      <c r="F509" s="55" t="s">
        <v>1393</v>
      </c>
      <c r="H509" s="55" t="s">
        <v>356</v>
      </c>
      <c r="I509" s="55" t="s">
        <v>2798</v>
      </c>
      <c r="J509" s="55" t="s">
        <v>1622</v>
      </c>
      <c r="K509" s="55" t="s">
        <v>3879</v>
      </c>
      <c r="L509" s="55" t="s">
        <v>1894</v>
      </c>
      <c r="M509" s="55" t="s">
        <v>1895</v>
      </c>
      <c r="N509" s="55" t="s">
        <v>3022</v>
      </c>
      <c r="O509" s="55" t="e">
        <v>#N/A</v>
      </c>
      <c r="Q509" s="55" t="s">
        <v>1755</v>
      </c>
      <c r="R509" s="55" t="s">
        <v>1755</v>
      </c>
      <c r="U509" s="55" t="s">
        <v>2874</v>
      </c>
      <c r="V509" s="58">
        <v>0.7</v>
      </c>
      <c r="W509" s="59" t="s">
        <v>3436</v>
      </c>
      <c r="Y509" s="55">
        <v>1</v>
      </c>
    </row>
    <row r="510" spans="2:38" x14ac:dyDescent="0.3">
      <c r="B510" s="55">
        <v>2016</v>
      </c>
      <c r="C510" s="55">
        <f>VLOOKUP(D510,Lotes!$A:$F,6,FALSE)</f>
        <v>0.42</v>
      </c>
      <c r="D510" s="54">
        <v>645</v>
      </c>
      <c r="E510" s="55">
        <v>18</v>
      </c>
      <c r="F510" s="55" t="s">
        <v>1393</v>
      </c>
      <c r="H510" s="55" t="s">
        <v>356</v>
      </c>
      <c r="I510" s="55" t="s">
        <v>2798</v>
      </c>
      <c r="J510" s="55" t="s">
        <v>1622</v>
      </c>
      <c r="K510" s="55" t="s">
        <v>3968</v>
      </c>
      <c r="L510" s="55" t="s">
        <v>1746</v>
      </c>
      <c r="N510" s="55" t="s">
        <v>3113</v>
      </c>
      <c r="O510" s="55" t="e">
        <v>#N/A</v>
      </c>
      <c r="Q510" s="55" t="s">
        <v>1755</v>
      </c>
      <c r="R510" s="55" t="s">
        <v>1755</v>
      </c>
      <c r="U510" s="55" t="s">
        <v>2877</v>
      </c>
      <c r="V510" s="58">
        <v>0.7</v>
      </c>
      <c r="W510" s="59" t="s">
        <v>1631</v>
      </c>
      <c r="Y510" s="55">
        <v>1</v>
      </c>
    </row>
    <row r="511" spans="2:38" x14ac:dyDescent="0.3">
      <c r="B511" s="55">
        <v>2016</v>
      </c>
      <c r="C511" s="55">
        <f>VLOOKUP(D511,Lotes!$A:$F,6,FALSE)</f>
        <v>0.42</v>
      </c>
      <c r="D511" s="54">
        <v>645</v>
      </c>
      <c r="E511" s="55">
        <v>18</v>
      </c>
      <c r="F511" s="55" t="s">
        <v>1393</v>
      </c>
      <c r="H511" s="55" t="s">
        <v>356</v>
      </c>
      <c r="I511" s="55" t="s">
        <v>2798</v>
      </c>
      <c r="J511" s="55" t="s">
        <v>1634</v>
      </c>
      <c r="K511" s="55" t="s">
        <v>3561</v>
      </c>
      <c r="L511" s="55" t="s">
        <v>3241</v>
      </c>
      <c r="M511" s="55" t="s">
        <v>1636</v>
      </c>
      <c r="N511" s="55" t="s">
        <v>3437</v>
      </c>
      <c r="O511" s="55" t="e">
        <v>#N/A</v>
      </c>
      <c r="Q511" s="55" t="s">
        <v>2081</v>
      </c>
      <c r="R511" s="55" t="s">
        <v>2730</v>
      </c>
      <c r="V511" s="60">
        <v>1</v>
      </c>
      <c r="Y511" s="55">
        <v>1</v>
      </c>
      <c r="AA511" s="55" t="s">
        <v>3804</v>
      </c>
      <c r="AH511" s="55" t="s">
        <v>3951</v>
      </c>
    </row>
    <row r="512" spans="2:38" x14ac:dyDescent="0.3">
      <c r="B512" s="55">
        <v>2016</v>
      </c>
      <c r="C512" s="55">
        <f>VLOOKUP(D512,Lotes!$A:$F,6,FALSE)</f>
        <v>0.42</v>
      </c>
      <c r="D512" s="54">
        <v>645</v>
      </c>
      <c r="E512" s="55">
        <v>18</v>
      </c>
      <c r="F512" s="55" t="s">
        <v>1393</v>
      </c>
      <c r="H512" s="55" t="s">
        <v>356</v>
      </c>
      <c r="I512" s="55" t="s">
        <v>2798</v>
      </c>
      <c r="J512" s="55" t="s">
        <v>1634</v>
      </c>
      <c r="K512" s="55" t="s">
        <v>3561</v>
      </c>
      <c r="L512" s="55" t="s">
        <v>3561</v>
      </c>
      <c r="N512" s="55" t="s">
        <v>2915</v>
      </c>
      <c r="O512" s="55" t="e">
        <v>#N/A</v>
      </c>
      <c r="Q512" s="55" t="s">
        <v>1667</v>
      </c>
      <c r="R512" s="55" t="s">
        <v>1667</v>
      </c>
      <c r="V512" s="60">
        <v>0</v>
      </c>
      <c r="W512" s="59" t="s">
        <v>3438</v>
      </c>
      <c r="Y512" s="55">
        <v>1</v>
      </c>
    </row>
    <row r="513" spans="2:46" x14ac:dyDescent="0.3">
      <c r="B513" s="55">
        <v>2016</v>
      </c>
      <c r="C513" s="55">
        <f>VLOOKUP(D513,Lotes!$A:$F,6,FALSE)</f>
        <v>0.42</v>
      </c>
      <c r="D513" s="54">
        <v>645</v>
      </c>
      <c r="E513" s="55">
        <v>18</v>
      </c>
      <c r="F513" s="55" t="s">
        <v>1393</v>
      </c>
      <c r="H513" s="55" t="s">
        <v>356</v>
      </c>
      <c r="I513" s="55" t="s">
        <v>2798</v>
      </c>
      <c r="J513" s="55" t="s">
        <v>1634</v>
      </c>
      <c r="K513" s="55" t="s">
        <v>3561</v>
      </c>
      <c r="L513" s="55" t="s">
        <v>3439</v>
      </c>
      <c r="N513" s="55" t="s">
        <v>3504</v>
      </c>
      <c r="O513" s="55" t="e">
        <v>#N/A</v>
      </c>
      <c r="P513" s="55" t="s">
        <v>4355</v>
      </c>
      <c r="Q513" s="55" t="s">
        <v>1699</v>
      </c>
      <c r="V513" s="58">
        <v>0.9</v>
      </c>
      <c r="W513" s="59" t="s">
        <v>3441</v>
      </c>
      <c r="Y513" s="55">
        <v>1</v>
      </c>
      <c r="AA513" s="55" t="s">
        <v>3443</v>
      </c>
      <c r="AC513" s="55" t="s">
        <v>1647</v>
      </c>
    </row>
    <row r="514" spans="2:46" x14ac:dyDescent="0.3">
      <c r="B514" s="55">
        <v>2016</v>
      </c>
      <c r="C514" s="55">
        <f>VLOOKUP(D514,Lotes!$A:$F,6,FALSE)</f>
        <v>0.42</v>
      </c>
      <c r="D514" s="54">
        <v>645</v>
      </c>
      <c r="E514" s="55">
        <v>18</v>
      </c>
      <c r="F514" s="55" t="s">
        <v>1393</v>
      </c>
      <c r="H514" s="55" t="s">
        <v>356</v>
      </c>
      <c r="I514" s="55" t="s">
        <v>2798</v>
      </c>
      <c r="J514" s="55" t="s">
        <v>1634</v>
      </c>
      <c r="K514" s="55" t="s">
        <v>3561</v>
      </c>
      <c r="L514" s="55" t="s">
        <v>3439</v>
      </c>
      <c r="N514" s="55" t="s">
        <v>3504</v>
      </c>
      <c r="O514" s="55" t="e">
        <v>#N/A</v>
      </c>
      <c r="P514" s="55" t="s">
        <v>4355</v>
      </c>
      <c r="Q514" s="55" t="s">
        <v>1699</v>
      </c>
      <c r="V514" s="58">
        <v>0.8</v>
      </c>
      <c r="W514" s="59" t="s">
        <v>3440</v>
      </c>
      <c r="Y514" s="55">
        <v>1</v>
      </c>
      <c r="AA514" s="55" t="s">
        <v>3444</v>
      </c>
      <c r="AC514" s="55" t="s">
        <v>3442</v>
      </c>
      <c r="AG514" s="55" t="s">
        <v>3401</v>
      </c>
      <c r="AM514" s="55">
        <f>Y514</f>
        <v>1</v>
      </c>
    </row>
    <row r="515" spans="2:46" x14ac:dyDescent="0.3">
      <c r="B515" s="55">
        <v>2016</v>
      </c>
      <c r="C515" s="55">
        <f>VLOOKUP(D515,Lotes!$A:$F,6,FALSE)</f>
        <v>0.42</v>
      </c>
      <c r="D515" s="54">
        <v>645</v>
      </c>
      <c r="E515" s="55">
        <v>18</v>
      </c>
      <c r="F515" s="55" t="s">
        <v>1393</v>
      </c>
      <c r="H515" s="55" t="s">
        <v>356</v>
      </c>
      <c r="I515" s="55" t="s">
        <v>2798</v>
      </c>
      <c r="J515" s="55" t="s">
        <v>3366</v>
      </c>
      <c r="N515" s="55" t="s">
        <v>3366</v>
      </c>
      <c r="O515" s="55" t="e">
        <v>#N/A</v>
      </c>
      <c r="V515" s="60">
        <v>0</v>
      </c>
      <c r="Y515" s="55">
        <v>2</v>
      </c>
      <c r="AH515" s="69"/>
    </row>
    <row r="516" spans="2:46" x14ac:dyDescent="0.3">
      <c r="B516" s="55">
        <v>2016</v>
      </c>
      <c r="C516" s="55">
        <f>VLOOKUP(D516,Lotes!$A:$F,6,FALSE)</f>
        <v>0.42</v>
      </c>
      <c r="D516" s="54">
        <v>645</v>
      </c>
      <c r="E516" s="55">
        <v>18</v>
      </c>
      <c r="F516" s="55" t="s">
        <v>1393</v>
      </c>
      <c r="H516" s="55" t="s">
        <v>356</v>
      </c>
      <c r="I516" s="55" t="s">
        <v>2798</v>
      </c>
      <c r="J516" s="55" t="s">
        <v>1634</v>
      </c>
      <c r="L516" s="55" t="s">
        <v>3445</v>
      </c>
      <c r="N516" s="55" t="s">
        <v>3445</v>
      </c>
      <c r="O516" s="55" t="e">
        <v>#N/A</v>
      </c>
      <c r="Q516" s="55" t="s">
        <v>1631</v>
      </c>
      <c r="R516" s="55" t="s">
        <v>2635</v>
      </c>
      <c r="V516" s="60">
        <v>0</v>
      </c>
      <c r="W516" s="59" t="s">
        <v>3446</v>
      </c>
      <c r="Y516" s="55">
        <v>1</v>
      </c>
      <c r="AA516" s="55" t="s">
        <v>3447</v>
      </c>
      <c r="AG516" s="55" t="s">
        <v>2635</v>
      </c>
      <c r="AH516" s="55" t="s">
        <v>3950</v>
      </c>
      <c r="AP516" s="55">
        <f>Y516</f>
        <v>1</v>
      </c>
    </row>
    <row r="517" spans="2:46" x14ac:dyDescent="0.3">
      <c r="B517" s="55">
        <v>2016</v>
      </c>
      <c r="C517" s="55">
        <f>VLOOKUP(D517,Lotes!$A:$F,6,FALSE)</f>
        <v>0.42</v>
      </c>
      <c r="D517" s="54">
        <v>645</v>
      </c>
      <c r="E517" s="55">
        <v>18</v>
      </c>
      <c r="F517" s="55" t="s">
        <v>1393</v>
      </c>
      <c r="H517" s="55" t="s">
        <v>356</v>
      </c>
      <c r="I517" s="55" t="s">
        <v>2798</v>
      </c>
      <c r="J517" s="55" t="s">
        <v>1634</v>
      </c>
      <c r="N517" s="55" t="s">
        <v>2919</v>
      </c>
      <c r="O517" s="55" t="e">
        <v>#N/A</v>
      </c>
      <c r="Q517" s="55" t="s">
        <v>1796</v>
      </c>
      <c r="R517" s="55" t="s">
        <v>1668</v>
      </c>
      <c r="V517" s="60">
        <v>0</v>
      </c>
      <c r="Y517" s="55">
        <v>8</v>
      </c>
      <c r="AG517" s="55" t="s">
        <v>3448</v>
      </c>
      <c r="AT517" s="55">
        <v>1</v>
      </c>
    </row>
    <row r="518" spans="2:46" x14ac:dyDescent="0.3">
      <c r="B518" s="55">
        <v>2016</v>
      </c>
      <c r="C518" s="55">
        <f>VLOOKUP(D518,Lotes!$A:$F,6,FALSE)</f>
        <v>0.42</v>
      </c>
      <c r="D518" s="54">
        <v>645</v>
      </c>
      <c r="E518" s="55">
        <v>18</v>
      </c>
      <c r="F518" s="55" t="s">
        <v>1393</v>
      </c>
      <c r="H518" s="55" t="s">
        <v>356</v>
      </c>
      <c r="I518" s="55" t="s">
        <v>2798</v>
      </c>
      <c r="J518" s="55" t="s">
        <v>1769</v>
      </c>
      <c r="L518" s="55" t="s">
        <v>2616</v>
      </c>
      <c r="M518" s="62" t="s">
        <v>1636</v>
      </c>
      <c r="N518" s="55" t="s">
        <v>2617</v>
      </c>
      <c r="O518" s="55" t="e">
        <v>#N/A</v>
      </c>
      <c r="Q518" s="55" t="s">
        <v>3981</v>
      </c>
      <c r="R518" s="55" t="s">
        <v>3449</v>
      </c>
      <c r="V518" s="60">
        <v>1</v>
      </c>
      <c r="Y518" s="55">
        <v>1</v>
      </c>
    </row>
    <row r="519" spans="2:46" x14ac:dyDescent="0.3">
      <c r="B519" s="55">
        <v>2016</v>
      </c>
      <c r="C519" s="55">
        <f>VLOOKUP(D519,Lotes!$A:$F,6,FALSE)</f>
        <v>0.42</v>
      </c>
      <c r="D519" s="54">
        <v>645</v>
      </c>
      <c r="E519" s="55">
        <v>18</v>
      </c>
      <c r="F519" s="55" t="s">
        <v>1393</v>
      </c>
      <c r="H519" s="55" t="s">
        <v>356</v>
      </c>
      <c r="I519" s="55" t="s">
        <v>2798</v>
      </c>
      <c r="J519" s="55" t="s">
        <v>1769</v>
      </c>
      <c r="L519" s="55" t="s">
        <v>2616</v>
      </c>
      <c r="M519" s="62" t="s">
        <v>1636</v>
      </c>
      <c r="N519" s="55" t="s">
        <v>2617</v>
      </c>
      <c r="O519" s="55" t="e">
        <v>#N/A</v>
      </c>
      <c r="Q519" s="55" t="s">
        <v>3981</v>
      </c>
      <c r="R519" s="55" t="s">
        <v>3450</v>
      </c>
      <c r="V519" s="58">
        <v>0.5</v>
      </c>
      <c r="Y519" s="55">
        <v>1</v>
      </c>
    </row>
    <row r="520" spans="2:46" x14ac:dyDescent="0.3">
      <c r="B520" s="55">
        <v>2016</v>
      </c>
      <c r="C520" s="55">
        <f>VLOOKUP(D520,Lotes!$A:$F,6,FALSE)</f>
        <v>0.42</v>
      </c>
      <c r="D520" s="54">
        <v>645</v>
      </c>
      <c r="E520" s="55">
        <v>18</v>
      </c>
      <c r="F520" s="55" t="s">
        <v>1393</v>
      </c>
      <c r="H520" s="55" t="s">
        <v>356</v>
      </c>
      <c r="I520" s="55" t="s">
        <v>2798</v>
      </c>
      <c r="J520" s="55" t="s">
        <v>1634</v>
      </c>
      <c r="K520" s="55" t="s">
        <v>3965</v>
      </c>
      <c r="L520" s="55" t="s">
        <v>1673</v>
      </c>
      <c r="M520" s="55" t="s">
        <v>2879</v>
      </c>
      <c r="N520" s="55" t="s">
        <v>1830</v>
      </c>
      <c r="O520" s="55" t="e">
        <v>#N/A</v>
      </c>
      <c r="Q520" s="55" t="s">
        <v>1785</v>
      </c>
      <c r="R520" s="55" t="s">
        <v>1785</v>
      </c>
      <c r="U520" s="55" t="s">
        <v>2877</v>
      </c>
      <c r="V520" s="58">
        <v>0.5</v>
      </c>
      <c r="W520" s="59" t="s">
        <v>1631</v>
      </c>
      <c r="Y520" s="55">
        <v>1</v>
      </c>
      <c r="AA520" s="55" t="s">
        <v>3451</v>
      </c>
      <c r="AC520" s="55" t="s">
        <v>2216</v>
      </c>
    </row>
    <row r="521" spans="2:46" x14ac:dyDescent="0.3">
      <c r="B521" s="55">
        <v>2016</v>
      </c>
      <c r="C521" s="55">
        <f>VLOOKUP(D521,Lotes!$A:$F,6,FALSE)</f>
        <v>1.1499999999999999</v>
      </c>
      <c r="D521" s="54">
        <v>631</v>
      </c>
      <c r="E521" s="55">
        <v>18</v>
      </c>
      <c r="F521" s="55" t="s">
        <v>1393</v>
      </c>
      <c r="H521" s="55" t="s">
        <v>972</v>
      </c>
      <c r="I521" s="55" t="s">
        <v>3452</v>
      </c>
      <c r="J521" s="55" t="s">
        <v>1634</v>
      </c>
      <c r="K521" s="55" t="s">
        <v>3965</v>
      </c>
      <c r="L521" s="55" t="s">
        <v>1673</v>
      </c>
      <c r="M521" s="55" t="s">
        <v>2879</v>
      </c>
      <c r="N521" s="55" t="s">
        <v>1830</v>
      </c>
      <c r="O521" s="55" t="e">
        <v>#N/A</v>
      </c>
      <c r="P521" s="55" t="s">
        <v>4367</v>
      </c>
      <c r="Q521" s="55" t="s">
        <v>1699</v>
      </c>
      <c r="R521" s="55" t="s">
        <v>5416</v>
      </c>
      <c r="V521" s="60">
        <v>1</v>
      </c>
      <c r="Y521" s="55">
        <v>1</v>
      </c>
      <c r="Z521" s="55">
        <v>1</v>
      </c>
      <c r="AC521" s="55" t="s">
        <v>3442</v>
      </c>
    </row>
    <row r="522" spans="2:46" x14ac:dyDescent="0.3">
      <c r="B522" s="55">
        <v>2016</v>
      </c>
      <c r="C522" s="55">
        <f>VLOOKUP(D522,Lotes!$A:$F,6,FALSE)</f>
        <v>1.1499999999999999</v>
      </c>
      <c r="D522" s="54">
        <v>631</v>
      </c>
      <c r="E522" s="55">
        <v>18</v>
      </c>
      <c r="F522" s="55" t="s">
        <v>1393</v>
      </c>
      <c r="H522" s="55" t="s">
        <v>972</v>
      </c>
      <c r="I522" s="55" t="s">
        <v>3452</v>
      </c>
      <c r="J522" s="55" t="s">
        <v>3366</v>
      </c>
      <c r="N522" s="55" t="s">
        <v>3366</v>
      </c>
      <c r="O522" s="55" t="e">
        <v>#N/A</v>
      </c>
      <c r="V522" s="58">
        <v>0.8</v>
      </c>
      <c r="W522" s="59" t="s">
        <v>2944</v>
      </c>
      <c r="Y522" s="55">
        <v>1</v>
      </c>
      <c r="AC522" s="55" t="s">
        <v>3453</v>
      </c>
    </row>
    <row r="523" spans="2:46" x14ac:dyDescent="0.3">
      <c r="B523" s="55">
        <v>2016</v>
      </c>
      <c r="C523" s="55">
        <f>VLOOKUP(D523,Lotes!$A:$F,6,FALSE)</f>
        <v>1.1499999999999999</v>
      </c>
      <c r="D523" s="54">
        <v>631</v>
      </c>
      <c r="E523" s="55">
        <v>18</v>
      </c>
      <c r="F523" s="55" t="s">
        <v>1393</v>
      </c>
      <c r="H523" s="55" t="s">
        <v>972</v>
      </c>
      <c r="I523" s="55" t="s">
        <v>3452</v>
      </c>
      <c r="J523" s="55" t="s">
        <v>1634</v>
      </c>
      <c r="K523" s="55" t="s">
        <v>3561</v>
      </c>
      <c r="L523" s="55" t="s">
        <v>3561</v>
      </c>
      <c r="N523" s="55" t="s">
        <v>2915</v>
      </c>
      <c r="O523" s="55" t="e">
        <v>#N/A</v>
      </c>
      <c r="Q523" s="55" t="s">
        <v>1667</v>
      </c>
      <c r="R523" s="55" t="s">
        <v>1667</v>
      </c>
      <c r="V523" s="58">
        <v>0.3</v>
      </c>
      <c r="W523" s="59" t="s">
        <v>2944</v>
      </c>
      <c r="Y523" s="55">
        <v>1</v>
      </c>
      <c r="AC523" s="55" t="s">
        <v>3453</v>
      </c>
    </row>
    <row r="524" spans="2:46" x14ac:dyDescent="0.3">
      <c r="B524" s="55">
        <v>2016</v>
      </c>
      <c r="C524" s="55">
        <f>VLOOKUP(D524,Lotes!$A:$F,6,FALSE)</f>
        <v>1.1499999999999999</v>
      </c>
      <c r="D524" s="54">
        <v>631</v>
      </c>
      <c r="E524" s="55">
        <v>18</v>
      </c>
      <c r="F524" s="55" t="s">
        <v>1393</v>
      </c>
      <c r="H524" s="55" t="s">
        <v>972</v>
      </c>
      <c r="I524" s="55" t="s">
        <v>3452</v>
      </c>
      <c r="J524" s="55" t="s">
        <v>1634</v>
      </c>
      <c r="K524" s="55" t="s">
        <v>3561</v>
      </c>
      <c r="L524" s="55" t="s">
        <v>2873</v>
      </c>
      <c r="M524" s="55" t="s">
        <v>2896</v>
      </c>
      <c r="N524" s="55" t="s">
        <v>1658</v>
      </c>
      <c r="O524" s="55" t="e">
        <v>#N/A</v>
      </c>
      <c r="Q524" s="55" t="s">
        <v>1730</v>
      </c>
      <c r="R524" s="55" t="s">
        <v>1730</v>
      </c>
      <c r="U524" s="55" t="s">
        <v>2877</v>
      </c>
      <c r="V524" s="58">
        <v>0.1</v>
      </c>
      <c r="W524" s="59" t="s">
        <v>3454</v>
      </c>
      <c r="Y524" s="55">
        <v>1</v>
      </c>
      <c r="AA524" s="55" t="s">
        <v>3417</v>
      </c>
    </row>
    <row r="525" spans="2:46" x14ac:dyDescent="0.3">
      <c r="B525" s="55">
        <v>2016</v>
      </c>
      <c r="C525" s="55">
        <f>VLOOKUP(D525,Lotes!$A:$F,6,FALSE)</f>
        <v>0.47099999999999997</v>
      </c>
      <c r="D525" s="54">
        <v>656</v>
      </c>
      <c r="E525" s="55">
        <v>18</v>
      </c>
      <c r="F525" s="55" t="s">
        <v>129</v>
      </c>
      <c r="H525" s="55" t="s">
        <v>972</v>
      </c>
      <c r="I525" s="55" t="s">
        <v>3455</v>
      </c>
      <c r="J525" s="55" t="s">
        <v>1634</v>
      </c>
      <c r="K525" s="55" t="s">
        <v>3561</v>
      </c>
      <c r="L525" s="55" t="s">
        <v>3439</v>
      </c>
      <c r="M525" s="55" t="s">
        <v>3456</v>
      </c>
      <c r="N525" s="55" t="s">
        <v>3887</v>
      </c>
      <c r="O525" s="55" t="s">
        <v>3456</v>
      </c>
      <c r="P525" s="55" t="s">
        <v>4355</v>
      </c>
      <c r="Q525" s="55" t="s">
        <v>1699</v>
      </c>
      <c r="V525" s="58">
        <v>0.9</v>
      </c>
      <c r="W525" s="59" t="s">
        <v>3457</v>
      </c>
      <c r="Y525" s="55">
        <v>1</v>
      </c>
      <c r="AA525" s="55" t="s">
        <v>3458</v>
      </c>
      <c r="AC525" s="55" t="s">
        <v>3442</v>
      </c>
    </row>
    <row r="526" spans="2:46" x14ac:dyDescent="0.3">
      <c r="B526" s="55">
        <v>2016</v>
      </c>
      <c r="C526" s="55">
        <f>VLOOKUP(D526,Lotes!$A:$F,6,FALSE)</f>
        <v>0.47099999999999997</v>
      </c>
      <c r="D526" s="54">
        <v>656</v>
      </c>
      <c r="E526" s="55">
        <v>18</v>
      </c>
      <c r="F526" s="55" t="s">
        <v>129</v>
      </c>
      <c r="H526" s="55" t="s">
        <v>972</v>
      </c>
      <c r="I526" s="55" t="s">
        <v>3455</v>
      </c>
      <c r="J526" s="55" t="s">
        <v>1634</v>
      </c>
      <c r="K526" s="55" t="s">
        <v>3965</v>
      </c>
      <c r="L526" s="55" t="s">
        <v>1673</v>
      </c>
      <c r="M526" s="55" t="s">
        <v>2879</v>
      </c>
      <c r="N526" s="55" t="s">
        <v>1830</v>
      </c>
      <c r="O526" s="55" t="e">
        <v>#N/A</v>
      </c>
      <c r="Q526" s="55" t="s">
        <v>1667</v>
      </c>
      <c r="R526" s="55" t="s">
        <v>1667</v>
      </c>
      <c r="V526" s="58">
        <v>0.6</v>
      </c>
      <c r="W526" s="59" t="s">
        <v>1631</v>
      </c>
      <c r="Y526" s="55">
        <v>1</v>
      </c>
    </row>
    <row r="527" spans="2:46" x14ac:dyDescent="0.3">
      <c r="B527" s="55">
        <v>2016</v>
      </c>
      <c r="C527" s="55">
        <f>VLOOKUP(D527,Lotes!$A:$F,6,FALSE)</f>
        <v>0.47099999999999997</v>
      </c>
      <c r="D527" s="54">
        <v>656</v>
      </c>
      <c r="E527" s="55">
        <v>18</v>
      </c>
      <c r="F527" s="55" t="s">
        <v>129</v>
      </c>
      <c r="H527" s="55" t="s">
        <v>972</v>
      </c>
      <c r="I527" s="55" t="s">
        <v>3455</v>
      </c>
      <c r="J527" s="55" t="s">
        <v>1634</v>
      </c>
      <c r="N527" s="55" t="s">
        <v>2919</v>
      </c>
      <c r="O527" s="55" t="e">
        <v>#N/A</v>
      </c>
      <c r="Q527" s="55" t="s">
        <v>1631</v>
      </c>
      <c r="R527" s="55" t="s">
        <v>1702</v>
      </c>
      <c r="V527" s="60" t="s">
        <v>2216</v>
      </c>
      <c r="W527" s="59" t="s">
        <v>1631</v>
      </c>
      <c r="Y527" s="55">
        <v>1</v>
      </c>
      <c r="AA527" s="55" t="s">
        <v>3460</v>
      </c>
      <c r="AG527" s="55" t="s">
        <v>3459</v>
      </c>
      <c r="AP527" s="55">
        <f>Y527</f>
        <v>1</v>
      </c>
    </row>
    <row r="528" spans="2:46" x14ac:dyDescent="0.3">
      <c r="B528" s="55">
        <v>2016</v>
      </c>
      <c r="C528" s="55">
        <f>VLOOKUP(D528,Lotes!$A:$F,6,FALSE)</f>
        <v>0.47099999999999997</v>
      </c>
      <c r="D528" s="54">
        <v>656</v>
      </c>
      <c r="E528" s="55">
        <v>18</v>
      </c>
      <c r="F528" s="55" t="s">
        <v>129</v>
      </c>
      <c r="H528" s="55" t="s">
        <v>972</v>
      </c>
      <c r="I528" s="55" t="s">
        <v>3455</v>
      </c>
      <c r="J528" s="55" t="s">
        <v>3366</v>
      </c>
      <c r="N528" s="55" t="s">
        <v>3366</v>
      </c>
      <c r="O528" s="55" t="e">
        <v>#N/A</v>
      </c>
      <c r="V528" s="60">
        <v>0</v>
      </c>
      <c r="Y528" s="55">
        <v>11</v>
      </c>
    </row>
    <row r="529" spans="2:43" x14ac:dyDescent="0.3">
      <c r="B529" s="55">
        <v>2016</v>
      </c>
      <c r="C529" s="55">
        <f>VLOOKUP(D529,Lotes!$A:$F,6,FALSE)</f>
        <v>0.47099999999999997</v>
      </c>
      <c r="D529" s="54">
        <v>656</v>
      </c>
      <c r="E529" s="55">
        <v>18</v>
      </c>
      <c r="F529" s="55" t="s">
        <v>129</v>
      </c>
      <c r="H529" s="55" t="s">
        <v>972</v>
      </c>
      <c r="I529" s="55" t="s">
        <v>3455</v>
      </c>
      <c r="J529" s="55" t="s">
        <v>1634</v>
      </c>
      <c r="N529" s="55" t="s">
        <v>2919</v>
      </c>
      <c r="O529" s="55" t="e">
        <v>#N/A</v>
      </c>
      <c r="Q529" s="55" t="s">
        <v>1796</v>
      </c>
      <c r="R529" s="55" t="s">
        <v>1668</v>
      </c>
      <c r="V529" s="60">
        <v>0</v>
      </c>
      <c r="Y529" s="55">
        <v>1</v>
      </c>
      <c r="AA529" s="55" t="s">
        <v>3461</v>
      </c>
      <c r="AG529" s="55" t="s">
        <v>3462</v>
      </c>
      <c r="AP529" s="55">
        <f>Y529</f>
        <v>1</v>
      </c>
    </row>
    <row r="530" spans="2:43" x14ac:dyDescent="0.3">
      <c r="B530" s="55">
        <v>2016</v>
      </c>
      <c r="C530" s="55">
        <f>VLOOKUP(D530,Lotes!$A:$F,6,FALSE)</f>
        <v>0.35</v>
      </c>
      <c r="D530" s="54">
        <v>644</v>
      </c>
      <c r="E530" s="55">
        <v>18</v>
      </c>
      <c r="F530" s="55" t="s">
        <v>1373</v>
      </c>
      <c r="H530" s="55" t="s">
        <v>356</v>
      </c>
      <c r="I530" s="55" t="s">
        <v>2798</v>
      </c>
      <c r="J530" s="55" t="s">
        <v>1622</v>
      </c>
      <c r="K530" s="55" t="s">
        <v>3879</v>
      </c>
      <c r="L530" s="55" t="s">
        <v>1894</v>
      </c>
      <c r="M530" s="55" t="s">
        <v>1895</v>
      </c>
      <c r="N530" s="55" t="s">
        <v>3022</v>
      </c>
      <c r="O530" s="55" t="e">
        <v>#N/A</v>
      </c>
      <c r="Q530" s="55" t="s">
        <v>2924</v>
      </c>
      <c r="R530" s="55" t="s">
        <v>2924</v>
      </c>
      <c r="U530" s="55" t="s">
        <v>2874</v>
      </c>
      <c r="V530" s="58">
        <v>0.3</v>
      </c>
      <c r="W530" s="59" t="s">
        <v>3463</v>
      </c>
      <c r="Y530" s="55">
        <v>2</v>
      </c>
      <c r="AA530" s="55" t="s">
        <v>3464</v>
      </c>
      <c r="AC530" s="55" t="s">
        <v>1647</v>
      </c>
    </row>
    <row r="531" spans="2:43" x14ac:dyDescent="0.3">
      <c r="B531" s="55">
        <v>2016</v>
      </c>
      <c r="C531" s="55">
        <f>VLOOKUP(D531,Lotes!$A:$F,6,FALSE)</f>
        <v>0.35</v>
      </c>
      <c r="D531" s="54">
        <v>644</v>
      </c>
      <c r="E531" s="55">
        <v>18</v>
      </c>
      <c r="F531" s="55" t="s">
        <v>1373</v>
      </c>
      <c r="H531" s="55" t="s">
        <v>356</v>
      </c>
      <c r="I531" s="55" t="s">
        <v>2798</v>
      </c>
      <c r="J531" s="55" t="s">
        <v>1622</v>
      </c>
      <c r="K531" s="55" t="s">
        <v>3879</v>
      </c>
      <c r="L531" s="55" t="s">
        <v>1894</v>
      </c>
      <c r="M531" s="55" t="s">
        <v>1895</v>
      </c>
      <c r="N531" s="55" t="s">
        <v>3022</v>
      </c>
      <c r="O531" s="55" t="e">
        <v>#N/A</v>
      </c>
      <c r="Q531" s="55" t="s">
        <v>2924</v>
      </c>
      <c r="R531" s="55" t="s">
        <v>2924</v>
      </c>
      <c r="U531" s="55" t="s">
        <v>2877</v>
      </c>
      <c r="V531" s="58">
        <v>0.5</v>
      </c>
      <c r="W531" s="59" t="s">
        <v>3465</v>
      </c>
      <c r="Y531" s="55">
        <v>3</v>
      </c>
      <c r="AA531" s="55" t="s">
        <v>3466</v>
      </c>
      <c r="AC531" s="55" t="s">
        <v>1647</v>
      </c>
    </row>
    <row r="532" spans="2:43" x14ac:dyDescent="0.3">
      <c r="B532" s="55">
        <v>2016</v>
      </c>
      <c r="C532" s="55">
        <f>VLOOKUP(D532,Lotes!$A:$F,6,FALSE)</f>
        <v>0.35</v>
      </c>
      <c r="D532" s="54">
        <v>644</v>
      </c>
      <c r="E532" s="55">
        <v>18</v>
      </c>
      <c r="F532" s="55" t="s">
        <v>1373</v>
      </c>
      <c r="H532" s="55" t="s">
        <v>356</v>
      </c>
      <c r="I532" s="55" t="s">
        <v>2798</v>
      </c>
      <c r="J532" s="55" t="s">
        <v>1622</v>
      </c>
      <c r="K532" s="55" t="s">
        <v>3879</v>
      </c>
      <c r="L532" s="55" t="s">
        <v>1894</v>
      </c>
      <c r="M532" s="55" t="s">
        <v>1895</v>
      </c>
      <c r="N532" s="55" t="s">
        <v>3022</v>
      </c>
      <c r="O532" s="55" t="e">
        <v>#N/A</v>
      </c>
      <c r="Q532" s="55" t="s">
        <v>1890</v>
      </c>
      <c r="R532" s="55" t="s">
        <v>2789</v>
      </c>
      <c r="V532" s="58">
        <v>0.8</v>
      </c>
      <c r="W532" s="59" t="s">
        <v>3467</v>
      </c>
      <c r="Y532" s="55">
        <v>3</v>
      </c>
      <c r="AA532" s="55" t="s">
        <v>3468</v>
      </c>
    </row>
    <row r="533" spans="2:43" x14ac:dyDescent="0.3">
      <c r="B533" s="55">
        <v>2016</v>
      </c>
      <c r="C533" s="55">
        <f>VLOOKUP(D533,Lotes!$A:$F,6,FALSE)</f>
        <v>0.35</v>
      </c>
      <c r="D533" s="54">
        <v>644</v>
      </c>
      <c r="E533" s="55">
        <v>18</v>
      </c>
      <c r="F533" s="55" t="s">
        <v>1373</v>
      </c>
      <c r="H533" s="55" t="s">
        <v>356</v>
      </c>
      <c r="I533" s="55" t="s">
        <v>2798</v>
      </c>
      <c r="J533" s="55" t="s">
        <v>1622</v>
      </c>
      <c r="K533" s="55" t="s">
        <v>3879</v>
      </c>
      <c r="L533" s="55" t="s">
        <v>1894</v>
      </c>
      <c r="M533" s="55" t="s">
        <v>1895</v>
      </c>
      <c r="N533" s="55" t="s">
        <v>3022</v>
      </c>
      <c r="O533" s="55" t="e">
        <v>#N/A</v>
      </c>
      <c r="P533" s="55" t="s">
        <v>4175</v>
      </c>
      <c r="Q533" s="55" t="s">
        <v>1699</v>
      </c>
      <c r="V533" s="58">
        <v>0.9</v>
      </c>
      <c r="Y533" s="55">
        <v>1</v>
      </c>
      <c r="AA533" s="55" t="s">
        <v>3469</v>
      </c>
    </row>
    <row r="534" spans="2:43" x14ac:dyDescent="0.3">
      <c r="B534" s="55">
        <v>2016</v>
      </c>
      <c r="C534" s="55">
        <f>VLOOKUP(D534,Lotes!$A:$F,6,FALSE)</f>
        <v>0.35</v>
      </c>
      <c r="D534" s="54">
        <v>644</v>
      </c>
      <c r="E534" s="55">
        <v>18</v>
      </c>
      <c r="F534" s="55" t="s">
        <v>1373</v>
      </c>
      <c r="H534" s="55" t="s">
        <v>356</v>
      </c>
      <c r="I534" s="55" t="s">
        <v>2798</v>
      </c>
      <c r="J534" s="55" t="s">
        <v>1622</v>
      </c>
      <c r="K534" s="55" t="s">
        <v>3879</v>
      </c>
      <c r="L534" s="55" t="s">
        <v>1894</v>
      </c>
      <c r="M534" s="55" t="s">
        <v>1895</v>
      </c>
      <c r="N534" s="55" t="s">
        <v>3022</v>
      </c>
      <c r="O534" s="55" t="e">
        <v>#N/A</v>
      </c>
      <c r="Q534" s="55" t="s">
        <v>1730</v>
      </c>
      <c r="R534" s="55" t="s">
        <v>1730</v>
      </c>
      <c r="U534" s="55" t="s">
        <v>2877</v>
      </c>
      <c r="V534" s="58">
        <v>0.4</v>
      </c>
      <c r="W534" s="59" t="s">
        <v>2207</v>
      </c>
      <c r="Y534" s="55">
        <v>1</v>
      </c>
      <c r="AA534" s="55" t="s">
        <v>3470</v>
      </c>
    </row>
    <row r="535" spans="2:43" x14ac:dyDescent="0.3">
      <c r="B535" s="55">
        <v>2016</v>
      </c>
      <c r="C535" s="55">
        <f>VLOOKUP(D535,Lotes!$A:$F,6,FALSE)</f>
        <v>0.35</v>
      </c>
      <c r="D535" s="54">
        <v>644</v>
      </c>
      <c r="E535" s="55">
        <v>18</v>
      </c>
      <c r="F535" s="55" t="s">
        <v>1373</v>
      </c>
      <c r="H535" s="55" t="s">
        <v>356</v>
      </c>
      <c r="I535" s="55" t="s">
        <v>2798</v>
      </c>
      <c r="J535" s="55" t="s">
        <v>3366</v>
      </c>
      <c r="N535" s="55" t="s">
        <v>3366</v>
      </c>
      <c r="O535" s="55" t="e">
        <v>#N/A</v>
      </c>
      <c r="V535" s="60">
        <v>0</v>
      </c>
      <c r="Y535" s="55">
        <v>1</v>
      </c>
    </row>
    <row r="536" spans="2:43" x14ac:dyDescent="0.3">
      <c r="B536" s="55">
        <v>2016</v>
      </c>
      <c r="C536" s="55">
        <f>VLOOKUP(D536,Lotes!$A:$F,6,FALSE)</f>
        <v>0.35</v>
      </c>
      <c r="D536" s="54">
        <v>644</v>
      </c>
      <c r="E536" s="55">
        <v>18</v>
      </c>
      <c r="F536" s="55" t="s">
        <v>1373</v>
      </c>
      <c r="H536" s="55" t="s">
        <v>356</v>
      </c>
      <c r="I536" s="55" t="s">
        <v>2798</v>
      </c>
      <c r="J536" s="55" t="s">
        <v>1622</v>
      </c>
      <c r="K536" s="55" t="s">
        <v>3968</v>
      </c>
      <c r="N536" s="55" t="s">
        <v>2992</v>
      </c>
      <c r="O536" s="55" t="e">
        <v>#N/A</v>
      </c>
      <c r="Q536" s="55" t="s">
        <v>1796</v>
      </c>
      <c r="R536" s="55" t="s">
        <v>1668</v>
      </c>
      <c r="V536" s="60">
        <v>0</v>
      </c>
      <c r="Y536" s="55">
        <v>10</v>
      </c>
    </row>
    <row r="537" spans="2:43" x14ac:dyDescent="0.3">
      <c r="B537" s="55">
        <v>2016</v>
      </c>
      <c r="C537" s="55">
        <f>VLOOKUP(D537,Lotes!$A:$F,6,FALSE)</f>
        <v>0.35</v>
      </c>
      <c r="D537" s="54">
        <v>644</v>
      </c>
      <c r="E537" s="55">
        <v>18</v>
      </c>
      <c r="F537" s="55" t="s">
        <v>1373</v>
      </c>
      <c r="H537" s="55" t="s">
        <v>356</v>
      </c>
      <c r="I537" s="55" t="s">
        <v>2798</v>
      </c>
      <c r="J537" s="55" t="s">
        <v>1698</v>
      </c>
      <c r="N537" s="55" t="s">
        <v>3289</v>
      </c>
      <c r="O537" s="55" t="e">
        <v>#N/A</v>
      </c>
      <c r="Q537" s="55" t="s">
        <v>3984</v>
      </c>
      <c r="R537" s="55" t="s">
        <v>1713</v>
      </c>
      <c r="V537" s="60">
        <v>0</v>
      </c>
      <c r="Y537" s="55">
        <v>1</v>
      </c>
    </row>
    <row r="538" spans="2:43" x14ac:dyDescent="0.3">
      <c r="B538" s="55">
        <v>2016</v>
      </c>
      <c r="C538" s="55">
        <f>VLOOKUP(D538,Lotes!$A:$F,6,FALSE)</f>
        <v>0.35</v>
      </c>
      <c r="D538" s="54">
        <v>644</v>
      </c>
      <c r="E538" s="55">
        <v>18</v>
      </c>
      <c r="F538" s="55" t="s">
        <v>1373</v>
      </c>
      <c r="H538" s="55" t="s">
        <v>356</v>
      </c>
      <c r="I538" s="55" t="s">
        <v>2798</v>
      </c>
      <c r="J538" s="55" t="s">
        <v>1698</v>
      </c>
      <c r="L538" s="55" t="s">
        <v>3487</v>
      </c>
      <c r="N538" s="55" t="s">
        <v>3488</v>
      </c>
      <c r="O538" s="55" t="s">
        <v>3487</v>
      </c>
      <c r="Q538" s="55" t="s">
        <v>3984</v>
      </c>
      <c r="R538" s="55" t="s">
        <v>1713</v>
      </c>
      <c r="V538" s="60">
        <v>0</v>
      </c>
      <c r="Y538" s="55">
        <v>1</v>
      </c>
      <c r="AH538" s="55" t="s">
        <v>3921</v>
      </c>
    </row>
    <row r="539" spans="2:43" x14ac:dyDescent="0.3">
      <c r="B539" s="55">
        <v>2016</v>
      </c>
      <c r="C539" s="55">
        <f>VLOOKUP(D539,Lotes!$A:$F,6,FALSE)</f>
        <v>0.34</v>
      </c>
      <c r="D539" s="54">
        <v>602</v>
      </c>
      <c r="E539" s="55">
        <v>18</v>
      </c>
      <c r="F539" s="55" t="s">
        <v>372</v>
      </c>
      <c r="H539" s="55" t="s">
        <v>356</v>
      </c>
      <c r="I539" s="55" t="s">
        <v>1880</v>
      </c>
      <c r="J539" s="55" t="s">
        <v>1634</v>
      </c>
      <c r="K539" s="55" t="s">
        <v>3561</v>
      </c>
      <c r="L539" s="55" t="s">
        <v>2873</v>
      </c>
      <c r="M539" s="55" t="s">
        <v>2896</v>
      </c>
      <c r="N539" s="55" t="s">
        <v>1658</v>
      </c>
      <c r="O539" s="55" t="e">
        <v>#N/A</v>
      </c>
      <c r="Q539" s="55" t="s">
        <v>1624</v>
      </c>
      <c r="R539" s="55" t="s">
        <v>1624</v>
      </c>
      <c r="U539" s="55" t="s">
        <v>2874</v>
      </c>
      <c r="V539" s="60">
        <v>0</v>
      </c>
      <c r="W539" s="59" t="s">
        <v>3471</v>
      </c>
      <c r="Y539" s="55">
        <v>1</v>
      </c>
      <c r="AC539" s="55" t="s">
        <v>1627</v>
      </c>
    </row>
    <row r="540" spans="2:43" x14ac:dyDescent="0.3">
      <c r="B540" s="55">
        <v>2016</v>
      </c>
      <c r="C540" s="55">
        <f>VLOOKUP(D540,Lotes!$A:$F,6,FALSE)</f>
        <v>0.34</v>
      </c>
      <c r="D540" s="54">
        <v>602</v>
      </c>
      <c r="E540" s="55">
        <v>18</v>
      </c>
      <c r="F540" s="55" t="s">
        <v>372</v>
      </c>
      <c r="H540" s="55" t="s">
        <v>356</v>
      </c>
      <c r="I540" s="55" t="s">
        <v>1880</v>
      </c>
      <c r="J540" s="55" t="s">
        <v>1634</v>
      </c>
      <c r="N540" s="55" t="s">
        <v>2919</v>
      </c>
      <c r="O540" s="55" t="e">
        <v>#N/A</v>
      </c>
      <c r="Q540" s="55" t="s">
        <v>1796</v>
      </c>
      <c r="R540" s="55" t="s">
        <v>1668</v>
      </c>
      <c r="V540" s="60">
        <v>0</v>
      </c>
      <c r="W540" s="59" t="s">
        <v>1631</v>
      </c>
      <c r="Y540" s="55">
        <v>1</v>
      </c>
      <c r="AA540" s="55" t="s">
        <v>3472</v>
      </c>
      <c r="AG540" s="55" t="s">
        <v>1679</v>
      </c>
      <c r="AL540" s="55">
        <v>2</v>
      </c>
    </row>
    <row r="541" spans="2:43" x14ac:dyDescent="0.3">
      <c r="B541" s="55">
        <v>2016</v>
      </c>
      <c r="C541" s="55">
        <f>VLOOKUP(D541,Lotes!$A:$F,6,FALSE)</f>
        <v>0.34</v>
      </c>
      <c r="D541" s="54">
        <v>602</v>
      </c>
      <c r="E541" s="55">
        <v>18</v>
      </c>
      <c r="F541" s="55" t="s">
        <v>372</v>
      </c>
      <c r="H541" s="55" t="s">
        <v>356</v>
      </c>
      <c r="I541" s="55" t="s">
        <v>1880</v>
      </c>
      <c r="J541" s="55" t="s">
        <v>3366</v>
      </c>
      <c r="N541" s="55" t="s">
        <v>3366</v>
      </c>
      <c r="O541" s="55" t="e">
        <v>#N/A</v>
      </c>
      <c r="V541" s="60">
        <v>0</v>
      </c>
      <c r="Y541" s="55">
        <v>4</v>
      </c>
    </row>
    <row r="542" spans="2:43" x14ac:dyDescent="0.3">
      <c r="B542" s="55">
        <v>2016</v>
      </c>
      <c r="C542" s="55">
        <f>VLOOKUP(D542,Lotes!$A:$F,6,FALSE)</f>
        <v>0.34</v>
      </c>
      <c r="D542" s="54">
        <v>602</v>
      </c>
      <c r="E542" s="55">
        <v>18</v>
      </c>
      <c r="F542" s="55" t="s">
        <v>372</v>
      </c>
      <c r="H542" s="55" t="s">
        <v>356</v>
      </c>
      <c r="I542" s="55" t="s">
        <v>1880</v>
      </c>
      <c r="J542" s="55" t="s">
        <v>1622</v>
      </c>
      <c r="K542" s="55" t="s">
        <v>3968</v>
      </c>
      <c r="N542" s="55" t="s">
        <v>2992</v>
      </c>
      <c r="O542" s="55" t="e">
        <v>#N/A</v>
      </c>
      <c r="Q542" s="55" t="s">
        <v>1796</v>
      </c>
      <c r="R542" s="55" t="s">
        <v>1668</v>
      </c>
      <c r="V542" s="60">
        <v>0</v>
      </c>
      <c r="Y542" s="55">
        <v>2</v>
      </c>
    </row>
    <row r="543" spans="2:43" x14ac:dyDescent="0.3">
      <c r="B543" s="55">
        <v>2016</v>
      </c>
      <c r="C543" s="55">
        <f>VLOOKUP(D543,Lotes!$A:$F,6,FALSE)</f>
        <v>0.27</v>
      </c>
      <c r="D543" s="54">
        <v>641</v>
      </c>
      <c r="E543" s="55">
        <v>18</v>
      </c>
      <c r="F543" s="55" t="s">
        <v>1373</v>
      </c>
      <c r="H543" s="55" t="s">
        <v>356</v>
      </c>
      <c r="I543" s="55" t="s">
        <v>2798</v>
      </c>
      <c r="J543" s="55" t="s">
        <v>1622</v>
      </c>
      <c r="K543" s="55" t="s">
        <v>3879</v>
      </c>
      <c r="L543" s="55" t="s">
        <v>1894</v>
      </c>
      <c r="M543" s="55" t="s">
        <v>1895</v>
      </c>
      <c r="N543" s="55" t="s">
        <v>3022</v>
      </c>
      <c r="O543" s="55" t="e">
        <v>#N/A</v>
      </c>
      <c r="Q543" s="55" t="s">
        <v>1755</v>
      </c>
      <c r="R543" s="55" t="s">
        <v>1755</v>
      </c>
      <c r="U543" s="55" t="s">
        <v>2874</v>
      </c>
      <c r="V543" s="60">
        <v>1</v>
      </c>
      <c r="Y543" s="55">
        <v>1</v>
      </c>
      <c r="AA543" s="55" t="s">
        <v>3473</v>
      </c>
      <c r="AG543" s="55" t="s">
        <v>3474</v>
      </c>
      <c r="AQ543" s="55">
        <v>1</v>
      </c>
    </row>
    <row r="544" spans="2:43" x14ac:dyDescent="0.3">
      <c r="B544" s="55">
        <v>2016</v>
      </c>
      <c r="C544" s="55">
        <f>VLOOKUP(D544,Lotes!$A:$F,6,FALSE)</f>
        <v>0.27</v>
      </c>
      <c r="D544" s="54">
        <v>641</v>
      </c>
      <c r="E544" s="55">
        <v>18</v>
      </c>
      <c r="F544" s="55" t="s">
        <v>1373</v>
      </c>
      <c r="H544" s="55" t="s">
        <v>356</v>
      </c>
      <c r="I544" s="55" t="s">
        <v>2798</v>
      </c>
      <c r="J544" s="55" t="s">
        <v>1622</v>
      </c>
      <c r="K544" s="55" t="s">
        <v>3968</v>
      </c>
      <c r="N544" s="55" t="s">
        <v>2992</v>
      </c>
      <c r="O544" s="55" t="e">
        <v>#N/A</v>
      </c>
      <c r="Q544" s="55" t="s">
        <v>1796</v>
      </c>
      <c r="R544" s="55" t="s">
        <v>1668</v>
      </c>
      <c r="V544" s="60">
        <v>0</v>
      </c>
      <c r="Y544" s="55">
        <v>2</v>
      </c>
    </row>
    <row r="545" spans="2:46" s="54" customFormat="1" x14ac:dyDescent="0.3">
      <c r="B545" s="55">
        <v>2016</v>
      </c>
      <c r="C545" s="55">
        <f>VLOOKUP(D545,Lotes!$A:$F,6,FALSE)</f>
        <v>0.27</v>
      </c>
      <c r="D545" s="54">
        <v>641</v>
      </c>
      <c r="E545" s="54">
        <v>18</v>
      </c>
      <c r="F545" s="54" t="s">
        <v>1373</v>
      </c>
      <c r="H545" s="54" t="s">
        <v>356</v>
      </c>
      <c r="I545" s="54" t="s">
        <v>2798</v>
      </c>
      <c r="J545" s="55" t="s">
        <v>1634</v>
      </c>
      <c r="K545" s="55" t="s">
        <v>3561</v>
      </c>
      <c r="L545" s="54" t="s">
        <v>3475</v>
      </c>
      <c r="M545" s="54" t="s">
        <v>3476</v>
      </c>
      <c r="N545" s="54" t="s">
        <v>3477</v>
      </c>
      <c r="O545" s="55" t="e">
        <v>#N/A</v>
      </c>
      <c r="P545" s="55"/>
      <c r="Q545" s="55" t="s">
        <v>3986</v>
      </c>
      <c r="R545" s="54" t="s">
        <v>3908</v>
      </c>
      <c r="U545" s="54" t="s">
        <v>2874</v>
      </c>
      <c r="V545" s="60">
        <v>1</v>
      </c>
      <c r="W545" s="63"/>
      <c r="Y545" s="54">
        <v>1</v>
      </c>
      <c r="AH545" s="54" t="s">
        <v>3922</v>
      </c>
    </row>
    <row r="546" spans="2:46" s="54" customFormat="1" x14ac:dyDescent="0.3">
      <c r="B546" s="55">
        <v>2016</v>
      </c>
      <c r="C546" s="55">
        <f>VLOOKUP(D546,Lotes!$A:$F,6,FALSE)</f>
        <v>0.27</v>
      </c>
      <c r="D546" s="54">
        <v>641</v>
      </c>
      <c r="E546" s="54">
        <v>18</v>
      </c>
      <c r="F546" s="54" t="s">
        <v>1373</v>
      </c>
      <c r="H546" s="54" t="s">
        <v>356</v>
      </c>
      <c r="I546" s="54" t="s">
        <v>2798</v>
      </c>
      <c r="J546" s="55" t="s">
        <v>1634</v>
      </c>
      <c r="K546" s="55" t="s">
        <v>3561</v>
      </c>
      <c r="L546" s="54" t="s">
        <v>3475</v>
      </c>
      <c r="M546" s="54" t="s">
        <v>3476</v>
      </c>
      <c r="N546" s="54" t="s">
        <v>3477</v>
      </c>
      <c r="O546" s="55" t="e">
        <v>#N/A</v>
      </c>
      <c r="P546" s="55"/>
      <c r="Q546" s="55" t="s">
        <v>1890</v>
      </c>
      <c r="R546" s="54" t="s">
        <v>3478</v>
      </c>
      <c r="V546" s="66">
        <v>0.2</v>
      </c>
      <c r="W546" s="63" t="s">
        <v>3479</v>
      </c>
      <c r="Y546" s="54">
        <v>1</v>
      </c>
      <c r="AA546" s="54" t="s">
        <v>3480</v>
      </c>
      <c r="AH546" s="54" t="s">
        <v>3922</v>
      </c>
    </row>
    <row r="547" spans="2:46" x14ac:dyDescent="0.3">
      <c r="B547" s="55">
        <v>2016</v>
      </c>
      <c r="C547" s="55">
        <f>VLOOKUP(D547,Lotes!$A:$F,6,FALSE)</f>
        <v>0.27</v>
      </c>
      <c r="D547" s="54">
        <v>641</v>
      </c>
      <c r="E547" s="55">
        <v>18</v>
      </c>
      <c r="F547" s="55" t="s">
        <v>1373</v>
      </c>
      <c r="H547" s="55" t="s">
        <v>356</v>
      </c>
      <c r="I547" s="55" t="s">
        <v>2798</v>
      </c>
      <c r="J547" s="55" t="s">
        <v>1634</v>
      </c>
      <c r="N547" s="55" t="s">
        <v>2919</v>
      </c>
      <c r="O547" s="55" t="e">
        <v>#N/A</v>
      </c>
      <c r="Q547" s="55" t="s">
        <v>1796</v>
      </c>
      <c r="R547" s="55" t="s">
        <v>1668</v>
      </c>
      <c r="V547" s="60">
        <v>0</v>
      </c>
      <c r="Y547" s="55">
        <v>1</v>
      </c>
      <c r="AG547" s="55" t="s">
        <v>3207</v>
      </c>
    </row>
    <row r="548" spans="2:46" x14ac:dyDescent="0.3">
      <c r="B548" s="55">
        <v>2016</v>
      </c>
      <c r="C548" s="55">
        <f>VLOOKUP(D548,Lotes!$A:$F,6,FALSE)</f>
        <v>0.28999999999999998</v>
      </c>
      <c r="D548" s="54">
        <v>637</v>
      </c>
      <c r="E548" s="55">
        <v>18</v>
      </c>
      <c r="F548" s="55" t="s">
        <v>1373</v>
      </c>
      <c r="H548" s="55" t="s">
        <v>356</v>
      </c>
      <c r="I548" s="55" t="s">
        <v>2798</v>
      </c>
      <c r="J548" s="55" t="s">
        <v>1634</v>
      </c>
      <c r="K548" s="55" t="s">
        <v>3561</v>
      </c>
      <c r="L548" s="55" t="s">
        <v>3561</v>
      </c>
      <c r="N548" s="55" t="s">
        <v>2915</v>
      </c>
      <c r="O548" s="55" t="e">
        <v>#N/A</v>
      </c>
      <c r="Q548" s="55" t="s">
        <v>1667</v>
      </c>
      <c r="R548" s="55" t="s">
        <v>1667</v>
      </c>
      <c r="V548" s="60">
        <v>0</v>
      </c>
      <c r="W548" s="59" t="s">
        <v>3481</v>
      </c>
      <c r="Y548" s="55">
        <v>2</v>
      </c>
      <c r="AA548" s="55" t="s">
        <v>3482</v>
      </c>
    </row>
    <row r="549" spans="2:46" x14ac:dyDescent="0.3">
      <c r="B549" s="55">
        <v>2016</v>
      </c>
      <c r="C549" s="55">
        <f>VLOOKUP(D549,Lotes!$A:$F,6,FALSE)</f>
        <v>0.28999999999999998</v>
      </c>
      <c r="D549" s="54">
        <v>637</v>
      </c>
      <c r="E549" s="55">
        <v>18</v>
      </c>
      <c r="F549" s="55" t="s">
        <v>1373</v>
      </c>
      <c r="H549" s="55" t="s">
        <v>356</v>
      </c>
      <c r="I549" s="55" t="s">
        <v>2798</v>
      </c>
      <c r="J549" s="55" t="s">
        <v>1634</v>
      </c>
      <c r="L549" s="55" t="s">
        <v>2980</v>
      </c>
      <c r="N549" s="55" t="s">
        <v>2777</v>
      </c>
      <c r="O549" s="55" t="e">
        <v>#N/A</v>
      </c>
      <c r="Q549" s="55" t="s">
        <v>1631</v>
      </c>
      <c r="R549" s="55" t="s">
        <v>1643</v>
      </c>
      <c r="V549" s="60">
        <v>0</v>
      </c>
      <c r="W549" s="59" t="s">
        <v>1631</v>
      </c>
      <c r="Y549" s="55">
        <v>1</v>
      </c>
      <c r="AA549" s="55" t="s">
        <v>3483</v>
      </c>
      <c r="AG549" s="55" t="s">
        <v>3484</v>
      </c>
      <c r="AP549" s="55">
        <f>Y549</f>
        <v>1</v>
      </c>
    </row>
    <row r="550" spans="2:46" x14ac:dyDescent="0.3">
      <c r="B550" s="55">
        <v>2016</v>
      </c>
      <c r="C550" s="55">
        <f>VLOOKUP(D550,Lotes!$A:$F,6,FALSE)</f>
        <v>0.28999999999999998</v>
      </c>
      <c r="D550" s="54">
        <v>637</v>
      </c>
      <c r="E550" s="55">
        <v>18</v>
      </c>
      <c r="F550" s="55" t="s">
        <v>1373</v>
      </c>
      <c r="H550" s="55" t="s">
        <v>356</v>
      </c>
      <c r="I550" s="55" t="s">
        <v>2798</v>
      </c>
      <c r="J550" s="55" t="s">
        <v>1634</v>
      </c>
      <c r="N550" s="55" t="s">
        <v>2919</v>
      </c>
      <c r="O550" s="55" t="e">
        <v>#N/A</v>
      </c>
      <c r="Q550" s="55" t="s">
        <v>1796</v>
      </c>
      <c r="R550" s="55" t="s">
        <v>1668</v>
      </c>
      <c r="V550" s="60">
        <v>0</v>
      </c>
      <c r="Y550" s="55">
        <v>5</v>
      </c>
      <c r="AG550" s="55" t="s">
        <v>3485</v>
      </c>
      <c r="AT550" s="55">
        <v>4</v>
      </c>
    </row>
    <row r="551" spans="2:46" x14ac:dyDescent="0.3">
      <c r="B551" s="55">
        <v>2016</v>
      </c>
      <c r="C551" s="55">
        <f>VLOOKUP(D551,Lotes!$A:$F,6,FALSE)</f>
        <v>0.28999999999999998</v>
      </c>
      <c r="D551" s="54">
        <v>637</v>
      </c>
      <c r="E551" s="55">
        <v>18</v>
      </c>
      <c r="F551" s="55" t="s">
        <v>1373</v>
      </c>
      <c r="H551" s="55" t="s">
        <v>356</v>
      </c>
      <c r="I551" s="55" t="s">
        <v>2798</v>
      </c>
      <c r="J551" s="55" t="s">
        <v>3803</v>
      </c>
      <c r="N551" s="55" t="s">
        <v>3366</v>
      </c>
      <c r="O551" s="55" t="e">
        <v>#N/A</v>
      </c>
      <c r="V551" s="60">
        <v>0</v>
      </c>
      <c r="Y551" s="55">
        <v>2</v>
      </c>
    </row>
    <row r="552" spans="2:46" x14ac:dyDescent="0.3">
      <c r="B552" s="55">
        <v>2016</v>
      </c>
      <c r="C552" s="55">
        <f>VLOOKUP(D552,Lotes!$A:$F,6,FALSE)</f>
        <v>0.19</v>
      </c>
      <c r="D552" s="54">
        <v>642</v>
      </c>
      <c r="E552" s="55">
        <v>18</v>
      </c>
      <c r="F552" s="55" t="s">
        <v>1393</v>
      </c>
      <c r="H552" s="55" t="s">
        <v>356</v>
      </c>
      <c r="I552" s="55" t="s">
        <v>2798</v>
      </c>
      <c r="J552" s="55" t="s">
        <v>1634</v>
      </c>
      <c r="L552" s="55" t="s">
        <v>2945</v>
      </c>
      <c r="N552" s="55" t="s">
        <v>2971</v>
      </c>
      <c r="O552" s="55" t="e">
        <v>#N/A</v>
      </c>
      <c r="Q552" s="55" t="s">
        <v>1667</v>
      </c>
      <c r="R552" s="55" t="s">
        <v>1667</v>
      </c>
      <c r="V552" s="60">
        <v>0</v>
      </c>
      <c r="W552" s="59" t="s">
        <v>3486</v>
      </c>
      <c r="Y552" s="55">
        <v>1</v>
      </c>
    </row>
    <row r="553" spans="2:46" x14ac:dyDescent="0.3">
      <c r="B553" s="55">
        <v>2016</v>
      </c>
      <c r="C553" s="55">
        <f>VLOOKUP(D553,Lotes!$A:$F,6,FALSE)</f>
        <v>0.19</v>
      </c>
      <c r="D553" s="54">
        <v>642</v>
      </c>
      <c r="E553" s="55">
        <v>18</v>
      </c>
      <c r="F553" s="55" t="s">
        <v>1393</v>
      </c>
      <c r="H553" s="55" t="s">
        <v>356</v>
      </c>
      <c r="I553" s="55" t="s">
        <v>2798</v>
      </c>
      <c r="J553" s="55" t="s">
        <v>1634</v>
      </c>
      <c r="N553" s="55" t="s">
        <v>2919</v>
      </c>
      <c r="O553" s="55" t="e">
        <v>#N/A</v>
      </c>
      <c r="Q553" s="55" t="s">
        <v>1796</v>
      </c>
      <c r="R553" s="55" t="s">
        <v>1668</v>
      </c>
      <c r="V553" s="60">
        <v>0</v>
      </c>
      <c r="Y553" s="55">
        <v>6</v>
      </c>
    </row>
    <row r="554" spans="2:46" x14ac:dyDescent="0.3">
      <c r="B554" s="55">
        <v>2016</v>
      </c>
      <c r="C554" s="55">
        <f>VLOOKUP(D554,Lotes!$A:$F,6,FALSE)</f>
        <v>0.19</v>
      </c>
      <c r="D554" s="54">
        <v>642</v>
      </c>
      <c r="E554" s="55">
        <v>18</v>
      </c>
      <c r="F554" s="55" t="s">
        <v>1393</v>
      </c>
      <c r="H554" s="55" t="s">
        <v>356</v>
      </c>
      <c r="I554" s="55" t="s">
        <v>2798</v>
      </c>
      <c r="J554" s="55" t="s">
        <v>3366</v>
      </c>
      <c r="N554" s="55" t="s">
        <v>3366</v>
      </c>
      <c r="O554" s="55" t="e">
        <v>#N/A</v>
      </c>
      <c r="V554" s="60">
        <v>0</v>
      </c>
      <c r="Y554" s="55">
        <v>1</v>
      </c>
    </row>
    <row r="555" spans="2:46" x14ac:dyDescent="0.3">
      <c r="B555" s="55">
        <v>2016</v>
      </c>
      <c r="C555" s="55">
        <f>VLOOKUP(D555,Lotes!$A:$F,6,FALSE)</f>
        <v>0.6</v>
      </c>
      <c r="D555" s="54">
        <v>682</v>
      </c>
      <c r="E555" s="55">
        <v>18</v>
      </c>
      <c r="F555" s="55" t="s">
        <v>1395</v>
      </c>
      <c r="H555" s="55" t="s">
        <v>581</v>
      </c>
      <c r="I555" s="55" t="s">
        <v>2651</v>
      </c>
      <c r="J555" s="55" t="s">
        <v>1622</v>
      </c>
      <c r="K555" s="55" t="s">
        <v>3879</v>
      </c>
      <c r="L555" s="55" t="s">
        <v>1894</v>
      </c>
      <c r="M555" s="55" t="s">
        <v>1895</v>
      </c>
      <c r="N555" s="55" t="s">
        <v>3022</v>
      </c>
      <c r="O555" s="55" t="e">
        <v>#N/A</v>
      </c>
      <c r="Q555" s="55" t="s">
        <v>2916</v>
      </c>
      <c r="R555" s="55" t="s">
        <v>1750</v>
      </c>
      <c r="U555" s="55" t="s">
        <v>2877</v>
      </c>
      <c r="V555" s="60">
        <v>0</v>
      </c>
      <c r="W555" s="59" t="s">
        <v>3489</v>
      </c>
      <c r="Y555" s="55">
        <v>1</v>
      </c>
    </row>
    <row r="556" spans="2:46" x14ac:dyDescent="0.3">
      <c r="B556" s="55">
        <v>2016</v>
      </c>
      <c r="C556" s="55">
        <f>VLOOKUP(D556,Lotes!$A:$F,6,FALSE)</f>
        <v>0.6</v>
      </c>
      <c r="D556" s="54">
        <v>682</v>
      </c>
      <c r="E556" s="55">
        <v>18</v>
      </c>
      <c r="F556" s="55" t="s">
        <v>1395</v>
      </c>
      <c r="H556" s="55" t="s">
        <v>581</v>
      </c>
      <c r="I556" s="55" t="s">
        <v>2651</v>
      </c>
      <c r="J556" s="55" t="s">
        <v>1622</v>
      </c>
      <c r="K556" s="55" t="s">
        <v>3968</v>
      </c>
      <c r="N556" s="55" t="s">
        <v>2992</v>
      </c>
      <c r="O556" s="55" t="e">
        <v>#N/A</v>
      </c>
      <c r="Q556" s="55" t="s">
        <v>1796</v>
      </c>
      <c r="R556" s="55" t="s">
        <v>1668</v>
      </c>
      <c r="V556" s="60">
        <v>0</v>
      </c>
      <c r="Y556" s="55">
        <v>3</v>
      </c>
    </row>
    <row r="557" spans="2:46" x14ac:dyDescent="0.3">
      <c r="B557" s="55">
        <v>2016</v>
      </c>
      <c r="C557" s="55">
        <f>VLOOKUP(D557,Lotes!$A:$F,6,FALSE)</f>
        <v>0.6</v>
      </c>
      <c r="D557" s="54">
        <v>682</v>
      </c>
      <c r="E557" s="55">
        <v>18</v>
      </c>
      <c r="F557" s="55" t="s">
        <v>1395</v>
      </c>
      <c r="H557" s="55" t="s">
        <v>581</v>
      </c>
      <c r="I557" s="55" t="s">
        <v>2651</v>
      </c>
      <c r="J557" s="55" t="s">
        <v>1634</v>
      </c>
      <c r="K557" s="55" t="s">
        <v>3561</v>
      </c>
      <c r="L557" s="55" t="s">
        <v>2873</v>
      </c>
      <c r="M557" s="55" t="s">
        <v>2896</v>
      </c>
      <c r="N557" s="55" t="s">
        <v>1658</v>
      </c>
      <c r="O557" s="55" t="e">
        <v>#N/A</v>
      </c>
      <c r="Q557" s="55" t="s">
        <v>1785</v>
      </c>
      <c r="R557" s="55" t="s">
        <v>1785</v>
      </c>
      <c r="U557" s="55" t="s">
        <v>2874</v>
      </c>
      <c r="V557" s="60">
        <v>0</v>
      </c>
      <c r="W557" s="59" t="s">
        <v>3490</v>
      </c>
      <c r="Y557" s="55">
        <v>1</v>
      </c>
    </row>
    <row r="558" spans="2:46" x14ac:dyDescent="0.3">
      <c r="B558" s="55">
        <v>2016</v>
      </c>
      <c r="C558" s="55">
        <f>VLOOKUP(D558,Lotes!$A:$F,6,FALSE)</f>
        <v>0.6</v>
      </c>
      <c r="D558" s="54">
        <v>682</v>
      </c>
      <c r="E558" s="55">
        <v>18</v>
      </c>
      <c r="F558" s="55" t="s">
        <v>1395</v>
      </c>
      <c r="H558" s="55" t="s">
        <v>581</v>
      </c>
      <c r="I558" s="55" t="s">
        <v>2651</v>
      </c>
      <c r="J558" s="55" t="s">
        <v>1634</v>
      </c>
      <c r="N558" s="55" t="s">
        <v>2919</v>
      </c>
      <c r="O558" s="55" t="e">
        <v>#N/A</v>
      </c>
      <c r="Q558" s="55" t="s">
        <v>1796</v>
      </c>
      <c r="R558" s="55" t="s">
        <v>1668</v>
      </c>
      <c r="V558" s="60">
        <v>0</v>
      </c>
      <c r="Y558" s="55">
        <v>6</v>
      </c>
    </row>
    <row r="559" spans="2:46" x14ac:dyDescent="0.3">
      <c r="B559" s="55">
        <v>2016</v>
      </c>
      <c r="C559" s="55">
        <f>VLOOKUP(D559,Lotes!$A:$F,6,FALSE)</f>
        <v>0.6</v>
      </c>
      <c r="D559" s="54">
        <v>682</v>
      </c>
      <c r="E559" s="55">
        <v>18</v>
      </c>
      <c r="F559" s="55" t="s">
        <v>1395</v>
      </c>
      <c r="H559" s="55" t="s">
        <v>581</v>
      </c>
      <c r="I559" s="55" t="s">
        <v>2651</v>
      </c>
      <c r="J559" s="55" t="s">
        <v>3366</v>
      </c>
      <c r="N559" s="55" t="s">
        <v>3366</v>
      </c>
      <c r="O559" s="55" t="e">
        <v>#N/A</v>
      </c>
      <c r="V559" s="60">
        <v>0</v>
      </c>
      <c r="Y559" s="55">
        <v>3</v>
      </c>
    </row>
    <row r="560" spans="2:46" x14ac:dyDescent="0.3">
      <c r="B560" s="55">
        <v>2016</v>
      </c>
      <c r="C560" s="55">
        <f>VLOOKUP(D560,Lotes!$A:$F,6,FALSE)</f>
        <v>0.56999999999999995</v>
      </c>
      <c r="D560" s="54">
        <v>652</v>
      </c>
      <c r="E560" s="55">
        <v>18</v>
      </c>
      <c r="F560" s="55" t="s">
        <v>1467</v>
      </c>
      <c r="H560" s="55" t="s">
        <v>356</v>
      </c>
      <c r="I560" s="55" t="s">
        <v>3491</v>
      </c>
      <c r="J560" s="55" t="s">
        <v>1634</v>
      </c>
      <c r="K560" s="55" t="s">
        <v>1742</v>
      </c>
      <c r="L560" s="55" t="s">
        <v>2925</v>
      </c>
      <c r="M560" s="55" t="s">
        <v>2926</v>
      </c>
      <c r="N560" s="55" t="s">
        <v>3888</v>
      </c>
      <c r="O560" s="55" t="e">
        <v>#N/A</v>
      </c>
      <c r="Q560" s="55" t="s">
        <v>1693</v>
      </c>
      <c r="R560" s="55" t="s">
        <v>1693</v>
      </c>
      <c r="U560" s="55" t="s">
        <v>2877</v>
      </c>
      <c r="V560" s="58">
        <v>0.6</v>
      </c>
      <c r="W560" s="59" t="s">
        <v>3492</v>
      </c>
      <c r="Y560" s="55">
        <v>1</v>
      </c>
      <c r="AA560" s="55" t="s">
        <v>3493</v>
      </c>
    </row>
    <row r="561" spans="2:39" x14ac:dyDescent="0.3">
      <c r="B561" s="55">
        <v>2016</v>
      </c>
      <c r="C561" s="55">
        <f>VLOOKUP(D561,Lotes!$A:$F,6,FALSE)</f>
        <v>0.56999999999999995</v>
      </c>
      <c r="D561" s="54">
        <v>652</v>
      </c>
      <c r="E561" s="55">
        <v>18</v>
      </c>
      <c r="F561" s="55" t="s">
        <v>1467</v>
      </c>
      <c r="H561" s="55" t="s">
        <v>356</v>
      </c>
      <c r="I561" s="55" t="s">
        <v>3491</v>
      </c>
      <c r="J561" s="55" t="s">
        <v>1634</v>
      </c>
      <c r="K561" s="55" t="s">
        <v>1742</v>
      </c>
      <c r="L561" s="55" t="s">
        <v>2925</v>
      </c>
      <c r="M561" s="55" t="s">
        <v>2926</v>
      </c>
      <c r="N561" s="55" t="s">
        <v>3888</v>
      </c>
      <c r="O561" s="55" t="e">
        <v>#N/A</v>
      </c>
      <c r="Q561" s="55" t="s">
        <v>1730</v>
      </c>
      <c r="R561" s="55" t="s">
        <v>1730</v>
      </c>
      <c r="U561" s="55" t="s">
        <v>2877</v>
      </c>
      <c r="V561" s="58">
        <v>0.9</v>
      </c>
      <c r="W561" s="59" t="s">
        <v>3494</v>
      </c>
      <c r="Y561" s="55">
        <v>1</v>
      </c>
    </row>
    <row r="562" spans="2:39" x14ac:dyDescent="0.3">
      <c r="B562" s="55">
        <v>2016</v>
      </c>
      <c r="C562" s="55">
        <f>VLOOKUP(D562,Lotes!$A:$F,6,FALSE)</f>
        <v>0.56999999999999995</v>
      </c>
      <c r="D562" s="54">
        <v>652</v>
      </c>
      <c r="E562" s="55">
        <v>18</v>
      </c>
      <c r="F562" s="55" t="s">
        <v>1467</v>
      </c>
      <c r="H562" s="55" t="s">
        <v>356</v>
      </c>
      <c r="I562" s="55" t="s">
        <v>3491</v>
      </c>
      <c r="J562" s="55" t="s">
        <v>1634</v>
      </c>
      <c r="K562" s="55" t="s">
        <v>3965</v>
      </c>
      <c r="L562" s="55" t="s">
        <v>1673</v>
      </c>
      <c r="M562" s="55" t="s">
        <v>2879</v>
      </c>
      <c r="N562" s="55" t="s">
        <v>1830</v>
      </c>
      <c r="O562" s="55" t="e">
        <v>#N/A</v>
      </c>
      <c r="Q562" s="55" t="s">
        <v>2924</v>
      </c>
      <c r="R562" s="55" t="s">
        <v>3495</v>
      </c>
      <c r="U562" s="55" t="s">
        <v>2877</v>
      </c>
      <c r="V562" s="58">
        <v>0.1</v>
      </c>
      <c r="W562" s="59" t="s">
        <v>3496</v>
      </c>
      <c r="Y562" s="55">
        <v>1</v>
      </c>
      <c r="AG562" s="55" t="s">
        <v>1679</v>
      </c>
      <c r="AL562" s="55">
        <v>1</v>
      </c>
    </row>
    <row r="563" spans="2:39" x14ac:dyDescent="0.3">
      <c r="B563" s="55">
        <v>2016</v>
      </c>
      <c r="C563" s="55">
        <f>VLOOKUP(D563,Lotes!$A:$F,6,FALSE)</f>
        <v>0.316</v>
      </c>
      <c r="D563" s="54">
        <v>668</v>
      </c>
      <c r="E563" s="55">
        <v>18</v>
      </c>
      <c r="F563" s="55" t="s">
        <v>1489</v>
      </c>
      <c r="H563" s="55" t="s">
        <v>581</v>
      </c>
      <c r="I563" s="55" t="s">
        <v>2580</v>
      </c>
      <c r="J563" s="55" t="s">
        <v>1634</v>
      </c>
      <c r="K563" s="55" t="s">
        <v>3561</v>
      </c>
      <c r="L563" s="55" t="s">
        <v>3561</v>
      </c>
      <c r="N563" s="55" t="s">
        <v>2915</v>
      </c>
      <c r="O563" s="55" t="e">
        <v>#N/A</v>
      </c>
      <c r="Q563" s="55" t="s">
        <v>1667</v>
      </c>
      <c r="R563" s="55" t="s">
        <v>1667</v>
      </c>
      <c r="V563" s="58">
        <v>0.5</v>
      </c>
      <c r="W563" s="59" t="s">
        <v>1631</v>
      </c>
      <c r="Y563" s="55">
        <v>1</v>
      </c>
      <c r="AA563" s="55" t="s">
        <v>3497</v>
      </c>
    </row>
    <row r="564" spans="2:39" x14ac:dyDescent="0.3">
      <c r="B564" s="55">
        <v>2016</v>
      </c>
      <c r="C564" s="55">
        <f>VLOOKUP(D564,Lotes!$A:$F,6,FALSE)</f>
        <v>0.316</v>
      </c>
      <c r="D564" s="54">
        <v>668</v>
      </c>
      <c r="E564" s="55">
        <v>18</v>
      </c>
      <c r="F564" s="55" t="s">
        <v>1489</v>
      </c>
      <c r="H564" s="55" t="s">
        <v>581</v>
      </c>
      <c r="I564" s="55" t="s">
        <v>2580</v>
      </c>
      <c r="J564" s="55" t="s">
        <v>1634</v>
      </c>
      <c r="L564" s="55" t="s">
        <v>2945</v>
      </c>
      <c r="N564" s="55" t="s">
        <v>2971</v>
      </c>
      <c r="O564" s="55" t="e">
        <v>#N/A</v>
      </c>
      <c r="Q564" s="55" t="s">
        <v>1667</v>
      </c>
      <c r="R564" s="55" t="s">
        <v>1667</v>
      </c>
      <c r="V564" s="60">
        <v>0</v>
      </c>
      <c r="W564" s="59" t="s">
        <v>1631</v>
      </c>
      <c r="Y564" s="55">
        <v>8</v>
      </c>
    </row>
    <row r="565" spans="2:39" x14ac:dyDescent="0.3">
      <c r="B565" s="55">
        <v>2016</v>
      </c>
      <c r="C565" s="55">
        <f>VLOOKUP(D565,Lotes!$A:$F,6,FALSE)</f>
        <v>0.316</v>
      </c>
      <c r="D565" s="54">
        <v>668</v>
      </c>
      <c r="E565" s="55">
        <v>18</v>
      </c>
      <c r="F565" s="55" t="s">
        <v>1489</v>
      </c>
      <c r="H565" s="55" t="s">
        <v>581</v>
      </c>
      <c r="I565" s="55" t="s">
        <v>2580</v>
      </c>
      <c r="J565" s="55" t="s">
        <v>1634</v>
      </c>
      <c r="K565" s="55" t="s">
        <v>3561</v>
      </c>
      <c r="L565" s="55" t="s">
        <v>2873</v>
      </c>
      <c r="M565" s="55" t="s">
        <v>2896</v>
      </c>
      <c r="N565" s="55" t="s">
        <v>1658</v>
      </c>
      <c r="O565" s="55" t="e">
        <v>#N/A</v>
      </c>
      <c r="Q565" s="55" t="s">
        <v>1693</v>
      </c>
      <c r="R565" s="55" t="s">
        <v>1693</v>
      </c>
      <c r="U565" s="55" t="s">
        <v>2877</v>
      </c>
      <c r="V565" s="58">
        <v>0.1</v>
      </c>
      <c r="W565" s="59" t="s">
        <v>3498</v>
      </c>
      <c r="Y565" s="55">
        <v>1</v>
      </c>
    </row>
    <row r="566" spans="2:39" x14ac:dyDescent="0.3">
      <c r="B566" s="55">
        <v>2016</v>
      </c>
      <c r="C566" s="55">
        <f>VLOOKUP(D566,Lotes!$A:$F,6,FALSE)</f>
        <v>0.316</v>
      </c>
      <c r="D566" s="54">
        <v>668</v>
      </c>
      <c r="E566" s="55">
        <v>18</v>
      </c>
      <c r="F566" s="55" t="s">
        <v>1489</v>
      </c>
      <c r="H566" s="55" t="s">
        <v>581</v>
      </c>
      <c r="I566" s="55" t="s">
        <v>2580</v>
      </c>
      <c r="J566" s="55" t="s">
        <v>1634</v>
      </c>
      <c r="K566" s="55" t="s">
        <v>1742</v>
      </c>
      <c r="L566" s="55" t="s">
        <v>2925</v>
      </c>
      <c r="M566" s="55" t="s">
        <v>2926</v>
      </c>
      <c r="N566" s="55" t="s">
        <v>3888</v>
      </c>
      <c r="O566" s="55" t="e">
        <v>#N/A</v>
      </c>
      <c r="Q566" s="55" t="s">
        <v>1693</v>
      </c>
      <c r="R566" s="55" t="s">
        <v>1693</v>
      </c>
      <c r="U566" s="55" t="s">
        <v>2877</v>
      </c>
      <c r="V566" s="58">
        <v>0.4</v>
      </c>
      <c r="W566" s="59" t="s">
        <v>3499</v>
      </c>
      <c r="Y566" s="55">
        <v>1</v>
      </c>
      <c r="AG566" s="55" t="s">
        <v>3249</v>
      </c>
      <c r="AM566" s="55">
        <f>Y566</f>
        <v>1</v>
      </c>
    </row>
    <row r="567" spans="2:39" x14ac:dyDescent="0.3">
      <c r="B567" s="55">
        <v>2016</v>
      </c>
      <c r="C567" s="55">
        <f>VLOOKUP(D567,Lotes!$A:$F,6,FALSE)</f>
        <v>0.316</v>
      </c>
      <c r="D567" s="54">
        <v>668</v>
      </c>
      <c r="E567" s="55">
        <v>18</v>
      </c>
      <c r="F567" s="55" t="s">
        <v>1489</v>
      </c>
      <c r="H567" s="55" t="s">
        <v>581</v>
      </c>
      <c r="I567" s="55" t="s">
        <v>2580</v>
      </c>
      <c r="J567" s="55" t="s">
        <v>1634</v>
      </c>
      <c r="K567" s="55" t="s">
        <v>1742</v>
      </c>
      <c r="L567" s="55" t="s">
        <v>2925</v>
      </c>
      <c r="M567" s="55" t="s">
        <v>2926</v>
      </c>
      <c r="N567" s="55" t="s">
        <v>3888</v>
      </c>
      <c r="O567" s="55" t="e">
        <v>#N/A</v>
      </c>
      <c r="Q567" s="55" t="s">
        <v>1652</v>
      </c>
      <c r="R567" s="55" t="s">
        <v>2974</v>
      </c>
      <c r="V567" s="60">
        <v>0</v>
      </c>
      <c r="Y567" s="55">
        <v>5</v>
      </c>
      <c r="AA567" s="55" t="s">
        <v>3500</v>
      </c>
    </row>
    <row r="568" spans="2:39" x14ac:dyDescent="0.3">
      <c r="B568" s="55">
        <v>2016</v>
      </c>
      <c r="C568" s="55">
        <f>VLOOKUP(D568,Lotes!$A:$F,6,FALSE)</f>
        <v>0.316</v>
      </c>
      <c r="D568" s="54">
        <v>668</v>
      </c>
      <c r="E568" s="55">
        <v>18</v>
      </c>
      <c r="F568" s="55" t="s">
        <v>1489</v>
      </c>
      <c r="H568" s="55" t="s">
        <v>581</v>
      </c>
      <c r="I568" s="55" t="s">
        <v>2580</v>
      </c>
      <c r="J568" s="55" t="s">
        <v>1634</v>
      </c>
      <c r="K568" s="55" t="s">
        <v>2911</v>
      </c>
      <c r="L568" s="55" t="s">
        <v>2911</v>
      </c>
      <c r="N568" s="55" t="s">
        <v>3890</v>
      </c>
      <c r="O568" s="55" t="e">
        <v>#N/A</v>
      </c>
      <c r="P568" s="55" t="s">
        <v>4355</v>
      </c>
      <c r="Q568" s="55" t="s">
        <v>1699</v>
      </c>
      <c r="V568" s="58">
        <v>0.9</v>
      </c>
      <c r="Y568" s="55">
        <v>1</v>
      </c>
      <c r="AA568" s="55" t="s">
        <v>3501</v>
      </c>
      <c r="AC568" s="55" t="s">
        <v>1627</v>
      </c>
    </row>
    <row r="569" spans="2:39" x14ac:dyDescent="0.3">
      <c r="B569" s="55">
        <v>2016</v>
      </c>
      <c r="C569" s="55">
        <f>VLOOKUP(D569,Lotes!$A:$F,6,FALSE)</f>
        <v>0.316</v>
      </c>
      <c r="D569" s="54">
        <v>668</v>
      </c>
      <c r="E569" s="55">
        <v>18</v>
      </c>
      <c r="F569" s="55" t="s">
        <v>1489</v>
      </c>
      <c r="H569" s="55" t="s">
        <v>581</v>
      </c>
      <c r="I569" s="55" t="s">
        <v>2580</v>
      </c>
      <c r="J569" s="55" t="s">
        <v>1634</v>
      </c>
      <c r="N569" s="55" t="s">
        <v>2919</v>
      </c>
      <c r="O569" s="55" t="e">
        <v>#N/A</v>
      </c>
      <c r="Q569" s="55" t="s">
        <v>1796</v>
      </c>
      <c r="R569" s="55" t="s">
        <v>1668</v>
      </c>
      <c r="V569" s="60">
        <v>0</v>
      </c>
      <c r="Y569" s="55">
        <v>5</v>
      </c>
    </row>
    <row r="570" spans="2:39" x14ac:dyDescent="0.3">
      <c r="B570" s="55">
        <v>2016</v>
      </c>
      <c r="C570" s="55">
        <f>VLOOKUP(D570,Lotes!$A:$F,6,FALSE)</f>
        <v>7.0000000000000007E-2</v>
      </c>
      <c r="D570" s="54">
        <v>683</v>
      </c>
      <c r="E570" s="55">
        <v>18</v>
      </c>
      <c r="F570" s="55" t="s">
        <v>22</v>
      </c>
      <c r="H570" s="55" t="s">
        <v>581</v>
      </c>
      <c r="I570" s="55" t="s">
        <v>2651</v>
      </c>
      <c r="J570" s="55" t="s">
        <v>1634</v>
      </c>
      <c r="K570" s="55" t="s">
        <v>3965</v>
      </c>
      <c r="L570" s="55" t="s">
        <v>1673</v>
      </c>
      <c r="M570" s="55" t="s">
        <v>2879</v>
      </c>
      <c r="N570" s="55" t="s">
        <v>1830</v>
      </c>
      <c r="O570" s="55" t="e">
        <v>#N/A</v>
      </c>
      <c r="Q570" s="55" t="s">
        <v>1652</v>
      </c>
      <c r="R570" s="55" t="s">
        <v>3181</v>
      </c>
      <c r="U570" s="55" t="s">
        <v>2877</v>
      </c>
      <c r="V570" s="60">
        <v>1</v>
      </c>
      <c r="Y570" s="55">
        <v>1</v>
      </c>
      <c r="AA570" s="55" t="s">
        <v>3502</v>
      </c>
      <c r="AJ570" s="55" t="s">
        <v>3861</v>
      </c>
    </row>
    <row r="571" spans="2:39" x14ac:dyDescent="0.3">
      <c r="B571" s="55">
        <v>2016</v>
      </c>
      <c r="C571" s="55">
        <f>VLOOKUP(D571,Lotes!$A:$F,6,FALSE)</f>
        <v>7.0000000000000007E-2</v>
      </c>
      <c r="D571" s="54">
        <v>683</v>
      </c>
      <c r="E571" s="55">
        <v>18</v>
      </c>
      <c r="F571" s="55" t="s">
        <v>22</v>
      </c>
      <c r="H571" s="55" t="s">
        <v>581</v>
      </c>
      <c r="I571" s="55" t="s">
        <v>2651</v>
      </c>
      <c r="J571" s="55" t="s">
        <v>1634</v>
      </c>
      <c r="K571" s="55" t="s">
        <v>3965</v>
      </c>
      <c r="L571" s="55" t="s">
        <v>1673</v>
      </c>
      <c r="M571" s="55" t="s">
        <v>2879</v>
      </c>
      <c r="N571" s="55" t="s">
        <v>1830</v>
      </c>
      <c r="O571" s="55" t="e">
        <v>#N/A</v>
      </c>
      <c r="Q571" s="55" t="s">
        <v>1652</v>
      </c>
      <c r="R571" s="55" t="s">
        <v>3914</v>
      </c>
      <c r="U571" s="55" t="s">
        <v>2874</v>
      </c>
      <c r="V571" s="60">
        <v>1</v>
      </c>
      <c r="Y571" s="55">
        <v>1</v>
      </c>
      <c r="AJ571" s="55" t="s">
        <v>3847</v>
      </c>
    </row>
    <row r="572" spans="2:39" x14ac:dyDescent="0.3">
      <c r="B572" s="55">
        <v>2016</v>
      </c>
      <c r="C572" s="55">
        <f>VLOOKUP(D572,Lotes!$A:$F,6,FALSE)</f>
        <v>7.0000000000000007E-2</v>
      </c>
      <c r="D572" s="54">
        <v>683</v>
      </c>
      <c r="E572" s="55">
        <v>18</v>
      </c>
      <c r="F572" s="55" t="s">
        <v>22</v>
      </c>
      <c r="H572" s="55" t="s">
        <v>581</v>
      </c>
      <c r="I572" s="55" t="s">
        <v>2651</v>
      </c>
      <c r="J572" s="55" t="s">
        <v>1634</v>
      </c>
      <c r="K572" s="55" t="s">
        <v>2911</v>
      </c>
      <c r="L572" s="55" t="s">
        <v>1635</v>
      </c>
      <c r="M572" s="55" t="s">
        <v>3036</v>
      </c>
      <c r="N572" s="55" t="s">
        <v>3898</v>
      </c>
      <c r="O572" s="55" t="e">
        <v>#N/A</v>
      </c>
      <c r="Q572" s="55" t="s">
        <v>1757</v>
      </c>
      <c r="R572" s="55" t="s">
        <v>1757</v>
      </c>
      <c r="U572" s="55" t="s">
        <v>2874</v>
      </c>
      <c r="V572" s="58">
        <v>0.6</v>
      </c>
      <c r="Y572" s="55">
        <v>1</v>
      </c>
      <c r="AA572" s="55" t="s">
        <v>3503</v>
      </c>
    </row>
    <row r="573" spans="2:39" x14ac:dyDescent="0.3">
      <c r="B573" s="55">
        <v>2016</v>
      </c>
      <c r="C573" s="55">
        <f>VLOOKUP(D573,Lotes!$A:$F,6,FALSE)</f>
        <v>7.0000000000000007E-2</v>
      </c>
      <c r="D573" s="54">
        <v>683</v>
      </c>
      <c r="E573" s="55">
        <v>18</v>
      </c>
      <c r="F573" s="55" t="s">
        <v>22</v>
      </c>
      <c r="H573" s="55" t="s">
        <v>581</v>
      </c>
      <c r="I573" s="55" t="s">
        <v>2651</v>
      </c>
      <c r="J573" s="55" t="s">
        <v>1634</v>
      </c>
      <c r="N573" s="55" t="s">
        <v>2919</v>
      </c>
      <c r="O573" s="55" t="e">
        <v>#N/A</v>
      </c>
      <c r="Q573" s="55" t="s">
        <v>1796</v>
      </c>
      <c r="V573" s="60">
        <v>0</v>
      </c>
      <c r="Y573" s="55">
        <v>3</v>
      </c>
    </row>
    <row r="574" spans="2:39" x14ac:dyDescent="0.3">
      <c r="B574" s="55">
        <v>2016</v>
      </c>
      <c r="C574" s="55">
        <f>VLOOKUP(D574,Lotes!$A:$F,6,FALSE)</f>
        <v>0.17</v>
      </c>
      <c r="D574" s="54">
        <v>636</v>
      </c>
      <c r="E574" s="55">
        <v>18</v>
      </c>
      <c r="F574" s="55" t="s">
        <v>1393</v>
      </c>
      <c r="H574" s="55" t="s">
        <v>972</v>
      </c>
      <c r="I574" s="55" t="s">
        <v>3452</v>
      </c>
      <c r="J574" s="55" t="s">
        <v>1634</v>
      </c>
      <c r="K574" s="55" t="s">
        <v>3561</v>
      </c>
      <c r="L574" s="55" t="s">
        <v>3439</v>
      </c>
      <c r="N574" s="55" t="s">
        <v>3504</v>
      </c>
      <c r="O574" s="55" t="e">
        <v>#N/A</v>
      </c>
      <c r="Q574" s="55" t="s">
        <v>1624</v>
      </c>
      <c r="R574" s="55" t="s">
        <v>1624</v>
      </c>
      <c r="U574" s="55" t="s">
        <v>2874</v>
      </c>
      <c r="V574" s="58">
        <v>0.1</v>
      </c>
      <c r="W574" s="59" t="s">
        <v>2040</v>
      </c>
      <c r="Y574" s="55">
        <v>1</v>
      </c>
      <c r="AA574" s="55" t="s">
        <v>3505</v>
      </c>
      <c r="AC574" s="55" t="s">
        <v>1627</v>
      </c>
      <c r="AH574" s="55" t="s">
        <v>3948</v>
      </c>
    </row>
    <row r="575" spans="2:39" x14ac:dyDescent="0.3">
      <c r="B575" s="55">
        <v>2016</v>
      </c>
      <c r="C575" s="55">
        <f>VLOOKUP(D575,Lotes!$A:$F,6,FALSE)</f>
        <v>0.17</v>
      </c>
      <c r="D575" s="54">
        <v>636</v>
      </c>
      <c r="E575" s="55">
        <v>18</v>
      </c>
      <c r="F575" s="55" t="s">
        <v>1393</v>
      </c>
      <c r="H575" s="55" t="s">
        <v>972</v>
      </c>
      <c r="I575" s="55" t="s">
        <v>3452</v>
      </c>
      <c r="J575" s="55" t="s">
        <v>1634</v>
      </c>
      <c r="L575" s="55" t="s">
        <v>2980</v>
      </c>
      <c r="N575" s="55" t="s">
        <v>2777</v>
      </c>
      <c r="O575" s="55" t="e">
        <v>#N/A</v>
      </c>
      <c r="Q575" s="55" t="s">
        <v>3984</v>
      </c>
      <c r="R575" s="55" t="s">
        <v>1713</v>
      </c>
      <c r="V575" s="60">
        <v>0</v>
      </c>
      <c r="Y575" s="55">
        <v>1</v>
      </c>
      <c r="AA575" s="55" t="s">
        <v>3506</v>
      </c>
    </row>
    <row r="576" spans="2:39" x14ac:dyDescent="0.3">
      <c r="B576" s="55">
        <v>2016</v>
      </c>
      <c r="C576" s="55">
        <f>VLOOKUP(D576,Lotes!$A:$F,6,FALSE)</f>
        <v>0.17</v>
      </c>
      <c r="D576" s="54">
        <v>636</v>
      </c>
      <c r="E576" s="55">
        <v>18</v>
      </c>
      <c r="F576" s="55" t="s">
        <v>1393</v>
      </c>
      <c r="H576" s="55" t="s">
        <v>972</v>
      </c>
      <c r="I576" s="55" t="s">
        <v>3452</v>
      </c>
      <c r="J576" s="55" t="s">
        <v>1634</v>
      </c>
      <c r="K576" s="55" t="s">
        <v>3561</v>
      </c>
      <c r="L576" s="55" t="s">
        <v>3439</v>
      </c>
      <c r="N576" s="55" t="s">
        <v>3504</v>
      </c>
      <c r="O576" s="55" t="e">
        <v>#N/A</v>
      </c>
      <c r="Q576" s="55" t="s">
        <v>3980</v>
      </c>
      <c r="R576" s="55" t="s">
        <v>3507</v>
      </c>
      <c r="U576" s="55" t="s">
        <v>2874</v>
      </c>
      <c r="V576" s="60">
        <v>1</v>
      </c>
      <c r="Y576" s="55">
        <v>1</v>
      </c>
      <c r="AA576" s="55" t="s">
        <v>3508</v>
      </c>
      <c r="AC576" s="55" t="s">
        <v>1627</v>
      </c>
    </row>
    <row r="577" spans="2:42" x14ac:dyDescent="0.3">
      <c r="B577" s="55">
        <v>2016</v>
      </c>
      <c r="C577" s="55">
        <f>VLOOKUP(D577,Lotes!$A:$F,6,FALSE)</f>
        <v>0.3</v>
      </c>
      <c r="D577" s="54">
        <v>646</v>
      </c>
      <c r="E577" s="55">
        <v>18</v>
      </c>
      <c r="F577" s="55" t="s">
        <v>1072</v>
      </c>
      <c r="H577" s="55" t="s">
        <v>27</v>
      </c>
      <c r="I577" s="55" t="s">
        <v>2798</v>
      </c>
      <c r="J577" s="55" t="s">
        <v>3366</v>
      </c>
      <c r="N577" s="55" t="s">
        <v>3366</v>
      </c>
      <c r="O577" s="55" t="e">
        <v>#N/A</v>
      </c>
      <c r="V577" s="60">
        <v>0</v>
      </c>
      <c r="Y577" s="55">
        <v>3</v>
      </c>
    </row>
    <row r="578" spans="2:42" x14ac:dyDescent="0.3">
      <c r="B578" s="55">
        <v>2016</v>
      </c>
      <c r="C578" s="55">
        <f>VLOOKUP(D578,Lotes!$A:$F,6,FALSE)</f>
        <v>0.48</v>
      </c>
      <c r="D578" s="54">
        <v>653</v>
      </c>
      <c r="E578" s="55">
        <v>18</v>
      </c>
      <c r="F578" s="55" t="s">
        <v>22</v>
      </c>
      <c r="H578" s="55" t="s">
        <v>356</v>
      </c>
      <c r="I578" s="55" t="s">
        <v>3491</v>
      </c>
      <c r="J578" s="55" t="s">
        <v>1634</v>
      </c>
      <c r="N578" s="55" t="s">
        <v>2919</v>
      </c>
      <c r="O578" s="55" t="e">
        <v>#N/A</v>
      </c>
      <c r="Q578" s="55" t="s">
        <v>1796</v>
      </c>
      <c r="R578" s="55" t="s">
        <v>1668</v>
      </c>
      <c r="V578" s="60">
        <v>0</v>
      </c>
      <c r="Y578" s="55">
        <v>3</v>
      </c>
    </row>
    <row r="579" spans="2:42" x14ac:dyDescent="0.3">
      <c r="B579" s="55">
        <v>2016</v>
      </c>
      <c r="C579" s="55">
        <f>VLOOKUP(D579,Lotes!$A:$F,6,FALSE)</f>
        <v>5.0000000000000001E-3</v>
      </c>
      <c r="D579" s="54">
        <v>601</v>
      </c>
      <c r="E579" s="55">
        <v>18</v>
      </c>
      <c r="F579" s="55" t="s">
        <v>372</v>
      </c>
      <c r="H579" s="55" t="s">
        <v>356</v>
      </c>
      <c r="I579" s="55" t="s">
        <v>1880</v>
      </c>
      <c r="J579" s="55" t="s">
        <v>1634</v>
      </c>
      <c r="L579" s="55" t="s">
        <v>2980</v>
      </c>
      <c r="N579" s="55" t="s">
        <v>2777</v>
      </c>
      <c r="O579" s="55" t="e">
        <v>#N/A</v>
      </c>
      <c r="Q579" s="55" t="s">
        <v>1631</v>
      </c>
      <c r="R579" s="55" t="s">
        <v>1643</v>
      </c>
      <c r="V579" s="60">
        <v>0</v>
      </c>
      <c r="W579" s="59" t="s">
        <v>1631</v>
      </c>
      <c r="Y579" s="55">
        <v>1</v>
      </c>
      <c r="AA579" s="55" t="s">
        <v>3509</v>
      </c>
      <c r="AH579" s="55" t="s">
        <v>3920</v>
      </c>
    </row>
    <row r="580" spans="2:42" x14ac:dyDescent="0.3">
      <c r="B580" s="55">
        <v>2016</v>
      </c>
      <c r="C580" s="55">
        <f>VLOOKUP(D580,Lotes!$A:$F,6,FALSE)</f>
        <v>5.0000000000000001E-3</v>
      </c>
      <c r="D580" s="54">
        <v>601</v>
      </c>
      <c r="E580" s="55">
        <v>18</v>
      </c>
      <c r="F580" s="55" t="s">
        <v>372</v>
      </c>
      <c r="H580" s="55" t="s">
        <v>356</v>
      </c>
      <c r="I580" s="55" t="s">
        <v>1880</v>
      </c>
      <c r="J580" s="55" t="s">
        <v>1634</v>
      </c>
      <c r="N580" s="55" t="s">
        <v>2919</v>
      </c>
      <c r="O580" s="55" t="e">
        <v>#N/A</v>
      </c>
      <c r="Q580" s="55" t="s">
        <v>1631</v>
      </c>
      <c r="R580" s="55" t="s">
        <v>1702</v>
      </c>
      <c r="V580" s="60" t="s">
        <v>2216</v>
      </c>
      <c r="W580" s="59" t="s">
        <v>3433</v>
      </c>
      <c r="Y580" s="55">
        <v>1</v>
      </c>
      <c r="AA580" s="55" t="s">
        <v>3510</v>
      </c>
    </row>
    <row r="581" spans="2:42" x14ac:dyDescent="0.3">
      <c r="B581" s="55">
        <v>2016</v>
      </c>
      <c r="C581" s="55">
        <f>VLOOKUP(D581,Lotes!$A:$F,6,FALSE)</f>
        <v>0.26500000000000001</v>
      </c>
      <c r="D581" s="54">
        <v>689</v>
      </c>
      <c r="E581" s="55">
        <v>18</v>
      </c>
      <c r="F581" s="55" t="s">
        <v>2594</v>
      </c>
      <c r="H581" s="55" t="s">
        <v>27</v>
      </c>
      <c r="I581" s="55" t="s">
        <v>2595</v>
      </c>
      <c r="J581" s="55" t="s">
        <v>1634</v>
      </c>
      <c r="K581" s="55" t="s">
        <v>3561</v>
      </c>
      <c r="L581" s="55" t="s">
        <v>2873</v>
      </c>
      <c r="M581" s="55" t="s">
        <v>2896</v>
      </c>
      <c r="N581" s="55" t="s">
        <v>1658</v>
      </c>
      <c r="O581" s="55" t="e">
        <v>#N/A</v>
      </c>
      <c r="Q581" s="55" t="s">
        <v>1757</v>
      </c>
      <c r="R581" s="55" t="s">
        <v>1757</v>
      </c>
      <c r="U581" s="55" t="s">
        <v>2877</v>
      </c>
      <c r="V581" s="58">
        <v>0.2</v>
      </c>
      <c r="W581" s="59" t="s">
        <v>3511</v>
      </c>
      <c r="Y581" s="55">
        <v>1</v>
      </c>
      <c r="AG581" s="55" t="s">
        <v>1679</v>
      </c>
      <c r="AL581" s="55">
        <v>1</v>
      </c>
    </row>
    <row r="582" spans="2:42" x14ac:dyDescent="0.3">
      <c r="B582" s="55">
        <v>2016</v>
      </c>
      <c r="C582" s="55">
        <f>VLOOKUP(D582,Lotes!$A:$F,6,FALSE)</f>
        <v>0.34</v>
      </c>
      <c r="D582" s="54">
        <v>602</v>
      </c>
      <c r="E582" s="55">
        <v>18</v>
      </c>
      <c r="F582" s="55" t="s">
        <v>372</v>
      </c>
      <c r="H582" s="55" t="s">
        <v>356</v>
      </c>
      <c r="I582" s="55" t="s">
        <v>1880</v>
      </c>
      <c r="J582" s="55" t="s">
        <v>1634</v>
      </c>
      <c r="L582" s="55" t="s">
        <v>3445</v>
      </c>
      <c r="N582" s="55" t="s">
        <v>3445</v>
      </c>
      <c r="O582" s="55" t="e">
        <v>#N/A</v>
      </c>
      <c r="Q582" s="55" t="s">
        <v>1631</v>
      </c>
      <c r="R582" s="55" t="s">
        <v>1643</v>
      </c>
      <c r="V582" s="60">
        <v>0</v>
      </c>
      <c r="W582" s="59" t="s">
        <v>1632</v>
      </c>
      <c r="Y582" s="55">
        <v>1</v>
      </c>
      <c r="AA582" s="55" t="s">
        <v>3515</v>
      </c>
      <c r="AG582" s="55" t="s">
        <v>1646</v>
      </c>
      <c r="AP582" s="55">
        <f>Y582</f>
        <v>1</v>
      </c>
    </row>
    <row r="583" spans="2:42" x14ac:dyDescent="0.3">
      <c r="B583" s="55">
        <v>2016</v>
      </c>
      <c r="C583" s="55">
        <f>VLOOKUP(D583,Lotes!$A:$F,6,FALSE)</f>
        <v>0.34</v>
      </c>
      <c r="D583" s="54">
        <v>602</v>
      </c>
      <c r="E583" s="55">
        <v>18</v>
      </c>
      <c r="F583" s="55" t="s">
        <v>372</v>
      </c>
      <c r="H583" s="55" t="s">
        <v>356</v>
      </c>
      <c r="I583" s="55" t="s">
        <v>1880</v>
      </c>
      <c r="J583" s="55" t="s">
        <v>1634</v>
      </c>
      <c r="N583" s="55" t="s">
        <v>2919</v>
      </c>
      <c r="O583" s="55" t="e">
        <v>#N/A</v>
      </c>
      <c r="Q583" s="55" t="s">
        <v>1631</v>
      </c>
      <c r="R583" s="55" t="s">
        <v>1702</v>
      </c>
      <c r="V583" s="60" t="s">
        <v>2216</v>
      </c>
      <c r="W583" s="59" t="s">
        <v>3512</v>
      </c>
      <c r="Y583" s="55">
        <v>1</v>
      </c>
      <c r="AA583" s="55" t="s">
        <v>3514</v>
      </c>
      <c r="AG583" s="55" t="s">
        <v>3513</v>
      </c>
      <c r="AM583" s="55">
        <f>Y583</f>
        <v>1</v>
      </c>
    </row>
    <row r="584" spans="2:42" x14ac:dyDescent="0.3">
      <c r="B584" s="55">
        <v>2016</v>
      </c>
      <c r="C584" s="55">
        <f>VLOOKUP(D584,Lotes!$A:$F,6,FALSE)</f>
        <v>0.495</v>
      </c>
      <c r="D584" s="54">
        <v>686</v>
      </c>
      <c r="E584" s="55">
        <v>18</v>
      </c>
      <c r="F584" s="55" t="s">
        <v>129</v>
      </c>
      <c r="H584" s="55" t="s">
        <v>27</v>
      </c>
      <c r="I584" s="55" t="s">
        <v>2306</v>
      </c>
      <c r="J584" s="55" t="s">
        <v>1634</v>
      </c>
      <c r="N584" s="55" t="s">
        <v>2919</v>
      </c>
      <c r="O584" s="55" t="e">
        <v>#N/A</v>
      </c>
      <c r="Q584" s="55" t="s">
        <v>1631</v>
      </c>
      <c r="R584" s="55" t="s">
        <v>1702</v>
      </c>
      <c r="V584" s="58">
        <v>0.9</v>
      </c>
      <c r="W584" s="59" t="s">
        <v>1751</v>
      </c>
      <c r="Y584" s="55">
        <v>1</v>
      </c>
      <c r="AA584" s="55" t="s">
        <v>3517</v>
      </c>
      <c r="AG584" s="55" t="s">
        <v>3516</v>
      </c>
      <c r="AH584" s="55">
        <v>210</v>
      </c>
      <c r="AP584" s="55">
        <f>Y584</f>
        <v>1</v>
      </c>
    </row>
    <row r="585" spans="2:42" x14ac:dyDescent="0.3">
      <c r="B585" s="55">
        <v>2016</v>
      </c>
      <c r="C585" s="55">
        <f>VLOOKUP(D585,Lotes!$A:$F,6,FALSE)</f>
        <v>0.495</v>
      </c>
      <c r="D585" s="54">
        <v>686</v>
      </c>
      <c r="E585" s="55">
        <v>18</v>
      </c>
      <c r="F585" s="55" t="s">
        <v>129</v>
      </c>
      <c r="H585" s="55" t="s">
        <v>27</v>
      </c>
      <c r="I585" s="55" t="s">
        <v>2306</v>
      </c>
      <c r="J585" s="55" t="s">
        <v>1634</v>
      </c>
      <c r="N585" s="55" t="s">
        <v>2919</v>
      </c>
      <c r="O585" s="55" t="e">
        <v>#N/A</v>
      </c>
      <c r="Q585" s="55" t="s">
        <v>1631</v>
      </c>
      <c r="R585" s="55" t="s">
        <v>1702</v>
      </c>
      <c r="V585" s="60" t="s">
        <v>2216</v>
      </c>
      <c r="W585" s="59" t="s">
        <v>1751</v>
      </c>
      <c r="Y585" s="55">
        <v>1</v>
      </c>
      <c r="AA585" s="55" t="s">
        <v>3519</v>
      </c>
      <c r="AG585" s="55" t="s">
        <v>3518</v>
      </c>
      <c r="AH585" s="55">
        <v>210</v>
      </c>
      <c r="AL585" s="55">
        <v>1</v>
      </c>
      <c r="AP585" s="55">
        <f>Y585</f>
        <v>1</v>
      </c>
    </row>
    <row r="586" spans="2:42" x14ac:dyDescent="0.3">
      <c r="B586" s="55">
        <v>2016</v>
      </c>
      <c r="C586" s="55">
        <f>VLOOKUP(D586,Lotes!$A:$F,6,FALSE)</f>
        <v>0.495</v>
      </c>
      <c r="D586" s="54">
        <v>686</v>
      </c>
      <c r="E586" s="55">
        <v>18</v>
      </c>
      <c r="F586" s="55" t="s">
        <v>129</v>
      </c>
      <c r="H586" s="55" t="s">
        <v>27</v>
      </c>
      <c r="I586" s="55" t="s">
        <v>2306</v>
      </c>
      <c r="J586" s="55" t="s">
        <v>1698</v>
      </c>
      <c r="N586" s="55" t="s">
        <v>3520</v>
      </c>
      <c r="O586" s="55" t="e">
        <v>#N/A</v>
      </c>
      <c r="Q586" s="54" t="s">
        <v>1853</v>
      </c>
      <c r="R586" s="55" t="s">
        <v>3002</v>
      </c>
      <c r="V586" s="60" t="s">
        <v>2216</v>
      </c>
      <c r="W586" s="59" t="s">
        <v>1751</v>
      </c>
      <c r="Y586" s="55">
        <v>1</v>
      </c>
      <c r="AA586" s="55" t="s">
        <v>3522</v>
      </c>
      <c r="AG586" s="55" t="s">
        <v>3521</v>
      </c>
      <c r="AH586" s="55" t="s">
        <v>3942</v>
      </c>
    </row>
    <row r="587" spans="2:42" x14ac:dyDescent="0.3">
      <c r="B587" s="55">
        <v>2016</v>
      </c>
      <c r="C587" s="55">
        <f>VLOOKUP(D587,Lotes!$A:$F,6,FALSE)</f>
        <v>0.42</v>
      </c>
      <c r="D587" s="54">
        <v>645</v>
      </c>
      <c r="E587" s="55">
        <v>18</v>
      </c>
      <c r="F587" s="55" t="s">
        <v>1393</v>
      </c>
      <c r="H587" s="55" t="s">
        <v>356</v>
      </c>
      <c r="I587" s="55" t="s">
        <v>2798</v>
      </c>
      <c r="J587" s="55" t="s">
        <v>1634</v>
      </c>
      <c r="N587" s="55" t="s">
        <v>2919</v>
      </c>
      <c r="O587" s="55" t="e">
        <v>#N/A</v>
      </c>
      <c r="Q587" s="55" t="s">
        <v>1631</v>
      </c>
      <c r="R587" s="55" t="s">
        <v>1702</v>
      </c>
      <c r="V587" s="60" t="s">
        <v>2216</v>
      </c>
      <c r="W587" s="59" t="s">
        <v>1751</v>
      </c>
      <c r="Y587" s="55">
        <v>1</v>
      </c>
      <c r="AA587" s="55" t="s">
        <v>3523</v>
      </c>
      <c r="AG587" s="55" t="s">
        <v>1702</v>
      </c>
      <c r="AP587" s="55">
        <f>Y587</f>
        <v>1</v>
      </c>
    </row>
    <row r="588" spans="2:42" x14ac:dyDescent="0.3">
      <c r="B588" s="55">
        <v>2016</v>
      </c>
      <c r="C588" s="55">
        <f>VLOOKUP(D588,Lotes!$A:$F,6,FALSE)</f>
        <v>0.71799999999999997</v>
      </c>
      <c r="D588" s="54">
        <v>655</v>
      </c>
      <c r="E588" s="55">
        <v>18</v>
      </c>
      <c r="F588" s="55" t="s">
        <v>1464</v>
      </c>
      <c r="H588" s="55" t="s">
        <v>581</v>
      </c>
      <c r="I588" s="55" t="s">
        <v>3455</v>
      </c>
      <c r="J588" s="55" t="s">
        <v>1622</v>
      </c>
      <c r="K588" s="55" t="s">
        <v>3968</v>
      </c>
      <c r="N588" s="55" t="s">
        <v>2992</v>
      </c>
      <c r="O588" s="55" t="e">
        <v>#N/A</v>
      </c>
      <c r="Q588" s="55" t="s">
        <v>1796</v>
      </c>
      <c r="R588" s="55" t="s">
        <v>1668</v>
      </c>
      <c r="V588" s="60">
        <v>0</v>
      </c>
      <c r="Y588" s="55">
        <v>1</v>
      </c>
    </row>
    <row r="589" spans="2:42" x14ac:dyDescent="0.3">
      <c r="B589" s="55">
        <v>2016</v>
      </c>
      <c r="C589" s="55">
        <f>VLOOKUP(D589,Lotes!$A:$F,6,FALSE)</f>
        <v>0.71799999999999997</v>
      </c>
      <c r="D589" s="54">
        <v>655</v>
      </c>
      <c r="E589" s="55">
        <v>18</v>
      </c>
      <c r="F589" s="55" t="s">
        <v>1464</v>
      </c>
      <c r="H589" s="55" t="s">
        <v>581</v>
      </c>
      <c r="I589" s="55" t="s">
        <v>3455</v>
      </c>
      <c r="J589" s="55" t="s">
        <v>1634</v>
      </c>
      <c r="N589" s="55" t="s">
        <v>2919</v>
      </c>
      <c r="O589" s="55" t="e">
        <v>#N/A</v>
      </c>
      <c r="Q589" s="55" t="s">
        <v>1796</v>
      </c>
      <c r="R589" s="55" t="s">
        <v>1668</v>
      </c>
      <c r="V589" s="60">
        <v>0</v>
      </c>
      <c r="Y589" s="55">
        <v>3</v>
      </c>
    </row>
    <row r="590" spans="2:42" x14ac:dyDescent="0.3">
      <c r="B590" s="55">
        <v>2016</v>
      </c>
      <c r="C590" s="55">
        <f>VLOOKUP(D590,Lotes!$A:$F,6,FALSE)</f>
        <v>0.4</v>
      </c>
      <c r="D590" s="54">
        <v>681</v>
      </c>
      <c r="E590" s="55">
        <v>18</v>
      </c>
      <c r="F590" s="55" t="s">
        <v>1467</v>
      </c>
      <c r="H590" s="55" t="s">
        <v>581</v>
      </c>
      <c r="I590" s="55" t="s">
        <v>2651</v>
      </c>
      <c r="J590" s="55" t="s">
        <v>1634</v>
      </c>
      <c r="N590" s="55" t="s">
        <v>2919</v>
      </c>
      <c r="O590" s="55" t="e">
        <v>#N/A</v>
      </c>
      <c r="Q590" s="55" t="s">
        <v>1796</v>
      </c>
      <c r="R590" s="55" t="s">
        <v>1668</v>
      </c>
      <c r="V590" s="60">
        <v>0</v>
      </c>
      <c r="Y590" s="55">
        <v>7</v>
      </c>
    </row>
    <row r="591" spans="2:42" x14ac:dyDescent="0.3">
      <c r="B591" s="55">
        <v>2016</v>
      </c>
      <c r="C591" s="55">
        <f>VLOOKUP(D591,Lotes!$A:$F,6,FALSE)</f>
        <v>0.4</v>
      </c>
      <c r="D591" s="54">
        <v>681</v>
      </c>
      <c r="E591" s="55">
        <v>18</v>
      </c>
      <c r="F591" s="55" t="s">
        <v>1467</v>
      </c>
      <c r="H591" s="55" t="s">
        <v>581</v>
      </c>
      <c r="I591" s="55" t="s">
        <v>2651</v>
      </c>
      <c r="J591" s="55" t="s">
        <v>1634</v>
      </c>
      <c r="K591" s="55" t="s">
        <v>2911</v>
      </c>
      <c r="L591" s="55" t="s">
        <v>1635</v>
      </c>
      <c r="M591" s="55" t="s">
        <v>1636</v>
      </c>
      <c r="N591" s="55" t="s">
        <v>1637</v>
      </c>
      <c r="O591" s="55" t="e">
        <v>#N/A</v>
      </c>
      <c r="Q591" s="55" t="s">
        <v>2600</v>
      </c>
      <c r="R591" s="55" t="s">
        <v>2600</v>
      </c>
      <c r="V591" s="58">
        <v>0.3</v>
      </c>
      <c r="W591" s="59" t="s">
        <v>1751</v>
      </c>
      <c r="Y591" s="55">
        <v>1</v>
      </c>
    </row>
    <row r="592" spans="2:42" x14ac:dyDescent="0.3">
      <c r="B592" s="55">
        <v>2016</v>
      </c>
      <c r="C592" s="55">
        <f>VLOOKUP(D592,Lotes!$A:$F,6,FALSE)</f>
        <v>0.4</v>
      </c>
      <c r="D592" s="54">
        <v>681</v>
      </c>
      <c r="E592" s="55">
        <v>18</v>
      </c>
      <c r="F592" s="55" t="s">
        <v>1467</v>
      </c>
      <c r="H592" s="55" t="s">
        <v>581</v>
      </c>
      <c r="I592" s="55" t="s">
        <v>2651</v>
      </c>
      <c r="J592" s="55" t="s">
        <v>1634</v>
      </c>
      <c r="K592" s="55" t="s">
        <v>1742</v>
      </c>
      <c r="L592" s="55" t="s">
        <v>2925</v>
      </c>
      <c r="M592" s="55" t="s">
        <v>2926</v>
      </c>
      <c r="N592" s="55" t="s">
        <v>3888</v>
      </c>
      <c r="O592" s="55" t="e">
        <v>#N/A</v>
      </c>
      <c r="Q592" s="55" t="s">
        <v>1730</v>
      </c>
      <c r="R592" s="55" t="s">
        <v>1730</v>
      </c>
      <c r="U592" s="55" t="s">
        <v>2874</v>
      </c>
      <c r="V592" s="58">
        <v>0.1</v>
      </c>
      <c r="W592" s="59" t="s">
        <v>3524</v>
      </c>
      <c r="Y592" s="55">
        <v>1</v>
      </c>
    </row>
    <row r="593" spans="2:42" x14ac:dyDescent="0.3">
      <c r="B593" s="55">
        <v>2016</v>
      </c>
      <c r="C593" s="55">
        <f>VLOOKUP(D593,Lotes!$A:$F,6,FALSE)</f>
        <v>0.4</v>
      </c>
      <c r="D593" s="54">
        <v>681</v>
      </c>
      <c r="E593" s="55">
        <v>18</v>
      </c>
      <c r="F593" s="55" t="s">
        <v>1467</v>
      </c>
      <c r="H593" s="55" t="s">
        <v>581</v>
      </c>
      <c r="I593" s="55" t="s">
        <v>2651</v>
      </c>
      <c r="J593" s="55" t="s">
        <v>1634</v>
      </c>
      <c r="K593" s="55" t="s">
        <v>1742</v>
      </c>
      <c r="L593" s="55" t="s">
        <v>2925</v>
      </c>
      <c r="M593" s="55" t="s">
        <v>2926</v>
      </c>
      <c r="N593" s="55" t="s">
        <v>3888</v>
      </c>
      <c r="O593" s="55" t="e">
        <v>#N/A</v>
      </c>
      <c r="Q593" s="55" t="s">
        <v>1693</v>
      </c>
      <c r="R593" s="55" t="s">
        <v>1693</v>
      </c>
      <c r="U593" s="55" t="s">
        <v>2874</v>
      </c>
      <c r="V593" s="58">
        <v>0.2</v>
      </c>
      <c r="W593" s="59" t="s">
        <v>3525</v>
      </c>
      <c r="Y593" s="55">
        <v>1</v>
      </c>
    </row>
    <row r="594" spans="2:42" x14ac:dyDescent="0.3">
      <c r="B594" s="55">
        <v>2016</v>
      </c>
      <c r="C594" s="55">
        <f>VLOOKUP(D594,Lotes!$A:$F,6,FALSE)</f>
        <v>0.4</v>
      </c>
      <c r="D594" s="54">
        <v>681</v>
      </c>
      <c r="E594" s="55">
        <v>18</v>
      </c>
      <c r="F594" s="55" t="s">
        <v>1467</v>
      </c>
      <c r="H594" s="55" t="s">
        <v>581</v>
      </c>
      <c r="I594" s="55" t="s">
        <v>2651</v>
      </c>
      <c r="J594" s="55" t="s">
        <v>1634</v>
      </c>
      <c r="N594" s="55" t="s">
        <v>2919</v>
      </c>
      <c r="O594" s="55" t="e">
        <v>#N/A</v>
      </c>
      <c r="Q594" s="55" t="s">
        <v>1667</v>
      </c>
      <c r="R594" s="55" t="s">
        <v>1667</v>
      </c>
      <c r="V594" s="60">
        <v>0</v>
      </c>
      <c r="W594" s="59" t="s">
        <v>3527</v>
      </c>
      <c r="Y594" s="55">
        <v>1</v>
      </c>
      <c r="AA594" s="55" t="s">
        <v>3530</v>
      </c>
      <c r="AG594" s="55" t="s">
        <v>3528</v>
      </c>
      <c r="AM594" s="55">
        <v>1</v>
      </c>
      <c r="AP594" s="55">
        <v>1</v>
      </c>
    </row>
    <row r="595" spans="2:42" x14ac:dyDescent="0.3">
      <c r="B595" s="55">
        <v>2016</v>
      </c>
      <c r="C595" s="55">
        <f>VLOOKUP(D595,Lotes!$A:$F,6,FALSE)</f>
        <v>0.32</v>
      </c>
      <c r="D595" s="54">
        <v>633</v>
      </c>
      <c r="E595" s="55">
        <v>18</v>
      </c>
      <c r="F595" s="55" t="s">
        <v>222</v>
      </c>
      <c r="H595" s="55" t="s">
        <v>972</v>
      </c>
      <c r="I595" s="55" t="s">
        <v>3452</v>
      </c>
      <c r="J595" s="55" t="s">
        <v>1622</v>
      </c>
      <c r="K595" s="55" t="s">
        <v>3968</v>
      </c>
      <c r="L595" s="55" t="s">
        <v>1746</v>
      </c>
      <c r="N595" s="55" t="s">
        <v>3113</v>
      </c>
      <c r="O595" s="55" t="e">
        <v>#N/A</v>
      </c>
      <c r="Q595" s="55" t="s">
        <v>2600</v>
      </c>
      <c r="R595" s="55" t="s">
        <v>1898</v>
      </c>
      <c r="U595" s="55" t="s">
        <v>2874</v>
      </c>
      <c r="V595" s="58">
        <v>0.4</v>
      </c>
      <c r="W595" s="59" t="s">
        <v>3526</v>
      </c>
      <c r="Y595" s="55">
        <v>1</v>
      </c>
    </row>
    <row r="596" spans="2:42" x14ac:dyDescent="0.3">
      <c r="B596" s="55">
        <v>2016</v>
      </c>
      <c r="C596" s="55">
        <f>VLOOKUP(D596,Lotes!$A:$F,6,FALSE)</f>
        <v>0.32</v>
      </c>
      <c r="D596" s="54">
        <v>633</v>
      </c>
      <c r="E596" s="55">
        <v>18</v>
      </c>
      <c r="F596" s="55" t="s">
        <v>222</v>
      </c>
      <c r="H596" s="55" t="s">
        <v>972</v>
      </c>
      <c r="I596" s="55" t="s">
        <v>3452</v>
      </c>
      <c r="J596" s="55" t="s">
        <v>1634</v>
      </c>
      <c r="N596" s="55" t="s">
        <v>2919</v>
      </c>
      <c r="O596" s="55" t="e">
        <v>#N/A</v>
      </c>
      <c r="Q596" s="55" t="s">
        <v>1796</v>
      </c>
      <c r="R596" s="55" t="s">
        <v>1668</v>
      </c>
      <c r="V596" s="60">
        <v>0</v>
      </c>
      <c r="Y596" s="55">
        <v>8</v>
      </c>
    </row>
    <row r="597" spans="2:42" x14ac:dyDescent="0.3">
      <c r="B597" s="55">
        <v>2016</v>
      </c>
      <c r="C597" s="55">
        <f>VLOOKUP(D597,Lotes!$A:$F,6,FALSE)</f>
        <v>0.48</v>
      </c>
      <c r="D597" s="54">
        <v>653</v>
      </c>
      <c r="E597" s="55">
        <v>18</v>
      </c>
      <c r="F597" s="55" t="s">
        <v>22</v>
      </c>
      <c r="G597" s="55" t="s">
        <v>3529</v>
      </c>
      <c r="H597" s="55" t="s">
        <v>972</v>
      </c>
      <c r="I597" s="55" t="s">
        <v>3455</v>
      </c>
      <c r="J597" s="55" t="s">
        <v>1634</v>
      </c>
      <c r="K597" s="55" t="s">
        <v>3561</v>
      </c>
      <c r="L597" s="55" t="s">
        <v>2873</v>
      </c>
      <c r="M597" s="55" t="s">
        <v>2896</v>
      </c>
      <c r="N597" s="55" t="s">
        <v>1658</v>
      </c>
      <c r="O597" s="55" t="e">
        <v>#N/A</v>
      </c>
      <c r="Q597" s="55" t="s">
        <v>1687</v>
      </c>
      <c r="R597" s="55" t="s">
        <v>3388</v>
      </c>
      <c r="U597" s="55" t="s">
        <v>2877</v>
      </c>
      <c r="V597" s="58">
        <v>0.1</v>
      </c>
      <c r="W597" s="59" t="s">
        <v>2939</v>
      </c>
      <c r="Y597" s="55">
        <v>1</v>
      </c>
      <c r="AC597" s="55" t="s">
        <v>1647</v>
      </c>
    </row>
    <row r="598" spans="2:42" x14ac:dyDescent="0.3">
      <c r="B598" s="55">
        <v>2016</v>
      </c>
      <c r="C598" s="55">
        <f>VLOOKUP(D598,Lotes!$A:$F,6,FALSE)</f>
        <v>0.436</v>
      </c>
      <c r="D598" s="54">
        <v>687</v>
      </c>
      <c r="E598" s="55">
        <v>18</v>
      </c>
      <c r="F598" s="55" t="s">
        <v>129</v>
      </c>
      <c r="H598" s="55" t="s">
        <v>27</v>
      </c>
      <c r="I598" s="55" t="s">
        <v>2306</v>
      </c>
      <c r="J598" s="55" t="s">
        <v>1634</v>
      </c>
      <c r="N598" s="55" t="s">
        <v>2919</v>
      </c>
      <c r="O598" s="55" t="e">
        <v>#N/A</v>
      </c>
      <c r="Q598" s="55" t="s">
        <v>1631</v>
      </c>
      <c r="R598" s="55" t="s">
        <v>1702</v>
      </c>
      <c r="V598" s="60" t="s">
        <v>2216</v>
      </c>
      <c r="W598" s="59" t="s">
        <v>1751</v>
      </c>
      <c r="Y598" s="55">
        <v>1</v>
      </c>
      <c r="AA598" s="55" t="s">
        <v>3531</v>
      </c>
      <c r="AG598" s="55" t="s">
        <v>3373</v>
      </c>
      <c r="AH598" s="55">
        <v>155</v>
      </c>
      <c r="AP598" s="55">
        <f>Y598</f>
        <v>1</v>
      </c>
    </row>
    <row r="599" spans="2:42" x14ac:dyDescent="0.3">
      <c r="B599" s="55">
        <v>2016</v>
      </c>
      <c r="C599" s="55">
        <f>VLOOKUP(D599,Lotes!$A:$F,6,FALSE)</f>
        <v>0.436</v>
      </c>
      <c r="D599" s="54">
        <v>687</v>
      </c>
      <c r="E599" s="55">
        <v>18</v>
      </c>
      <c r="F599" s="55" t="s">
        <v>129</v>
      </c>
      <c r="H599" s="55" t="s">
        <v>27</v>
      </c>
      <c r="I599" s="55" t="s">
        <v>2306</v>
      </c>
      <c r="J599" s="55" t="s">
        <v>1634</v>
      </c>
      <c r="N599" s="55" t="s">
        <v>2919</v>
      </c>
      <c r="O599" s="55" t="e">
        <v>#N/A</v>
      </c>
      <c r="Q599" s="55" t="s">
        <v>1631</v>
      </c>
      <c r="R599" s="55" t="s">
        <v>1702</v>
      </c>
      <c r="V599" s="60" t="s">
        <v>2216</v>
      </c>
      <c r="W599" s="59" t="s">
        <v>1786</v>
      </c>
      <c r="Y599" s="55">
        <v>1</v>
      </c>
      <c r="AA599" s="55" t="s">
        <v>3532</v>
      </c>
      <c r="AG599" s="55" t="s">
        <v>3373</v>
      </c>
      <c r="AH599" s="55">
        <v>155</v>
      </c>
      <c r="AP599" s="55">
        <f>Y599</f>
        <v>1</v>
      </c>
    </row>
    <row r="600" spans="2:42" x14ac:dyDescent="0.3">
      <c r="B600" s="55">
        <v>2016</v>
      </c>
      <c r="C600" s="55">
        <f>VLOOKUP(D600,Lotes!$A:$F,6,FALSE)</f>
        <v>0.436</v>
      </c>
      <c r="D600" s="54">
        <v>687</v>
      </c>
      <c r="E600" s="55">
        <v>18</v>
      </c>
      <c r="F600" s="55" t="s">
        <v>129</v>
      </c>
      <c r="H600" s="55" t="s">
        <v>27</v>
      </c>
      <c r="I600" s="55" t="s">
        <v>2306</v>
      </c>
      <c r="J600" s="55" t="s">
        <v>1634</v>
      </c>
      <c r="N600" s="55" t="s">
        <v>2919</v>
      </c>
      <c r="O600" s="55" t="e">
        <v>#N/A</v>
      </c>
      <c r="Q600" s="55" t="s">
        <v>1631</v>
      </c>
      <c r="R600" s="55" t="s">
        <v>1702</v>
      </c>
      <c r="V600" s="60" t="s">
        <v>2216</v>
      </c>
      <c r="W600" s="59" t="s">
        <v>1631</v>
      </c>
      <c r="Y600" s="55">
        <v>1</v>
      </c>
      <c r="AA600" s="55" t="s">
        <v>3533</v>
      </c>
      <c r="AG600" s="55" t="s">
        <v>3373</v>
      </c>
      <c r="AH600" s="55">
        <v>155</v>
      </c>
      <c r="AP600" s="55">
        <f>Y600</f>
        <v>1</v>
      </c>
    </row>
    <row r="601" spans="2:42" x14ac:dyDescent="0.3">
      <c r="B601" s="55">
        <v>2016</v>
      </c>
      <c r="C601" s="55">
        <f>VLOOKUP(D601,Lotes!$A:$F,6,FALSE)</f>
        <v>0.49</v>
      </c>
      <c r="D601" s="54">
        <v>624</v>
      </c>
      <c r="E601" s="55">
        <v>18</v>
      </c>
      <c r="F601" s="55" t="s">
        <v>1373</v>
      </c>
      <c r="H601" s="55" t="s">
        <v>356</v>
      </c>
      <c r="I601" s="55" t="s">
        <v>3534</v>
      </c>
      <c r="J601" s="55" t="s">
        <v>3366</v>
      </c>
      <c r="N601" s="55" t="s">
        <v>3366</v>
      </c>
      <c r="O601" s="55" t="e">
        <v>#N/A</v>
      </c>
      <c r="V601" s="60">
        <v>0</v>
      </c>
      <c r="Y601" s="55">
        <v>1</v>
      </c>
    </row>
    <row r="602" spans="2:42" x14ac:dyDescent="0.3">
      <c r="B602" s="55">
        <v>2016</v>
      </c>
      <c r="C602" s="55">
        <f>VLOOKUP(D602,Lotes!$A:$F,6,FALSE)</f>
        <v>0.49</v>
      </c>
      <c r="D602" s="54">
        <v>624</v>
      </c>
      <c r="E602" s="55">
        <v>18</v>
      </c>
      <c r="F602" s="55" t="s">
        <v>1373</v>
      </c>
      <c r="H602" s="55" t="s">
        <v>356</v>
      </c>
      <c r="I602" s="55" t="s">
        <v>3534</v>
      </c>
      <c r="J602" s="55" t="s">
        <v>1634</v>
      </c>
      <c r="N602" s="55" t="s">
        <v>2919</v>
      </c>
      <c r="O602" s="55" t="e">
        <v>#N/A</v>
      </c>
      <c r="Q602" s="55" t="s">
        <v>1796</v>
      </c>
      <c r="R602" s="55" t="s">
        <v>1668</v>
      </c>
      <c r="V602" s="60">
        <v>0</v>
      </c>
      <c r="Y602" s="55">
        <v>2</v>
      </c>
    </row>
    <row r="603" spans="2:42" x14ac:dyDescent="0.3">
      <c r="B603" s="55">
        <v>2016</v>
      </c>
      <c r="C603" s="55">
        <f>VLOOKUP(D603,Lotes!$A:$F,6,FALSE)</f>
        <v>0.49</v>
      </c>
      <c r="D603" s="54">
        <v>624</v>
      </c>
      <c r="E603" s="55">
        <v>18</v>
      </c>
      <c r="F603" s="55" t="s">
        <v>1373</v>
      </c>
      <c r="H603" s="55" t="s">
        <v>356</v>
      </c>
      <c r="I603" s="55" t="s">
        <v>3534</v>
      </c>
      <c r="J603" s="55" t="s">
        <v>1634</v>
      </c>
      <c r="N603" s="55" t="s">
        <v>2919</v>
      </c>
      <c r="O603" s="55" t="e">
        <v>#N/A</v>
      </c>
      <c r="Q603" s="55" t="s">
        <v>1631</v>
      </c>
      <c r="R603" s="55" t="s">
        <v>3030</v>
      </c>
      <c r="V603" s="60">
        <v>0</v>
      </c>
      <c r="Y603" s="55">
        <v>1</v>
      </c>
      <c r="AA603" s="55" t="s">
        <v>3535</v>
      </c>
      <c r="AG603" s="55" t="s">
        <v>2482</v>
      </c>
      <c r="AP603" s="55">
        <f>Y603</f>
        <v>1</v>
      </c>
    </row>
    <row r="604" spans="2:42" x14ac:dyDescent="0.3">
      <c r="B604" s="55">
        <v>2016</v>
      </c>
      <c r="C604" s="55">
        <f>VLOOKUP(D604,Lotes!$A:$F,6,FALSE)</f>
        <v>0.33</v>
      </c>
      <c r="D604" s="54">
        <v>666</v>
      </c>
      <c r="E604" s="55">
        <v>18</v>
      </c>
      <c r="F604" s="55" t="s">
        <v>1467</v>
      </c>
      <c r="H604" s="55" t="s">
        <v>356</v>
      </c>
      <c r="I604" s="55" t="s">
        <v>2580</v>
      </c>
      <c r="J604" s="55" t="s">
        <v>1634</v>
      </c>
      <c r="K604" s="55" t="s">
        <v>1742</v>
      </c>
      <c r="L604" s="55" t="s">
        <v>2925</v>
      </c>
      <c r="M604" s="55" t="s">
        <v>2926</v>
      </c>
      <c r="N604" s="55" t="s">
        <v>3888</v>
      </c>
      <c r="O604" s="55" t="e">
        <v>#N/A</v>
      </c>
      <c r="Q604" s="55" t="s">
        <v>1706</v>
      </c>
      <c r="R604" s="55" t="s">
        <v>1706</v>
      </c>
      <c r="U604" s="55" t="s">
        <v>2877</v>
      </c>
      <c r="V604" s="60">
        <v>1</v>
      </c>
      <c r="W604" s="59" t="s">
        <v>3536</v>
      </c>
      <c r="Y604" s="55">
        <v>1</v>
      </c>
      <c r="AC604" s="55" t="s">
        <v>1647</v>
      </c>
    </row>
    <row r="605" spans="2:42" x14ac:dyDescent="0.3">
      <c r="B605" s="55">
        <v>2016</v>
      </c>
      <c r="C605" s="55">
        <f>VLOOKUP(D605,Lotes!$A:$F,6,FALSE)</f>
        <v>0.38800000000000001</v>
      </c>
      <c r="D605" s="54">
        <v>659</v>
      </c>
      <c r="E605" s="55">
        <v>18</v>
      </c>
      <c r="F605" s="55" t="s">
        <v>1489</v>
      </c>
      <c r="H605" s="55" t="s">
        <v>581</v>
      </c>
      <c r="I605" s="55" t="s">
        <v>3455</v>
      </c>
      <c r="J605" s="55" t="s">
        <v>1634</v>
      </c>
      <c r="K605" s="55" t="s">
        <v>1742</v>
      </c>
      <c r="L605" s="55" t="s">
        <v>2925</v>
      </c>
      <c r="M605" s="55" t="s">
        <v>2926</v>
      </c>
      <c r="N605" s="55" t="s">
        <v>3888</v>
      </c>
      <c r="O605" s="55" t="e">
        <v>#N/A</v>
      </c>
      <c r="Q605" s="55" t="s">
        <v>1693</v>
      </c>
      <c r="R605" s="55" t="s">
        <v>2887</v>
      </c>
      <c r="U605" s="55" t="s">
        <v>2877</v>
      </c>
      <c r="V605" s="58">
        <v>0.4</v>
      </c>
      <c r="W605" s="59" t="s">
        <v>3537</v>
      </c>
      <c r="Y605" s="55">
        <v>1</v>
      </c>
    </row>
    <row r="606" spans="2:42" x14ac:dyDescent="0.3">
      <c r="B606" s="55">
        <v>2016</v>
      </c>
      <c r="C606" s="55">
        <f>VLOOKUP(D606,Lotes!$A:$F,6,FALSE)</f>
        <v>0.38800000000000001</v>
      </c>
      <c r="D606" s="54">
        <v>659</v>
      </c>
      <c r="E606" s="55">
        <v>18</v>
      </c>
      <c r="F606" s="55" t="s">
        <v>1489</v>
      </c>
      <c r="H606" s="55" t="s">
        <v>581</v>
      </c>
      <c r="I606" s="55" t="s">
        <v>3455</v>
      </c>
      <c r="J606" s="55" t="s">
        <v>1634</v>
      </c>
      <c r="K606" s="55" t="s">
        <v>3965</v>
      </c>
      <c r="L606" s="55" t="s">
        <v>1673</v>
      </c>
      <c r="M606" s="55" t="s">
        <v>2879</v>
      </c>
      <c r="N606" s="55" t="s">
        <v>1830</v>
      </c>
      <c r="O606" s="55" t="e">
        <v>#N/A</v>
      </c>
      <c r="Q606" s="55" t="s">
        <v>2081</v>
      </c>
      <c r="R606" s="55" t="s">
        <v>3844</v>
      </c>
      <c r="U606" s="55" t="s">
        <v>2877</v>
      </c>
      <c r="V606" s="60">
        <v>1</v>
      </c>
      <c r="Y606" s="55">
        <v>1</v>
      </c>
      <c r="AG606" s="55" t="s">
        <v>3538</v>
      </c>
      <c r="AJ606" s="55" t="s">
        <v>3837</v>
      </c>
      <c r="AO606" s="55">
        <v>1</v>
      </c>
    </row>
    <row r="607" spans="2:42" x14ac:dyDescent="0.3">
      <c r="B607" s="55">
        <v>2016</v>
      </c>
      <c r="C607" s="55">
        <f>VLOOKUP(D607,Lotes!$A:$F,6,FALSE)</f>
        <v>0.33</v>
      </c>
      <c r="D607" s="54">
        <v>669</v>
      </c>
      <c r="E607" s="55">
        <v>18</v>
      </c>
      <c r="F607" s="55" t="s">
        <v>1467</v>
      </c>
      <c r="H607" s="55" t="s">
        <v>356</v>
      </c>
      <c r="I607" s="55" t="s">
        <v>2580</v>
      </c>
      <c r="J607" s="55" t="s">
        <v>3366</v>
      </c>
      <c r="N607" s="55" t="s">
        <v>3366</v>
      </c>
      <c r="O607" s="55" t="e">
        <v>#N/A</v>
      </c>
      <c r="V607" s="60">
        <v>0</v>
      </c>
      <c r="Y607" s="55">
        <v>1</v>
      </c>
      <c r="AA607" s="55" t="s">
        <v>3539</v>
      </c>
    </row>
    <row r="608" spans="2:42" x14ac:dyDescent="0.3">
      <c r="B608" s="55">
        <v>2016</v>
      </c>
      <c r="C608" s="55">
        <f>VLOOKUP(D608,Lotes!$A:$F,6,FALSE)</f>
        <v>0.436</v>
      </c>
      <c r="D608" s="54">
        <v>687</v>
      </c>
      <c r="E608" s="55">
        <v>18</v>
      </c>
      <c r="F608" s="55" t="s">
        <v>129</v>
      </c>
      <c r="G608" s="55" t="s">
        <v>3540</v>
      </c>
      <c r="H608" s="55" t="s">
        <v>27</v>
      </c>
      <c r="I608" s="55" t="s">
        <v>2306</v>
      </c>
      <c r="J608" s="55" t="s">
        <v>1634</v>
      </c>
      <c r="L608" s="55" t="s">
        <v>2980</v>
      </c>
      <c r="N608" s="55" t="s">
        <v>2777</v>
      </c>
      <c r="O608" s="55" t="e">
        <v>#N/A</v>
      </c>
      <c r="Q608" s="55" t="s">
        <v>3984</v>
      </c>
      <c r="R608" s="55" t="s">
        <v>1713</v>
      </c>
      <c r="V608" s="60">
        <v>0</v>
      </c>
      <c r="Y608" s="55">
        <v>1</v>
      </c>
    </row>
    <row r="609" spans="2:42" x14ac:dyDescent="0.3">
      <c r="B609" s="55">
        <v>2016</v>
      </c>
      <c r="C609" s="55">
        <f>VLOOKUP(D609,Lotes!$A:$F,6,FALSE)</f>
        <v>0.27</v>
      </c>
      <c r="D609" s="54">
        <v>641</v>
      </c>
      <c r="E609" s="55">
        <v>18</v>
      </c>
      <c r="F609" s="55" t="s">
        <v>1373</v>
      </c>
      <c r="H609" s="55" t="s">
        <v>356</v>
      </c>
      <c r="I609" s="55" t="s">
        <v>2798</v>
      </c>
      <c r="J609" s="55" t="s">
        <v>1634</v>
      </c>
      <c r="N609" s="55" t="s">
        <v>2919</v>
      </c>
      <c r="O609" s="55" t="e">
        <v>#N/A</v>
      </c>
      <c r="Q609" s="55" t="s">
        <v>1631</v>
      </c>
      <c r="R609" s="55" t="s">
        <v>1702</v>
      </c>
      <c r="V609" s="60" t="s">
        <v>2216</v>
      </c>
      <c r="W609" s="59" t="s">
        <v>1631</v>
      </c>
      <c r="Y609" s="55">
        <v>1</v>
      </c>
      <c r="AA609" s="55" t="s">
        <v>3541</v>
      </c>
      <c r="AG609" s="55" t="s">
        <v>1702</v>
      </c>
      <c r="AP609" s="55">
        <f>Y609</f>
        <v>1</v>
      </c>
    </row>
    <row r="610" spans="2:42" x14ac:dyDescent="0.3">
      <c r="B610" s="55">
        <v>2016</v>
      </c>
      <c r="C610" s="55">
        <f>VLOOKUP(D610,Lotes!$A:$F,6,FALSE)</f>
        <v>0.48</v>
      </c>
      <c r="D610" s="54">
        <v>653</v>
      </c>
      <c r="E610" s="55">
        <v>18</v>
      </c>
      <c r="F610" s="55" t="s">
        <v>22</v>
      </c>
      <c r="G610" s="55" t="s">
        <v>3529</v>
      </c>
      <c r="H610" s="55" t="s">
        <v>356</v>
      </c>
      <c r="I610" s="55" t="s">
        <v>3491</v>
      </c>
      <c r="J610" s="55" t="s">
        <v>1634</v>
      </c>
      <c r="K610" s="55" t="s">
        <v>2911</v>
      </c>
      <c r="L610" s="55" t="s">
        <v>1635</v>
      </c>
      <c r="M610" s="55" t="s">
        <v>1636</v>
      </c>
      <c r="N610" s="55" t="s">
        <v>1637</v>
      </c>
      <c r="O610" s="55" t="e">
        <v>#N/A</v>
      </c>
      <c r="Q610" s="55" t="s">
        <v>1706</v>
      </c>
      <c r="R610" s="55" t="s">
        <v>1706</v>
      </c>
      <c r="U610" s="55" t="s">
        <v>2874</v>
      </c>
      <c r="V610" s="60">
        <v>1</v>
      </c>
      <c r="Y610" s="55">
        <v>1</v>
      </c>
      <c r="AA610" s="55" t="s">
        <v>3542</v>
      </c>
      <c r="AC610" s="55" t="s">
        <v>1627</v>
      </c>
    </row>
    <row r="611" spans="2:42" x14ac:dyDescent="0.3">
      <c r="B611" s="55" t="s">
        <v>4238</v>
      </c>
      <c r="C611" s="55">
        <f>VLOOKUP(D611,Lotes!$A:$F,6,FALSE)</f>
        <v>1.52</v>
      </c>
      <c r="D611" s="54">
        <v>166</v>
      </c>
      <c r="E611" s="55">
        <v>17</v>
      </c>
      <c r="F611" s="55" t="s">
        <v>128</v>
      </c>
      <c r="H611" s="55" t="s">
        <v>27</v>
      </c>
      <c r="I611" s="55" t="s">
        <v>3543</v>
      </c>
      <c r="J611" s="55" t="s">
        <v>1622</v>
      </c>
      <c r="K611" s="55" t="s">
        <v>3593</v>
      </c>
      <c r="L611" s="55" t="s">
        <v>2090</v>
      </c>
      <c r="N611" s="55" t="s">
        <v>2091</v>
      </c>
      <c r="O611" s="55" t="e">
        <v>#N/A</v>
      </c>
      <c r="Q611" s="55" t="s">
        <v>1757</v>
      </c>
      <c r="R611" s="55" t="s">
        <v>1757</v>
      </c>
      <c r="U611" s="55" t="s">
        <v>2877</v>
      </c>
      <c r="V611" s="58">
        <v>0.7</v>
      </c>
      <c r="W611" s="59" t="s">
        <v>1786</v>
      </c>
      <c r="Y611" s="55">
        <v>1</v>
      </c>
    </row>
    <row r="612" spans="2:42" x14ac:dyDescent="0.3">
      <c r="B612" s="55" t="s">
        <v>4238</v>
      </c>
      <c r="C612" s="55">
        <f>VLOOKUP(D612,Lotes!$A:$F,6,FALSE)</f>
        <v>1.52</v>
      </c>
      <c r="D612" s="54">
        <v>166</v>
      </c>
      <c r="E612" s="55">
        <v>17</v>
      </c>
      <c r="F612" s="55" t="s">
        <v>128</v>
      </c>
      <c r="H612" s="55" t="s">
        <v>27</v>
      </c>
      <c r="I612" s="55" t="s">
        <v>3543</v>
      </c>
      <c r="J612" s="55" t="s">
        <v>1622</v>
      </c>
      <c r="K612" s="55" t="s">
        <v>3593</v>
      </c>
      <c r="L612" s="55" t="s">
        <v>2090</v>
      </c>
      <c r="N612" s="55" t="s">
        <v>2091</v>
      </c>
      <c r="O612" s="55" t="e">
        <v>#N/A</v>
      </c>
      <c r="Q612" s="55" t="s">
        <v>2600</v>
      </c>
      <c r="R612" s="55" t="s">
        <v>3544</v>
      </c>
      <c r="U612" s="55" t="s">
        <v>2877</v>
      </c>
      <c r="V612" s="58">
        <v>0.8</v>
      </c>
      <c r="W612" s="59" t="s">
        <v>1631</v>
      </c>
      <c r="Y612" s="55">
        <v>1</v>
      </c>
      <c r="AA612" s="55" t="s">
        <v>3545</v>
      </c>
    </row>
    <row r="613" spans="2:42" x14ac:dyDescent="0.3">
      <c r="B613" s="55" t="s">
        <v>4238</v>
      </c>
      <c r="C613" s="55">
        <f>VLOOKUP(D613,Lotes!$A:$F,6,FALSE)</f>
        <v>1.52</v>
      </c>
      <c r="D613" s="54">
        <v>166</v>
      </c>
      <c r="E613" s="55">
        <v>17</v>
      </c>
      <c r="F613" s="55" t="s">
        <v>128</v>
      </c>
      <c r="H613" s="55" t="s">
        <v>27</v>
      </c>
      <c r="I613" s="55" t="s">
        <v>3543</v>
      </c>
      <c r="J613" s="55" t="s">
        <v>1622</v>
      </c>
      <c r="K613" s="55" t="s">
        <v>3593</v>
      </c>
      <c r="L613" s="55" t="s">
        <v>2090</v>
      </c>
      <c r="N613" s="55" t="s">
        <v>2091</v>
      </c>
      <c r="O613" s="55" t="e">
        <v>#N/A</v>
      </c>
      <c r="Q613" s="55" t="s">
        <v>2916</v>
      </c>
      <c r="R613" s="55" t="s">
        <v>1750</v>
      </c>
      <c r="U613" s="55" t="s">
        <v>2877</v>
      </c>
      <c r="V613" s="58">
        <v>0.7</v>
      </c>
      <c r="W613" s="59" t="s">
        <v>1631</v>
      </c>
      <c r="Y613" s="55">
        <v>1</v>
      </c>
      <c r="AA613" s="55" t="s">
        <v>3546</v>
      </c>
    </row>
    <row r="614" spans="2:42" x14ac:dyDescent="0.3">
      <c r="B614" s="55" t="s">
        <v>4238</v>
      </c>
      <c r="C614" s="55">
        <f>VLOOKUP(D614,Lotes!$A:$F,6,FALSE)</f>
        <v>1.52</v>
      </c>
      <c r="D614" s="54">
        <v>166</v>
      </c>
      <c r="E614" s="55">
        <v>17</v>
      </c>
      <c r="F614" s="55" t="s">
        <v>128</v>
      </c>
      <c r="H614" s="55" t="s">
        <v>27</v>
      </c>
      <c r="I614" s="55" t="s">
        <v>3543</v>
      </c>
      <c r="J614" s="55" t="s">
        <v>1622</v>
      </c>
      <c r="K614" s="55" t="s">
        <v>3968</v>
      </c>
      <c r="N614" s="55" t="s">
        <v>2992</v>
      </c>
      <c r="O614" s="55" t="e">
        <v>#N/A</v>
      </c>
      <c r="Q614" s="55" t="s">
        <v>2081</v>
      </c>
      <c r="R614" s="55" t="s">
        <v>2730</v>
      </c>
      <c r="V614" s="60">
        <v>1</v>
      </c>
      <c r="Y614" s="55">
        <v>1</v>
      </c>
    </row>
    <row r="615" spans="2:42" x14ac:dyDescent="0.3">
      <c r="B615" s="55" t="s">
        <v>4238</v>
      </c>
      <c r="C615" s="55">
        <f>VLOOKUP(D615,Lotes!$A:$F,6,FALSE)</f>
        <v>1.52</v>
      </c>
      <c r="D615" s="54">
        <v>166</v>
      </c>
      <c r="E615" s="55">
        <v>17</v>
      </c>
      <c r="F615" s="55" t="s">
        <v>128</v>
      </c>
      <c r="H615" s="55" t="s">
        <v>27</v>
      </c>
      <c r="I615" s="55" t="s">
        <v>3543</v>
      </c>
      <c r="J615" s="55" t="s">
        <v>1622</v>
      </c>
      <c r="K615" s="55" t="s">
        <v>3879</v>
      </c>
      <c r="L615" s="55" t="s">
        <v>2077</v>
      </c>
      <c r="M615" s="55" t="s">
        <v>1657</v>
      </c>
      <c r="N615" s="55" t="s">
        <v>3875</v>
      </c>
      <c r="O615" s="55" t="e">
        <v>#N/A</v>
      </c>
      <c r="Q615" s="55" t="s">
        <v>2916</v>
      </c>
      <c r="R615" s="55" t="s">
        <v>1750</v>
      </c>
      <c r="U615" s="55" t="s">
        <v>2877</v>
      </c>
      <c r="V615" s="58">
        <v>0.4</v>
      </c>
      <c r="Y615" s="55">
        <v>1</v>
      </c>
    </row>
    <row r="616" spans="2:42" x14ac:dyDescent="0.3">
      <c r="B616" s="55" t="s">
        <v>4238</v>
      </c>
      <c r="C616" s="55">
        <f>VLOOKUP(D616,Lotes!$A:$F,6,FALSE)</f>
        <v>1.52</v>
      </c>
      <c r="D616" s="54">
        <v>166</v>
      </c>
      <c r="E616" s="55">
        <v>17</v>
      </c>
      <c r="F616" s="55" t="s">
        <v>128</v>
      </c>
      <c r="H616" s="55" t="s">
        <v>27</v>
      </c>
      <c r="I616" s="55" t="s">
        <v>3543</v>
      </c>
      <c r="J616" s="55" t="s">
        <v>1622</v>
      </c>
      <c r="K616" s="55" t="s">
        <v>3226</v>
      </c>
      <c r="L616" s="55" t="s">
        <v>3379</v>
      </c>
      <c r="M616" s="55" t="s">
        <v>3380</v>
      </c>
      <c r="N616" s="55" t="s">
        <v>3547</v>
      </c>
      <c r="O616" s="55" t="e">
        <v>#N/A</v>
      </c>
      <c r="Q616" s="55" t="s">
        <v>3984</v>
      </c>
      <c r="R616" s="55" t="s">
        <v>1754</v>
      </c>
      <c r="V616" s="58">
        <v>0.8</v>
      </c>
      <c r="Y616" s="55">
        <v>1</v>
      </c>
    </row>
    <row r="617" spans="2:42" x14ac:dyDescent="0.3">
      <c r="B617" s="55" t="s">
        <v>4238</v>
      </c>
      <c r="C617" s="55">
        <f>VLOOKUP(D617,Lotes!$A:$F,6,FALSE)</f>
        <v>1.52</v>
      </c>
      <c r="D617" s="54">
        <v>166</v>
      </c>
      <c r="E617" s="55">
        <v>17</v>
      </c>
      <c r="F617" s="55" t="s">
        <v>128</v>
      </c>
      <c r="H617" s="55" t="s">
        <v>27</v>
      </c>
      <c r="I617" s="55" t="s">
        <v>3543</v>
      </c>
      <c r="J617" s="55" t="s">
        <v>1622</v>
      </c>
      <c r="K617" s="55" t="s">
        <v>3968</v>
      </c>
      <c r="N617" s="55" t="s">
        <v>2992</v>
      </c>
      <c r="O617" s="55" t="e">
        <v>#N/A</v>
      </c>
      <c r="P617" s="55" t="s">
        <v>4175</v>
      </c>
      <c r="Q617" s="55" t="s">
        <v>1699</v>
      </c>
      <c r="V617" s="60">
        <v>1</v>
      </c>
      <c r="Y617" s="55">
        <v>1</v>
      </c>
    </row>
    <row r="618" spans="2:42" x14ac:dyDescent="0.3">
      <c r="B618" s="55" t="s">
        <v>4238</v>
      </c>
      <c r="C618" s="55">
        <f>VLOOKUP(D618,Lotes!$A:$F,6,FALSE)</f>
        <v>1.52</v>
      </c>
      <c r="D618" s="54">
        <v>166</v>
      </c>
      <c r="E618" s="55">
        <v>17</v>
      </c>
      <c r="F618" s="55" t="s">
        <v>128</v>
      </c>
      <c r="H618" s="55" t="s">
        <v>27</v>
      </c>
      <c r="I618" s="55" t="s">
        <v>3543</v>
      </c>
      <c r="J618" s="55" t="s">
        <v>1634</v>
      </c>
      <c r="K618" s="55" t="s">
        <v>1742</v>
      </c>
      <c r="L618" s="55" t="s">
        <v>2925</v>
      </c>
      <c r="M618" s="55" t="s">
        <v>2926</v>
      </c>
      <c r="N618" s="55" t="s">
        <v>3888</v>
      </c>
      <c r="O618" s="55" t="e">
        <v>#N/A</v>
      </c>
      <c r="Q618" s="55" t="s">
        <v>3984</v>
      </c>
      <c r="R618" s="55" t="s">
        <v>3548</v>
      </c>
      <c r="U618" s="55" t="s">
        <v>2877</v>
      </c>
      <c r="V618" s="58">
        <v>0.7</v>
      </c>
      <c r="Y618" s="55">
        <v>1</v>
      </c>
    </row>
    <row r="619" spans="2:42" x14ac:dyDescent="0.3">
      <c r="B619" s="55" t="s">
        <v>4238</v>
      </c>
      <c r="C619" s="55">
        <f>VLOOKUP(D619,Lotes!$A:$F,6,FALSE)</f>
        <v>1.52</v>
      </c>
      <c r="D619" s="54">
        <v>166</v>
      </c>
      <c r="E619" s="55">
        <v>17</v>
      </c>
      <c r="F619" s="55" t="s">
        <v>128</v>
      </c>
      <c r="H619" s="55" t="s">
        <v>27</v>
      </c>
      <c r="I619" s="55" t="s">
        <v>3543</v>
      </c>
      <c r="J619" s="55" t="s">
        <v>1634</v>
      </c>
      <c r="K619" s="55" t="s">
        <v>1742</v>
      </c>
      <c r="L619" s="55" t="s">
        <v>2925</v>
      </c>
      <c r="M619" s="55" t="s">
        <v>2926</v>
      </c>
      <c r="N619" s="55" t="s">
        <v>3888</v>
      </c>
      <c r="O619" s="55" t="e">
        <v>#N/A</v>
      </c>
      <c r="Q619" s="55" t="s">
        <v>1652</v>
      </c>
      <c r="R619" s="55" t="s">
        <v>3916</v>
      </c>
      <c r="U619" s="55" t="s">
        <v>2877</v>
      </c>
      <c r="V619" s="58">
        <v>0.5</v>
      </c>
      <c r="W619" s="59" t="s">
        <v>2888</v>
      </c>
      <c r="Y619" s="55">
        <v>1</v>
      </c>
    </row>
    <row r="620" spans="2:42" x14ac:dyDescent="0.3">
      <c r="B620" s="55" t="s">
        <v>4238</v>
      </c>
      <c r="C620" s="55">
        <f>VLOOKUP(D620,Lotes!$A:$F,6,FALSE)</f>
        <v>1.52</v>
      </c>
      <c r="D620" s="54">
        <v>166</v>
      </c>
      <c r="E620" s="55">
        <v>17</v>
      </c>
      <c r="F620" s="55" t="s">
        <v>128</v>
      </c>
      <c r="H620" s="55" t="s">
        <v>27</v>
      </c>
      <c r="I620" s="55" t="s">
        <v>3543</v>
      </c>
      <c r="J620" s="55" t="s">
        <v>1634</v>
      </c>
      <c r="K620" s="55" t="s">
        <v>1742</v>
      </c>
      <c r="L620" s="55" t="s">
        <v>2925</v>
      </c>
      <c r="M620" s="55" t="s">
        <v>2926</v>
      </c>
      <c r="N620" s="55" t="s">
        <v>3888</v>
      </c>
      <c r="O620" s="55" t="e">
        <v>#N/A</v>
      </c>
      <c r="Q620" s="55" t="s">
        <v>1706</v>
      </c>
      <c r="R620" s="55" t="s">
        <v>1706</v>
      </c>
      <c r="U620" s="55" t="s">
        <v>2877</v>
      </c>
      <c r="V620" s="58">
        <v>0.4</v>
      </c>
      <c r="W620" s="59" t="s">
        <v>1751</v>
      </c>
      <c r="Y620" s="55">
        <v>1</v>
      </c>
      <c r="AG620" s="55" t="s">
        <v>3207</v>
      </c>
    </row>
    <row r="621" spans="2:42" x14ac:dyDescent="0.3">
      <c r="B621" s="55" t="s">
        <v>4238</v>
      </c>
      <c r="C621" s="55">
        <f>VLOOKUP(D621,Lotes!$A:$F,6,FALSE)</f>
        <v>1.52</v>
      </c>
      <c r="D621" s="54">
        <v>166</v>
      </c>
      <c r="E621" s="55">
        <v>17</v>
      </c>
      <c r="F621" s="55" t="s">
        <v>128</v>
      </c>
      <c r="H621" s="55" t="s">
        <v>27</v>
      </c>
      <c r="I621" s="55" t="s">
        <v>3543</v>
      </c>
      <c r="J621" s="55" t="s">
        <v>1634</v>
      </c>
      <c r="K621" s="55" t="s">
        <v>1742</v>
      </c>
      <c r="L621" s="55" t="s">
        <v>2925</v>
      </c>
      <c r="M621" s="55" t="s">
        <v>2926</v>
      </c>
      <c r="N621" s="55" t="s">
        <v>3888</v>
      </c>
      <c r="O621" s="55" t="e">
        <v>#N/A</v>
      </c>
      <c r="Q621" s="55" t="s">
        <v>1693</v>
      </c>
      <c r="R621" s="55" t="s">
        <v>1693</v>
      </c>
      <c r="U621" s="55" t="s">
        <v>2877</v>
      </c>
      <c r="V621" s="58">
        <v>0.7</v>
      </c>
      <c r="W621" s="59" t="s">
        <v>2888</v>
      </c>
      <c r="Y621" s="55">
        <v>1</v>
      </c>
      <c r="AA621" s="55" t="s">
        <v>3549</v>
      </c>
      <c r="AG621" s="55" t="s">
        <v>3207</v>
      </c>
    </row>
    <row r="622" spans="2:42" x14ac:dyDescent="0.3">
      <c r="B622" s="55" t="s">
        <v>4238</v>
      </c>
      <c r="C622" s="55">
        <f>VLOOKUP(D622,Lotes!$A:$F,6,FALSE)</f>
        <v>1.52</v>
      </c>
      <c r="D622" s="54">
        <v>166</v>
      </c>
      <c r="E622" s="55">
        <v>17</v>
      </c>
      <c r="F622" s="55" t="s">
        <v>128</v>
      </c>
      <c r="H622" s="55" t="s">
        <v>27</v>
      </c>
      <c r="I622" s="55" t="s">
        <v>3543</v>
      </c>
      <c r="J622" s="55" t="s">
        <v>1634</v>
      </c>
      <c r="K622" s="55" t="s">
        <v>1742</v>
      </c>
      <c r="L622" s="55" t="s">
        <v>2925</v>
      </c>
      <c r="M622" s="55" t="s">
        <v>2926</v>
      </c>
      <c r="N622" s="55" t="s">
        <v>3888</v>
      </c>
      <c r="O622" s="55" t="e">
        <v>#N/A</v>
      </c>
      <c r="Q622" s="55" t="s">
        <v>1730</v>
      </c>
      <c r="R622" s="55" t="s">
        <v>1730</v>
      </c>
      <c r="U622" s="55" t="s">
        <v>2877</v>
      </c>
      <c r="V622" s="58">
        <v>0.8</v>
      </c>
      <c r="W622" s="59" t="s">
        <v>3446</v>
      </c>
      <c r="Y622" s="55">
        <v>1</v>
      </c>
      <c r="AC622" s="55" t="s">
        <v>1627</v>
      </c>
      <c r="AG622" s="55" t="s">
        <v>3550</v>
      </c>
    </row>
    <row r="623" spans="2:42" x14ac:dyDescent="0.3">
      <c r="B623" s="55" t="s">
        <v>4238</v>
      </c>
      <c r="C623" s="55">
        <f>VLOOKUP(D623,Lotes!$A:$F,6,FALSE)</f>
        <v>1.52</v>
      </c>
      <c r="D623" s="54">
        <v>166</v>
      </c>
      <c r="E623" s="55">
        <v>17</v>
      </c>
      <c r="F623" s="55" t="s">
        <v>128</v>
      </c>
      <c r="H623" s="55" t="s">
        <v>27</v>
      </c>
      <c r="I623" s="55" t="s">
        <v>3543</v>
      </c>
      <c r="J623" s="55" t="s">
        <v>1634</v>
      </c>
      <c r="K623" s="55" t="s">
        <v>2911</v>
      </c>
      <c r="L623" s="55" t="s">
        <v>1635</v>
      </c>
      <c r="M623" s="55" t="s">
        <v>3900</v>
      </c>
      <c r="N623" s="55" t="s">
        <v>3891</v>
      </c>
      <c r="O623" s="55" t="s">
        <v>3900</v>
      </c>
      <c r="Q623" s="55" t="s">
        <v>1624</v>
      </c>
      <c r="R623" s="55" t="s">
        <v>1624</v>
      </c>
      <c r="U623" s="55" t="s">
        <v>2877</v>
      </c>
      <c r="V623" s="60">
        <v>1</v>
      </c>
      <c r="Y623" s="55">
        <v>1</v>
      </c>
      <c r="AC623" s="55" t="s">
        <v>1647</v>
      </c>
    </row>
    <row r="624" spans="2:42" x14ac:dyDescent="0.3">
      <c r="B624" s="55" t="s">
        <v>4238</v>
      </c>
      <c r="C624" s="55">
        <f>VLOOKUP(D624,Lotes!$A:$F,6,FALSE)</f>
        <v>1.52</v>
      </c>
      <c r="D624" s="54">
        <v>166</v>
      </c>
      <c r="E624" s="55">
        <v>17</v>
      </c>
      <c r="F624" s="55" t="s">
        <v>128</v>
      </c>
      <c r="H624" s="55" t="s">
        <v>27</v>
      </c>
      <c r="I624" s="55" t="s">
        <v>3543</v>
      </c>
      <c r="J624" s="55" t="s">
        <v>1634</v>
      </c>
      <c r="K624" s="55" t="s">
        <v>2911</v>
      </c>
      <c r="L624" s="55" t="s">
        <v>1950</v>
      </c>
      <c r="M624" s="55" t="s">
        <v>1951</v>
      </c>
      <c r="N624" s="55" t="s">
        <v>1952</v>
      </c>
      <c r="O624" s="55" t="e">
        <v>#N/A</v>
      </c>
      <c r="Q624" s="55" t="s">
        <v>2924</v>
      </c>
      <c r="R624" s="55" t="s">
        <v>2924</v>
      </c>
      <c r="U624" s="55" t="s">
        <v>2877</v>
      </c>
      <c r="V624" s="58">
        <v>0.2</v>
      </c>
      <c r="W624" s="59" t="s">
        <v>3551</v>
      </c>
      <c r="Y624" s="55">
        <v>1</v>
      </c>
      <c r="AG624" s="55" t="s">
        <v>3249</v>
      </c>
      <c r="AM624" s="55">
        <f>Y624</f>
        <v>1</v>
      </c>
    </row>
    <row r="625" spans="2:42" x14ac:dyDescent="0.3">
      <c r="B625" s="55" t="s">
        <v>4238</v>
      </c>
      <c r="C625" s="55">
        <f>VLOOKUP(D625,Lotes!$A:$F,6,FALSE)</f>
        <v>1.52</v>
      </c>
      <c r="D625" s="54">
        <v>166</v>
      </c>
      <c r="E625" s="55">
        <v>17</v>
      </c>
      <c r="F625" s="55" t="s">
        <v>128</v>
      </c>
      <c r="H625" s="55" t="s">
        <v>27</v>
      </c>
      <c r="I625" s="55" t="s">
        <v>3543</v>
      </c>
      <c r="J625" s="55" t="s">
        <v>1634</v>
      </c>
      <c r="K625" s="55" t="s">
        <v>3965</v>
      </c>
      <c r="L625" s="55" t="s">
        <v>1673</v>
      </c>
      <c r="M625" s="55" t="s">
        <v>2879</v>
      </c>
      <c r="N625" s="55" t="s">
        <v>1830</v>
      </c>
      <c r="O625" s="55" t="e">
        <v>#N/A</v>
      </c>
      <c r="P625" s="55" t="s">
        <v>4367</v>
      </c>
      <c r="Q625" s="55" t="s">
        <v>3978</v>
      </c>
      <c r="R625" s="55" t="s">
        <v>1712</v>
      </c>
      <c r="V625" s="58">
        <v>0.2</v>
      </c>
      <c r="W625" s="59" t="s">
        <v>3552</v>
      </c>
      <c r="Y625" s="55">
        <v>1</v>
      </c>
      <c r="Z625" s="55">
        <v>1</v>
      </c>
      <c r="AC625" s="55" t="s">
        <v>1647</v>
      </c>
      <c r="AG625" s="55" t="s">
        <v>1679</v>
      </c>
      <c r="AL625" s="55">
        <v>1</v>
      </c>
    </row>
    <row r="626" spans="2:42" s="54" customFormat="1" x14ac:dyDescent="0.3">
      <c r="B626" s="55" t="s">
        <v>4238</v>
      </c>
      <c r="C626" s="55">
        <f>VLOOKUP(D626,Lotes!$A:$F,6,FALSE)</f>
        <v>1.52</v>
      </c>
      <c r="D626" s="54">
        <v>166</v>
      </c>
      <c r="E626" s="54">
        <v>17</v>
      </c>
      <c r="F626" s="54" t="s">
        <v>128</v>
      </c>
      <c r="H626" s="54" t="s">
        <v>27</v>
      </c>
      <c r="I626" s="54" t="s">
        <v>3543</v>
      </c>
      <c r="J626" s="55" t="s">
        <v>1634</v>
      </c>
      <c r="K626" s="55" t="s">
        <v>3965</v>
      </c>
      <c r="L626" s="55" t="s">
        <v>1673</v>
      </c>
      <c r="M626" s="55" t="s">
        <v>2879</v>
      </c>
      <c r="N626" s="55" t="s">
        <v>1830</v>
      </c>
      <c r="O626" s="55" t="e">
        <v>#N/A</v>
      </c>
      <c r="P626" s="55"/>
      <c r="Q626" s="55" t="s">
        <v>1652</v>
      </c>
      <c r="R626" s="54" t="s">
        <v>3553</v>
      </c>
      <c r="U626" s="54" t="s">
        <v>2877</v>
      </c>
      <c r="V626" s="66">
        <v>0.5</v>
      </c>
      <c r="W626" s="63" t="s">
        <v>3554</v>
      </c>
      <c r="Y626" s="54">
        <v>1</v>
      </c>
      <c r="AA626" s="54" t="s">
        <v>3555</v>
      </c>
      <c r="AC626" s="54" t="s">
        <v>1627</v>
      </c>
      <c r="AG626" s="54" t="s">
        <v>3556</v>
      </c>
      <c r="AH626" s="54" t="s">
        <v>3110</v>
      </c>
      <c r="AJ626" s="55" t="s">
        <v>3857</v>
      </c>
      <c r="AK626" s="55"/>
    </row>
    <row r="627" spans="2:42" x14ac:dyDescent="0.3">
      <c r="B627" s="55" t="s">
        <v>4238</v>
      </c>
      <c r="C627" s="55">
        <f>VLOOKUP(D627,Lotes!$A:$F,6,FALSE)</f>
        <v>1.52</v>
      </c>
      <c r="D627" s="54">
        <v>166</v>
      </c>
      <c r="E627" s="55">
        <v>17</v>
      </c>
      <c r="F627" s="55" t="s">
        <v>128</v>
      </c>
      <c r="H627" s="55" t="s">
        <v>27</v>
      </c>
      <c r="I627" s="55" t="s">
        <v>3543</v>
      </c>
      <c r="J627" s="55" t="s">
        <v>3366</v>
      </c>
      <c r="N627" s="55" t="s">
        <v>3366</v>
      </c>
      <c r="O627" s="55" t="e">
        <v>#N/A</v>
      </c>
      <c r="V627" s="60">
        <v>0</v>
      </c>
      <c r="Y627" s="55">
        <v>2</v>
      </c>
    </row>
    <row r="628" spans="2:42" x14ac:dyDescent="0.3">
      <c r="B628" s="55" t="s">
        <v>4238</v>
      </c>
      <c r="C628" s="55">
        <f>VLOOKUP(D628,Lotes!$A:$F,6,FALSE)</f>
        <v>1.52</v>
      </c>
      <c r="D628" s="54">
        <v>166</v>
      </c>
      <c r="E628" s="55">
        <v>17</v>
      </c>
      <c r="F628" s="55" t="s">
        <v>128</v>
      </c>
      <c r="H628" s="55" t="s">
        <v>27</v>
      </c>
      <c r="I628" s="55" t="s">
        <v>3543</v>
      </c>
      <c r="J628" s="55" t="s">
        <v>1634</v>
      </c>
      <c r="L628" s="55" t="s">
        <v>2259</v>
      </c>
      <c r="N628" s="55" t="s">
        <v>2983</v>
      </c>
      <c r="O628" s="55" t="e">
        <v>#N/A</v>
      </c>
      <c r="P628" s="55" t="s">
        <v>4367</v>
      </c>
      <c r="Q628" s="55" t="s">
        <v>3978</v>
      </c>
      <c r="R628" s="55" t="s">
        <v>1712</v>
      </c>
      <c r="V628" s="60">
        <v>1</v>
      </c>
      <c r="Y628" s="55">
        <v>1</v>
      </c>
      <c r="AA628" s="55" t="s">
        <v>3557</v>
      </c>
      <c r="AC628" s="55" t="s">
        <v>3558</v>
      </c>
    </row>
    <row r="629" spans="2:42" x14ac:dyDescent="0.3">
      <c r="B629" s="55" t="s">
        <v>4238</v>
      </c>
      <c r="C629" s="55">
        <f>VLOOKUP(D629,Lotes!$A:$F,6,FALSE)</f>
        <v>1.52</v>
      </c>
      <c r="D629" s="54">
        <v>166</v>
      </c>
      <c r="E629" s="55">
        <v>17</v>
      </c>
      <c r="F629" s="55" t="s">
        <v>128</v>
      </c>
      <c r="H629" s="55" t="s">
        <v>27</v>
      </c>
      <c r="I629" s="55" t="s">
        <v>3543</v>
      </c>
      <c r="J629" s="55" t="s">
        <v>1634</v>
      </c>
      <c r="K629" s="55" t="s">
        <v>3561</v>
      </c>
      <c r="L629" s="55" t="s">
        <v>3561</v>
      </c>
      <c r="M629" s="55" t="s">
        <v>3883</v>
      </c>
      <c r="N629" s="55" t="s">
        <v>3884</v>
      </c>
      <c r="O629" s="55" t="s">
        <v>3883</v>
      </c>
      <c r="Q629" s="55" t="s">
        <v>2081</v>
      </c>
      <c r="R629" s="55" t="s">
        <v>3559</v>
      </c>
      <c r="U629" s="55" t="s">
        <v>3560</v>
      </c>
      <c r="V629" s="60">
        <v>1</v>
      </c>
      <c r="Y629" s="55">
        <v>2</v>
      </c>
      <c r="AA629" s="55" t="s">
        <v>3562</v>
      </c>
      <c r="AC629" s="55" t="s">
        <v>1627</v>
      </c>
    </row>
    <row r="630" spans="2:42" x14ac:dyDescent="0.3">
      <c r="B630" s="55" t="s">
        <v>4238</v>
      </c>
      <c r="C630" s="55">
        <f>VLOOKUP(D630,Lotes!$A:$F,6,FALSE)</f>
        <v>1.52</v>
      </c>
      <c r="D630" s="54">
        <v>166</v>
      </c>
      <c r="E630" s="55">
        <v>17</v>
      </c>
      <c r="F630" s="55" t="s">
        <v>128</v>
      </c>
      <c r="H630" s="55" t="s">
        <v>27</v>
      </c>
      <c r="I630" s="55" t="s">
        <v>3543</v>
      </c>
      <c r="J630" s="55" t="s">
        <v>1634</v>
      </c>
      <c r="K630" s="55" t="s">
        <v>3965</v>
      </c>
      <c r="L630" s="55" t="s">
        <v>1673</v>
      </c>
      <c r="M630" s="55" t="s">
        <v>2879</v>
      </c>
      <c r="N630" s="55" t="s">
        <v>1830</v>
      </c>
      <c r="O630" s="55" t="e">
        <v>#N/A</v>
      </c>
      <c r="Q630" s="55" t="s">
        <v>1667</v>
      </c>
      <c r="R630" s="55" t="s">
        <v>1667</v>
      </c>
      <c r="V630" s="58">
        <v>0.5</v>
      </c>
      <c r="W630" s="59" t="s">
        <v>1631</v>
      </c>
      <c r="Y630" s="55">
        <v>1</v>
      </c>
    </row>
    <row r="631" spans="2:42" x14ac:dyDescent="0.3">
      <c r="B631" s="55" t="s">
        <v>4238</v>
      </c>
      <c r="C631" s="55">
        <f>VLOOKUP(D631,Lotes!$A:$F,6,FALSE)</f>
        <v>1.52</v>
      </c>
      <c r="D631" s="54">
        <v>166</v>
      </c>
      <c r="E631" s="55">
        <v>17</v>
      </c>
      <c r="F631" s="55" t="s">
        <v>128</v>
      </c>
      <c r="H631" s="55" t="s">
        <v>27</v>
      </c>
      <c r="I631" s="55" t="s">
        <v>3543</v>
      </c>
      <c r="J631" s="55" t="s">
        <v>1622</v>
      </c>
      <c r="K631" s="55" t="s">
        <v>3968</v>
      </c>
      <c r="N631" s="55" t="s">
        <v>2992</v>
      </c>
      <c r="O631" s="55" t="e">
        <v>#N/A</v>
      </c>
      <c r="Q631" s="55" t="s">
        <v>1796</v>
      </c>
      <c r="R631" s="55" t="s">
        <v>1668</v>
      </c>
      <c r="V631" s="60">
        <v>0</v>
      </c>
      <c r="Y631" s="55">
        <v>5</v>
      </c>
    </row>
    <row r="632" spans="2:42" x14ac:dyDescent="0.3">
      <c r="B632" s="55" t="s">
        <v>4238</v>
      </c>
      <c r="C632" s="55">
        <f>VLOOKUP(D632,Lotes!$A:$F,6,FALSE)</f>
        <v>1.52</v>
      </c>
      <c r="D632" s="54">
        <v>166</v>
      </c>
      <c r="E632" s="55">
        <v>17</v>
      </c>
      <c r="F632" s="55" t="s">
        <v>128</v>
      </c>
      <c r="H632" s="55" t="s">
        <v>27</v>
      </c>
      <c r="I632" s="55" t="s">
        <v>3543</v>
      </c>
      <c r="J632" s="55" t="s">
        <v>1634</v>
      </c>
      <c r="K632" s="55" t="s">
        <v>2911</v>
      </c>
      <c r="L632" s="55" t="s">
        <v>2911</v>
      </c>
      <c r="N632" s="55" t="s">
        <v>3890</v>
      </c>
      <c r="O632" s="55" t="e">
        <v>#N/A</v>
      </c>
      <c r="Q632" s="55" t="s">
        <v>1693</v>
      </c>
      <c r="R632" s="55" t="s">
        <v>1693</v>
      </c>
      <c r="U632" s="55" t="s">
        <v>2874</v>
      </c>
      <c r="V632" s="60">
        <v>0</v>
      </c>
      <c r="W632" s="59" t="s">
        <v>3563</v>
      </c>
      <c r="Y632" s="55">
        <v>1</v>
      </c>
    </row>
    <row r="633" spans="2:42" x14ac:dyDescent="0.3">
      <c r="B633" s="55" t="s">
        <v>4238</v>
      </c>
      <c r="C633" s="55">
        <f>VLOOKUP(D633,Lotes!$A:$F,6,FALSE)</f>
        <v>1.52</v>
      </c>
      <c r="D633" s="54">
        <v>166</v>
      </c>
      <c r="E633" s="55">
        <v>17</v>
      </c>
      <c r="F633" s="55" t="s">
        <v>128</v>
      </c>
      <c r="H633" s="55" t="s">
        <v>27</v>
      </c>
      <c r="I633" s="55" t="s">
        <v>3543</v>
      </c>
      <c r="J633" s="55" t="s">
        <v>1634</v>
      </c>
      <c r="K633" s="55" t="s">
        <v>3561</v>
      </c>
      <c r="L633" s="55" t="s">
        <v>3561</v>
      </c>
      <c r="N633" s="55" t="s">
        <v>2915</v>
      </c>
      <c r="O633" s="55" t="e">
        <v>#N/A</v>
      </c>
      <c r="Q633" s="55" t="s">
        <v>1667</v>
      </c>
      <c r="R633" s="55" t="s">
        <v>3354</v>
      </c>
      <c r="V633" s="60">
        <v>0</v>
      </c>
      <c r="W633" s="59" t="s">
        <v>1631</v>
      </c>
      <c r="Y633" s="55">
        <v>1</v>
      </c>
      <c r="AG633" s="55" t="s">
        <v>3401</v>
      </c>
      <c r="AM633" s="55">
        <f>Y633</f>
        <v>1</v>
      </c>
    </row>
    <row r="634" spans="2:42" x14ac:dyDescent="0.3">
      <c r="B634" s="55" t="s">
        <v>4238</v>
      </c>
      <c r="C634" s="55">
        <f>VLOOKUP(D634,Lotes!$A:$F,6,FALSE)</f>
        <v>1.52</v>
      </c>
      <c r="D634" s="54">
        <v>166</v>
      </c>
      <c r="E634" s="55">
        <v>17</v>
      </c>
      <c r="F634" s="55" t="s">
        <v>128</v>
      </c>
      <c r="H634" s="55" t="s">
        <v>27</v>
      </c>
      <c r="I634" s="55" t="s">
        <v>3543</v>
      </c>
      <c r="J634" s="55" t="s">
        <v>1634</v>
      </c>
      <c r="L634" s="55" t="s">
        <v>1682</v>
      </c>
      <c r="N634" s="55" t="s">
        <v>2983</v>
      </c>
      <c r="O634" s="55" t="e">
        <v>#N/A</v>
      </c>
      <c r="Q634" s="55" t="s">
        <v>3984</v>
      </c>
      <c r="R634" s="55" t="s">
        <v>1713</v>
      </c>
      <c r="V634" s="60">
        <v>0</v>
      </c>
      <c r="Y634" s="55">
        <v>1</v>
      </c>
      <c r="AA634" s="55" t="s">
        <v>3564</v>
      </c>
    </row>
    <row r="635" spans="2:42" x14ac:dyDescent="0.3">
      <c r="B635" s="55" t="s">
        <v>4238</v>
      </c>
      <c r="C635" s="55">
        <f>VLOOKUP(D635,Lotes!$A:$F,6,FALSE)</f>
        <v>1.52</v>
      </c>
      <c r="D635" s="54">
        <v>166</v>
      </c>
      <c r="E635" s="55">
        <v>17</v>
      </c>
      <c r="F635" s="55" t="s">
        <v>128</v>
      </c>
      <c r="H635" s="55" t="s">
        <v>27</v>
      </c>
      <c r="I635" s="55" t="s">
        <v>3543</v>
      </c>
      <c r="J635" s="55" t="s">
        <v>1634</v>
      </c>
      <c r="K635" s="55" t="s">
        <v>3561</v>
      </c>
      <c r="L635" s="55" t="s">
        <v>3561</v>
      </c>
      <c r="N635" s="55" t="s">
        <v>2915</v>
      </c>
      <c r="O635" s="55" t="e">
        <v>#N/A</v>
      </c>
      <c r="Q635" s="55" t="s">
        <v>1652</v>
      </c>
      <c r="R635" s="55" t="s">
        <v>1652</v>
      </c>
      <c r="V635" s="60">
        <v>0</v>
      </c>
      <c r="Y635" s="55">
        <v>1</v>
      </c>
      <c r="AA635" s="55" t="s">
        <v>3565</v>
      </c>
    </row>
    <row r="636" spans="2:42" x14ac:dyDescent="0.3">
      <c r="B636" s="55" t="s">
        <v>4238</v>
      </c>
      <c r="C636" s="55">
        <f>VLOOKUP(D636,Lotes!$A:$F,6,FALSE)</f>
        <v>1.52</v>
      </c>
      <c r="D636" s="54">
        <v>166</v>
      </c>
      <c r="E636" s="55">
        <v>17</v>
      </c>
      <c r="F636" s="55" t="s">
        <v>128</v>
      </c>
      <c r="H636" s="55" t="s">
        <v>27</v>
      </c>
      <c r="I636" s="55" t="s">
        <v>3543</v>
      </c>
      <c r="J636" s="55" t="s">
        <v>1634</v>
      </c>
      <c r="K636" s="55" t="s">
        <v>3561</v>
      </c>
      <c r="L636" s="55" t="s">
        <v>3439</v>
      </c>
      <c r="N636" s="55" t="s">
        <v>3504</v>
      </c>
      <c r="O636" s="55" t="e">
        <v>#N/A</v>
      </c>
      <c r="Q636" s="55" t="s">
        <v>3095</v>
      </c>
      <c r="R636" s="55" t="s">
        <v>3095</v>
      </c>
      <c r="V636" s="60">
        <v>0</v>
      </c>
      <c r="W636" s="59" t="s">
        <v>1766</v>
      </c>
      <c r="Y636" s="55">
        <v>1</v>
      </c>
      <c r="AA636" s="55" t="s">
        <v>3566</v>
      </c>
      <c r="AG636" s="55" t="s">
        <v>1660</v>
      </c>
    </row>
    <row r="637" spans="2:42" x14ac:dyDescent="0.3">
      <c r="B637" s="55" t="s">
        <v>4238</v>
      </c>
      <c r="C637" s="55">
        <f>VLOOKUP(D637,Lotes!$A:$F,6,FALSE)</f>
        <v>1.52</v>
      </c>
      <c r="D637" s="54">
        <v>166</v>
      </c>
      <c r="E637" s="55">
        <v>17</v>
      </c>
      <c r="F637" s="55" t="s">
        <v>128</v>
      </c>
      <c r="H637" s="55" t="s">
        <v>27</v>
      </c>
      <c r="I637" s="55" t="s">
        <v>3543</v>
      </c>
      <c r="J637" s="55" t="s">
        <v>1634</v>
      </c>
      <c r="N637" s="55" t="s">
        <v>2148</v>
      </c>
      <c r="O637" s="55" t="e">
        <v>#N/A</v>
      </c>
      <c r="Q637" s="55" t="s">
        <v>1631</v>
      </c>
      <c r="R637" s="55" t="s">
        <v>1695</v>
      </c>
      <c r="V637" s="60">
        <v>0</v>
      </c>
      <c r="Y637" s="55">
        <v>1</v>
      </c>
      <c r="AA637" s="55" t="s">
        <v>3567</v>
      </c>
    </row>
    <row r="638" spans="2:42" x14ac:dyDescent="0.3">
      <c r="B638" s="55" t="s">
        <v>4238</v>
      </c>
      <c r="C638" s="55">
        <f>VLOOKUP(D638,Lotes!$A:$F,6,FALSE)</f>
        <v>1.52</v>
      </c>
      <c r="D638" s="54">
        <v>166</v>
      </c>
      <c r="E638" s="55">
        <v>17</v>
      </c>
      <c r="F638" s="55" t="s">
        <v>128</v>
      </c>
      <c r="H638" s="55" t="s">
        <v>27</v>
      </c>
      <c r="I638" s="55" t="s">
        <v>3543</v>
      </c>
      <c r="J638" s="55" t="s">
        <v>1769</v>
      </c>
      <c r="L638" s="55" t="s">
        <v>2616</v>
      </c>
      <c r="M638" s="62" t="s">
        <v>1636</v>
      </c>
      <c r="N638" s="55" t="s">
        <v>2617</v>
      </c>
      <c r="O638" s="55" t="e">
        <v>#N/A</v>
      </c>
      <c r="Q638" s="55" t="s">
        <v>3979</v>
      </c>
      <c r="R638" s="55" t="s">
        <v>3910</v>
      </c>
      <c r="V638" s="60">
        <v>0</v>
      </c>
      <c r="W638" s="59" t="s">
        <v>3568</v>
      </c>
      <c r="Y638" s="55">
        <v>1</v>
      </c>
      <c r="AA638" s="55" t="s">
        <v>2980</v>
      </c>
    </row>
    <row r="639" spans="2:42" x14ac:dyDescent="0.3">
      <c r="B639" s="55" t="s">
        <v>4238</v>
      </c>
      <c r="C639" s="55">
        <f>VLOOKUP(D639,Lotes!$A:$F,6,FALSE)</f>
        <v>1.52</v>
      </c>
      <c r="D639" s="54">
        <v>166</v>
      </c>
      <c r="E639" s="55">
        <v>17</v>
      </c>
      <c r="F639" s="55" t="s">
        <v>128</v>
      </c>
      <c r="H639" s="55" t="s">
        <v>27</v>
      </c>
      <c r="I639" s="55" t="s">
        <v>3543</v>
      </c>
      <c r="J639" s="55" t="s">
        <v>1634</v>
      </c>
      <c r="N639" s="55" t="s">
        <v>2919</v>
      </c>
      <c r="O639" s="55" t="e">
        <v>#N/A</v>
      </c>
      <c r="Q639" s="55" t="s">
        <v>1631</v>
      </c>
      <c r="R639" s="55" t="s">
        <v>1702</v>
      </c>
      <c r="V639" s="60">
        <v>0</v>
      </c>
      <c r="W639" s="59" t="s">
        <v>1631</v>
      </c>
      <c r="Y639" s="55">
        <v>1</v>
      </c>
      <c r="AG639" s="55" t="s">
        <v>3569</v>
      </c>
      <c r="AM639" s="55">
        <v>1</v>
      </c>
      <c r="AP639" s="55">
        <f>Y639</f>
        <v>1</v>
      </c>
    </row>
    <row r="640" spans="2:42" x14ac:dyDescent="0.3">
      <c r="B640" s="55" t="s">
        <v>4238</v>
      </c>
      <c r="C640" s="55">
        <f>VLOOKUP(D640,Lotes!$A:$F,6,FALSE)</f>
        <v>1.52</v>
      </c>
      <c r="D640" s="54">
        <v>166</v>
      </c>
      <c r="E640" s="55">
        <v>17</v>
      </c>
      <c r="F640" s="55" t="s">
        <v>128</v>
      </c>
      <c r="H640" s="55" t="s">
        <v>27</v>
      </c>
      <c r="I640" s="55" t="s">
        <v>3543</v>
      </c>
      <c r="J640" s="55" t="s">
        <v>1634</v>
      </c>
      <c r="N640" s="55" t="s">
        <v>2919</v>
      </c>
      <c r="O640" s="55" t="e">
        <v>#N/A</v>
      </c>
      <c r="Q640" s="55" t="s">
        <v>1796</v>
      </c>
      <c r="R640" s="55" t="s">
        <v>1668</v>
      </c>
      <c r="V640" s="60">
        <v>0</v>
      </c>
      <c r="Y640" s="55">
        <v>21</v>
      </c>
    </row>
    <row r="641" spans="2:48" x14ac:dyDescent="0.3">
      <c r="B641" s="55" t="s">
        <v>4238</v>
      </c>
      <c r="C641" s="55">
        <f>VLOOKUP(D641,Lotes!$A:$F,6,FALSE)</f>
        <v>1.52</v>
      </c>
      <c r="D641" s="54">
        <v>166</v>
      </c>
      <c r="E641" s="55">
        <v>17</v>
      </c>
      <c r="F641" s="55" t="s">
        <v>128</v>
      </c>
      <c r="H641" s="55" t="s">
        <v>27</v>
      </c>
      <c r="I641" s="55" t="s">
        <v>3543</v>
      </c>
      <c r="J641" s="55" t="s">
        <v>1634</v>
      </c>
      <c r="L641" s="55" t="s">
        <v>1746</v>
      </c>
      <c r="N641" s="55" t="s">
        <v>3201</v>
      </c>
      <c r="O641" s="55" t="e">
        <v>#N/A</v>
      </c>
      <c r="Q641" s="55" t="s">
        <v>3984</v>
      </c>
      <c r="R641" s="55" t="s">
        <v>1713</v>
      </c>
      <c r="V641" s="60">
        <v>0</v>
      </c>
      <c r="Y641" s="55">
        <v>19</v>
      </c>
      <c r="AA641" s="55" t="s">
        <v>3570</v>
      </c>
    </row>
    <row r="642" spans="2:48" x14ac:dyDescent="0.3">
      <c r="B642" s="55" t="s">
        <v>4238</v>
      </c>
      <c r="C642" s="55">
        <f>VLOOKUP(D642,Lotes!$A:$F,6,FALSE)</f>
        <v>1E-3</v>
      </c>
      <c r="D642" s="54">
        <v>551</v>
      </c>
      <c r="E642" s="55">
        <v>18</v>
      </c>
      <c r="F642" s="55" t="s">
        <v>238</v>
      </c>
      <c r="G642" s="55" t="s">
        <v>3571</v>
      </c>
      <c r="H642" s="55" t="s">
        <v>356</v>
      </c>
      <c r="I642" s="55" t="s">
        <v>2251</v>
      </c>
      <c r="J642" s="55" t="s">
        <v>1634</v>
      </c>
      <c r="K642" s="55" t="s">
        <v>3561</v>
      </c>
      <c r="L642" s="55" t="s">
        <v>2873</v>
      </c>
      <c r="M642" s="55" t="s">
        <v>2896</v>
      </c>
      <c r="N642" s="55" t="s">
        <v>1658</v>
      </c>
      <c r="O642" s="55" t="e">
        <v>#N/A</v>
      </c>
      <c r="Q642" s="55" t="s">
        <v>1624</v>
      </c>
      <c r="R642" s="55" t="s">
        <v>1624</v>
      </c>
      <c r="U642" s="55" t="s">
        <v>2874</v>
      </c>
      <c r="V642" s="60">
        <v>1</v>
      </c>
      <c r="Y642" s="55">
        <v>1</v>
      </c>
      <c r="AA642" s="55" t="s">
        <v>3572</v>
      </c>
      <c r="AC642" s="55" t="s">
        <v>1647</v>
      </c>
      <c r="AG642" s="55" t="s">
        <v>2635</v>
      </c>
      <c r="AP642" s="55">
        <f>Y642</f>
        <v>1</v>
      </c>
      <c r="AU642" s="55" t="s">
        <v>5350</v>
      </c>
      <c r="AV642" s="55" t="s">
        <v>4455</v>
      </c>
    </row>
    <row r="643" spans="2:48" x14ac:dyDescent="0.3">
      <c r="B643" s="55" t="s">
        <v>4238</v>
      </c>
      <c r="C643" s="55">
        <f>VLOOKUP(D643,Lotes!$A:$F,6,FALSE)</f>
        <v>1E-3</v>
      </c>
      <c r="D643" s="54">
        <v>551</v>
      </c>
      <c r="E643" s="55">
        <v>18</v>
      </c>
      <c r="F643" s="55" t="s">
        <v>238</v>
      </c>
      <c r="G643" s="55" t="s">
        <v>3571</v>
      </c>
      <c r="H643" s="55" t="s">
        <v>356</v>
      </c>
      <c r="I643" s="55" t="s">
        <v>2251</v>
      </c>
      <c r="J643" s="55" t="s">
        <v>1634</v>
      </c>
      <c r="N643" s="55" t="s">
        <v>2919</v>
      </c>
      <c r="O643" s="55" t="e">
        <v>#N/A</v>
      </c>
      <c r="Q643" s="55" t="s">
        <v>1631</v>
      </c>
      <c r="R643" s="55" t="s">
        <v>1702</v>
      </c>
      <c r="V643" s="60" t="s">
        <v>2216</v>
      </c>
      <c r="W643" s="59" t="s">
        <v>1631</v>
      </c>
      <c r="Y643" s="55">
        <v>1</v>
      </c>
      <c r="AA643" s="55" t="s">
        <v>3573</v>
      </c>
      <c r="AG643" s="55" t="s">
        <v>3373</v>
      </c>
      <c r="AP643" s="55">
        <f>Y643</f>
        <v>1</v>
      </c>
    </row>
    <row r="644" spans="2:48" x14ac:dyDescent="0.3">
      <c r="B644" s="55" t="s">
        <v>4238</v>
      </c>
      <c r="C644" s="55">
        <f>VLOOKUP(D644,Lotes!$A:$F,6,FALSE)</f>
        <v>1E-3</v>
      </c>
      <c r="D644" s="54">
        <v>551</v>
      </c>
      <c r="E644" s="55">
        <v>18</v>
      </c>
      <c r="F644" s="55" t="s">
        <v>238</v>
      </c>
      <c r="G644" s="55" t="s">
        <v>3571</v>
      </c>
      <c r="H644" s="55" t="s">
        <v>356</v>
      </c>
      <c r="I644" s="55" t="s">
        <v>2251</v>
      </c>
      <c r="J644" s="55" t="s">
        <v>1634</v>
      </c>
      <c r="K644" s="55" t="s">
        <v>2911</v>
      </c>
      <c r="L644" s="55" t="s">
        <v>1950</v>
      </c>
      <c r="M644" s="55" t="s">
        <v>3330</v>
      </c>
      <c r="N644" s="55" t="s">
        <v>1952</v>
      </c>
      <c r="O644" s="55" t="e">
        <v>#N/A</v>
      </c>
      <c r="Q644" s="55" t="s">
        <v>1706</v>
      </c>
      <c r="R644" s="55" t="s">
        <v>1706</v>
      </c>
      <c r="U644" s="55" t="s">
        <v>2877</v>
      </c>
      <c r="V644" s="58">
        <v>0.4</v>
      </c>
      <c r="W644" s="59" t="s">
        <v>1786</v>
      </c>
      <c r="Y644" s="55">
        <v>1</v>
      </c>
    </row>
    <row r="645" spans="2:48" x14ac:dyDescent="0.3">
      <c r="B645" s="55" t="s">
        <v>4238</v>
      </c>
      <c r="C645" s="55">
        <f>VLOOKUP(D645,Lotes!$A:$F,6,FALSE)</f>
        <v>1.36</v>
      </c>
      <c r="D645" s="54">
        <v>179</v>
      </c>
      <c r="E645" s="55">
        <v>17</v>
      </c>
      <c r="F645" s="55" t="s">
        <v>28</v>
      </c>
      <c r="H645" s="55" t="s">
        <v>27</v>
      </c>
      <c r="I645" s="55" t="s">
        <v>2549</v>
      </c>
      <c r="J645" s="55" t="s">
        <v>1622</v>
      </c>
      <c r="K645" s="55" t="s">
        <v>3593</v>
      </c>
      <c r="L645" s="55" t="s">
        <v>2090</v>
      </c>
      <c r="N645" s="55" t="s">
        <v>2091</v>
      </c>
      <c r="O645" s="55" t="e">
        <v>#N/A</v>
      </c>
      <c r="Q645" s="55" t="s">
        <v>1785</v>
      </c>
      <c r="R645" s="55" t="s">
        <v>1785</v>
      </c>
      <c r="U645" s="55" t="s">
        <v>2874</v>
      </c>
      <c r="V645" s="60">
        <v>1</v>
      </c>
      <c r="Y645" s="55">
        <v>1</v>
      </c>
      <c r="AA645" s="55" t="s">
        <v>3574</v>
      </c>
    </row>
    <row r="646" spans="2:48" x14ac:dyDescent="0.3">
      <c r="B646" s="55" t="s">
        <v>4238</v>
      </c>
      <c r="C646" s="55">
        <f>VLOOKUP(D646,Lotes!$A:$F,6,FALSE)</f>
        <v>1.36</v>
      </c>
      <c r="D646" s="54">
        <v>179</v>
      </c>
      <c r="E646" s="55">
        <v>17</v>
      </c>
      <c r="F646" s="55" t="s">
        <v>28</v>
      </c>
      <c r="H646" s="55" t="s">
        <v>27</v>
      </c>
      <c r="I646" s="55" t="s">
        <v>2549</v>
      </c>
      <c r="J646" s="55" t="s">
        <v>1622</v>
      </c>
      <c r="K646" s="55" t="s">
        <v>3593</v>
      </c>
      <c r="L646" s="55" t="s">
        <v>2090</v>
      </c>
      <c r="N646" s="55" t="s">
        <v>2091</v>
      </c>
      <c r="O646" s="55" t="e">
        <v>#N/A</v>
      </c>
      <c r="Q646" s="55" t="s">
        <v>2916</v>
      </c>
      <c r="R646" s="55" t="s">
        <v>1750</v>
      </c>
      <c r="U646" s="55" t="s">
        <v>2877</v>
      </c>
      <c r="V646" s="58">
        <v>0.8</v>
      </c>
      <c r="W646" s="59" t="s">
        <v>1751</v>
      </c>
      <c r="Y646" s="55">
        <v>1</v>
      </c>
    </row>
    <row r="647" spans="2:48" x14ac:dyDescent="0.3">
      <c r="B647" s="55" t="s">
        <v>4238</v>
      </c>
      <c r="C647" s="55">
        <f>VLOOKUP(D647,Lotes!$A:$F,6,FALSE)</f>
        <v>1.36</v>
      </c>
      <c r="D647" s="54">
        <v>179</v>
      </c>
      <c r="E647" s="55">
        <v>17</v>
      </c>
      <c r="F647" s="55" t="s">
        <v>28</v>
      </c>
      <c r="H647" s="55" t="s">
        <v>27</v>
      </c>
      <c r="I647" s="55" t="s">
        <v>2549</v>
      </c>
      <c r="J647" s="55" t="s">
        <v>1622</v>
      </c>
      <c r="K647" s="55" t="s">
        <v>3593</v>
      </c>
      <c r="L647" s="55" t="s">
        <v>2090</v>
      </c>
      <c r="N647" s="55" t="s">
        <v>2091</v>
      </c>
      <c r="O647" s="55" t="e">
        <v>#N/A</v>
      </c>
      <c r="Q647" s="55" t="s">
        <v>1624</v>
      </c>
      <c r="R647" s="55" t="s">
        <v>1624</v>
      </c>
      <c r="U647" s="55" t="s">
        <v>2877</v>
      </c>
      <c r="V647" s="60">
        <v>1</v>
      </c>
      <c r="Y647" s="55">
        <v>1</v>
      </c>
      <c r="AA647" s="55" t="s">
        <v>3575</v>
      </c>
    </row>
    <row r="648" spans="2:48" x14ac:dyDescent="0.3">
      <c r="B648" s="55" t="s">
        <v>4238</v>
      </c>
      <c r="C648" s="55">
        <f>VLOOKUP(D648,Lotes!$A:$F,6,FALSE)</f>
        <v>1.36</v>
      </c>
      <c r="D648" s="54">
        <v>179</v>
      </c>
      <c r="E648" s="55">
        <v>17</v>
      </c>
      <c r="F648" s="55" t="s">
        <v>28</v>
      </c>
      <c r="H648" s="55" t="s">
        <v>27</v>
      </c>
      <c r="I648" s="55" t="s">
        <v>2549</v>
      </c>
      <c r="J648" s="55" t="s">
        <v>1622</v>
      </c>
      <c r="K648" s="55" t="s">
        <v>3593</v>
      </c>
      <c r="L648" s="55" t="s">
        <v>3374</v>
      </c>
      <c r="N648" s="55" t="s">
        <v>3873</v>
      </c>
      <c r="O648" s="55" t="s">
        <v>3374</v>
      </c>
      <c r="Q648" s="55" t="s">
        <v>1755</v>
      </c>
      <c r="R648" s="55" t="s">
        <v>1755</v>
      </c>
      <c r="U648" s="55" t="s">
        <v>2877</v>
      </c>
      <c r="V648" s="58">
        <v>0.3</v>
      </c>
      <c r="W648" s="59" t="s">
        <v>1751</v>
      </c>
      <c r="Y648" s="55">
        <v>1</v>
      </c>
      <c r="AA648" s="55" t="s">
        <v>3576</v>
      </c>
    </row>
    <row r="649" spans="2:48" x14ac:dyDescent="0.3">
      <c r="B649" s="55" t="s">
        <v>4238</v>
      </c>
      <c r="C649" s="55">
        <f>VLOOKUP(D649,Lotes!$A:$F,6,FALSE)</f>
        <v>1.36</v>
      </c>
      <c r="D649" s="54">
        <v>179</v>
      </c>
      <c r="E649" s="55">
        <v>17</v>
      </c>
      <c r="F649" s="55" t="s">
        <v>28</v>
      </c>
      <c r="H649" s="55" t="s">
        <v>27</v>
      </c>
      <c r="I649" s="55" t="s">
        <v>2549</v>
      </c>
      <c r="J649" s="55" t="s">
        <v>1622</v>
      </c>
      <c r="K649" s="55" t="s">
        <v>3577</v>
      </c>
      <c r="L649" s="55" t="s">
        <v>3577</v>
      </c>
      <c r="M649" s="55" t="s">
        <v>3578</v>
      </c>
      <c r="N649" s="55" t="s">
        <v>3577</v>
      </c>
      <c r="O649" s="55" t="s">
        <v>3578</v>
      </c>
      <c r="Q649" s="55" t="s">
        <v>1785</v>
      </c>
      <c r="R649" s="55" t="s">
        <v>1785</v>
      </c>
      <c r="U649" s="55" t="s">
        <v>2874</v>
      </c>
      <c r="V649" s="58">
        <v>0.9</v>
      </c>
      <c r="W649" s="59" t="s">
        <v>1751</v>
      </c>
      <c r="Y649" s="55">
        <v>1</v>
      </c>
    </row>
    <row r="650" spans="2:48" x14ac:dyDescent="0.3">
      <c r="B650" s="55" t="s">
        <v>4238</v>
      </c>
      <c r="C650" s="55">
        <f>VLOOKUP(D650,Lotes!$A:$F,6,FALSE)</f>
        <v>1.36</v>
      </c>
      <c r="D650" s="54">
        <v>179</v>
      </c>
      <c r="E650" s="55">
        <v>17</v>
      </c>
      <c r="F650" s="55" t="s">
        <v>28</v>
      </c>
      <c r="H650" s="55" t="s">
        <v>27</v>
      </c>
      <c r="I650" s="55" t="s">
        <v>2549</v>
      </c>
      <c r="J650" s="55" t="s">
        <v>1622</v>
      </c>
      <c r="K650" s="55" t="s">
        <v>3968</v>
      </c>
      <c r="L650" s="55" t="s">
        <v>2980</v>
      </c>
      <c r="N650" s="55" t="s">
        <v>2989</v>
      </c>
      <c r="O650" s="55" t="e">
        <v>#N/A</v>
      </c>
      <c r="Q650" s="55" t="s">
        <v>1687</v>
      </c>
      <c r="R650" s="55" t="s">
        <v>1687</v>
      </c>
      <c r="U650" s="55" t="s">
        <v>2216</v>
      </c>
      <c r="V650" s="58">
        <v>0.6</v>
      </c>
      <c r="W650" s="59" t="s">
        <v>1631</v>
      </c>
      <c r="Y650" s="55">
        <v>1</v>
      </c>
    </row>
    <row r="651" spans="2:48" x14ac:dyDescent="0.3">
      <c r="B651" s="55" t="s">
        <v>4238</v>
      </c>
      <c r="C651" s="55">
        <f>VLOOKUP(D651,Lotes!$A:$F,6,FALSE)</f>
        <v>1.36</v>
      </c>
      <c r="D651" s="54">
        <v>179</v>
      </c>
      <c r="E651" s="55">
        <v>17</v>
      </c>
      <c r="F651" s="55" t="s">
        <v>28</v>
      </c>
      <c r="H651" s="55" t="s">
        <v>27</v>
      </c>
      <c r="I651" s="55" t="s">
        <v>2549</v>
      </c>
      <c r="J651" s="55" t="s">
        <v>1622</v>
      </c>
      <c r="K651" s="55" t="s">
        <v>3968</v>
      </c>
      <c r="N651" s="55" t="s">
        <v>2992</v>
      </c>
      <c r="O651" s="55" t="e">
        <v>#N/A</v>
      </c>
      <c r="Q651" s="55" t="s">
        <v>1624</v>
      </c>
      <c r="R651" s="55" t="s">
        <v>1624</v>
      </c>
      <c r="U651" s="55" t="s">
        <v>2874</v>
      </c>
      <c r="V651" s="58">
        <v>0.3</v>
      </c>
      <c r="W651" s="59" t="s">
        <v>1751</v>
      </c>
      <c r="Y651" s="55">
        <v>1</v>
      </c>
    </row>
    <row r="652" spans="2:48" x14ac:dyDescent="0.3">
      <c r="B652" s="55" t="s">
        <v>4238</v>
      </c>
      <c r="C652" s="55">
        <f>VLOOKUP(D652,Lotes!$A:$F,6,FALSE)</f>
        <v>1.36</v>
      </c>
      <c r="D652" s="54">
        <v>179</v>
      </c>
      <c r="E652" s="55">
        <v>17</v>
      </c>
      <c r="F652" s="55" t="s">
        <v>28</v>
      </c>
      <c r="H652" s="55" t="s">
        <v>27</v>
      </c>
      <c r="I652" s="55" t="s">
        <v>2549</v>
      </c>
      <c r="J652" s="55" t="s">
        <v>1622</v>
      </c>
      <c r="K652" s="55" t="s">
        <v>3968</v>
      </c>
      <c r="N652" s="55" t="s">
        <v>2992</v>
      </c>
      <c r="O652" s="55" t="e">
        <v>#N/A</v>
      </c>
      <c r="Q652" s="55" t="s">
        <v>1796</v>
      </c>
      <c r="R652" s="55" t="s">
        <v>1668</v>
      </c>
      <c r="V652" s="60">
        <v>0</v>
      </c>
      <c r="Y652" s="55">
        <v>7</v>
      </c>
      <c r="AG652" s="55" t="s">
        <v>3579</v>
      </c>
      <c r="AM652" s="55">
        <v>1</v>
      </c>
    </row>
    <row r="653" spans="2:48" x14ac:dyDescent="0.3">
      <c r="B653" s="55" t="s">
        <v>4238</v>
      </c>
      <c r="C653" s="55">
        <f>VLOOKUP(D653,Lotes!$A:$F,6,FALSE)</f>
        <v>1.36</v>
      </c>
      <c r="D653" s="54">
        <v>179</v>
      </c>
      <c r="E653" s="55">
        <v>17</v>
      </c>
      <c r="F653" s="55" t="s">
        <v>28</v>
      </c>
      <c r="H653" s="55" t="s">
        <v>27</v>
      </c>
      <c r="I653" s="55" t="s">
        <v>2549</v>
      </c>
      <c r="J653" s="55" t="s">
        <v>1634</v>
      </c>
      <c r="K653" s="55" t="s">
        <v>3965</v>
      </c>
      <c r="L653" s="55" t="s">
        <v>1673</v>
      </c>
      <c r="M653" s="55" t="s">
        <v>2879</v>
      </c>
      <c r="N653" s="55" t="s">
        <v>1830</v>
      </c>
      <c r="O653" s="55" t="e">
        <v>#N/A</v>
      </c>
      <c r="Q653" s="55" t="s">
        <v>1652</v>
      </c>
      <c r="R653" s="55" t="s">
        <v>3253</v>
      </c>
      <c r="U653" s="55" t="s">
        <v>2874</v>
      </c>
      <c r="V653" s="58">
        <v>0.7</v>
      </c>
      <c r="W653" s="59" t="s">
        <v>3580</v>
      </c>
      <c r="Y653" s="55">
        <v>1</v>
      </c>
      <c r="AA653" s="55" t="s">
        <v>3581</v>
      </c>
      <c r="AC653" s="55" t="s">
        <v>3582</v>
      </c>
      <c r="AJ653" s="55" t="s">
        <v>3863</v>
      </c>
    </row>
    <row r="654" spans="2:48" x14ac:dyDescent="0.3">
      <c r="B654" s="55" t="s">
        <v>4238</v>
      </c>
      <c r="C654" s="55">
        <f>VLOOKUP(D654,Lotes!$A:$F,6,FALSE)</f>
        <v>1.36</v>
      </c>
      <c r="D654" s="54">
        <v>179</v>
      </c>
      <c r="E654" s="55">
        <v>17</v>
      </c>
      <c r="F654" s="55" t="s">
        <v>28</v>
      </c>
      <c r="H654" s="55" t="s">
        <v>27</v>
      </c>
      <c r="I654" s="55" t="s">
        <v>2549</v>
      </c>
      <c r="J654" s="55" t="s">
        <v>1634</v>
      </c>
      <c r="K654" s="55" t="s">
        <v>2911</v>
      </c>
      <c r="L654" s="55" t="s">
        <v>1635</v>
      </c>
      <c r="M654" s="55" t="s">
        <v>3036</v>
      </c>
      <c r="N654" s="55" t="s">
        <v>3898</v>
      </c>
      <c r="O654" s="55" t="e">
        <v>#N/A</v>
      </c>
      <c r="Q654" s="55" t="s">
        <v>1757</v>
      </c>
      <c r="R654" s="55" t="s">
        <v>1757</v>
      </c>
      <c r="U654" s="55" t="s">
        <v>2874</v>
      </c>
      <c r="V654" s="58">
        <v>0.4</v>
      </c>
      <c r="W654" s="59" t="s">
        <v>1786</v>
      </c>
      <c r="Y654" s="55">
        <v>1</v>
      </c>
      <c r="AC654" s="55" t="s">
        <v>1647</v>
      </c>
    </row>
    <row r="655" spans="2:48" x14ac:dyDescent="0.3">
      <c r="B655" s="55" t="s">
        <v>4238</v>
      </c>
      <c r="C655" s="55">
        <f>VLOOKUP(D655,Lotes!$A:$F,6,FALSE)</f>
        <v>1.36</v>
      </c>
      <c r="D655" s="54">
        <v>179</v>
      </c>
      <c r="E655" s="55">
        <v>17</v>
      </c>
      <c r="F655" s="55" t="s">
        <v>28</v>
      </c>
      <c r="H655" s="55" t="s">
        <v>27</v>
      </c>
      <c r="I655" s="55" t="s">
        <v>2549</v>
      </c>
      <c r="J655" s="55" t="s">
        <v>1634</v>
      </c>
      <c r="K655" s="55" t="s">
        <v>2911</v>
      </c>
      <c r="L655" s="55" t="s">
        <v>1950</v>
      </c>
      <c r="M655" s="55" t="s">
        <v>3330</v>
      </c>
      <c r="N655" s="55" t="s">
        <v>1952</v>
      </c>
      <c r="O655" s="55" t="e">
        <v>#N/A</v>
      </c>
      <c r="Q655" s="55" t="s">
        <v>1693</v>
      </c>
      <c r="R655" s="55" t="s">
        <v>1693</v>
      </c>
      <c r="U655" s="55" t="s">
        <v>2877</v>
      </c>
      <c r="V655" s="58">
        <v>0.5</v>
      </c>
      <c r="W655" s="59" t="s">
        <v>3583</v>
      </c>
      <c r="Y655" s="55">
        <v>1</v>
      </c>
    </row>
    <row r="656" spans="2:48" x14ac:dyDescent="0.3">
      <c r="B656" s="55" t="s">
        <v>4238</v>
      </c>
      <c r="C656" s="55">
        <f>VLOOKUP(D656,Lotes!$A:$F,6,FALSE)</f>
        <v>1.36</v>
      </c>
      <c r="D656" s="54">
        <v>179</v>
      </c>
      <c r="E656" s="55">
        <v>17</v>
      </c>
      <c r="F656" s="55" t="s">
        <v>28</v>
      </c>
      <c r="H656" s="55" t="s">
        <v>27</v>
      </c>
      <c r="I656" s="55" t="s">
        <v>2549</v>
      </c>
      <c r="J656" s="55" t="s">
        <v>1634</v>
      </c>
      <c r="K656" s="55" t="s">
        <v>2911</v>
      </c>
      <c r="L656" s="55" t="s">
        <v>3584</v>
      </c>
      <c r="M656" s="55" t="s">
        <v>3585</v>
      </c>
      <c r="N656" s="55" t="s">
        <v>3896</v>
      </c>
      <c r="O656" s="55" t="e">
        <v>#N/A</v>
      </c>
      <c r="Q656" s="55" t="s">
        <v>1730</v>
      </c>
      <c r="R656" s="55" t="s">
        <v>1730</v>
      </c>
      <c r="U656" s="55" t="s">
        <v>2877</v>
      </c>
      <c r="V656" s="58">
        <v>0.9</v>
      </c>
      <c r="W656" s="59" t="s">
        <v>3494</v>
      </c>
      <c r="Y656" s="55">
        <v>1</v>
      </c>
      <c r="AC656" s="55" t="s">
        <v>1647</v>
      </c>
      <c r="AH656" s="55" t="s">
        <v>3947</v>
      </c>
    </row>
    <row r="657" spans="2:39" x14ac:dyDescent="0.3">
      <c r="B657" s="55" t="s">
        <v>4238</v>
      </c>
      <c r="C657" s="55">
        <f>VLOOKUP(D657,Lotes!$A:$F,6,FALSE)</f>
        <v>1.36</v>
      </c>
      <c r="D657" s="54">
        <v>179</v>
      </c>
      <c r="E657" s="55">
        <v>17</v>
      </c>
      <c r="F657" s="55" t="s">
        <v>28</v>
      </c>
      <c r="H657" s="55" t="s">
        <v>27</v>
      </c>
      <c r="I657" s="55" t="s">
        <v>2549</v>
      </c>
      <c r="J657" s="55" t="s">
        <v>1634</v>
      </c>
      <c r="K657" s="55" t="s">
        <v>1742</v>
      </c>
      <c r="L657" s="55" t="s">
        <v>2925</v>
      </c>
      <c r="M657" s="55" t="s">
        <v>2926</v>
      </c>
      <c r="N657" s="55" t="s">
        <v>3888</v>
      </c>
      <c r="O657" s="55" t="e">
        <v>#N/A</v>
      </c>
      <c r="Q657" s="55" t="s">
        <v>1757</v>
      </c>
      <c r="R657" s="55" t="s">
        <v>1757</v>
      </c>
      <c r="U657" s="55" t="s">
        <v>2877</v>
      </c>
      <c r="V657" s="58">
        <v>0.5</v>
      </c>
      <c r="W657" s="59" t="s">
        <v>1786</v>
      </c>
      <c r="Y657" s="55">
        <v>1</v>
      </c>
    </row>
    <row r="658" spans="2:39" x14ac:dyDescent="0.3">
      <c r="B658" s="55" t="s">
        <v>4238</v>
      </c>
      <c r="C658" s="55">
        <f>VLOOKUP(D658,Lotes!$A:$F,6,FALSE)</f>
        <v>1.36</v>
      </c>
      <c r="D658" s="54">
        <v>179</v>
      </c>
      <c r="E658" s="55">
        <v>17</v>
      </c>
      <c r="F658" s="55" t="s">
        <v>28</v>
      </c>
      <c r="H658" s="55" t="s">
        <v>27</v>
      </c>
      <c r="I658" s="55" t="s">
        <v>2549</v>
      </c>
      <c r="J658" s="55" t="s">
        <v>1634</v>
      </c>
      <c r="K658" s="55" t="s">
        <v>1742</v>
      </c>
      <c r="L658" s="55" t="s">
        <v>2925</v>
      </c>
      <c r="M658" s="55" t="s">
        <v>2926</v>
      </c>
      <c r="N658" s="55" t="s">
        <v>3888</v>
      </c>
      <c r="O658" s="55" t="e">
        <v>#N/A</v>
      </c>
      <c r="Q658" s="55" t="s">
        <v>1757</v>
      </c>
      <c r="R658" s="55" t="s">
        <v>1757</v>
      </c>
      <c r="U658" s="55" t="s">
        <v>2877</v>
      </c>
      <c r="V658" s="58">
        <v>0.6</v>
      </c>
      <c r="W658" s="59" t="s">
        <v>1786</v>
      </c>
      <c r="Y658" s="55">
        <v>1</v>
      </c>
      <c r="AG658" s="55" t="s">
        <v>3401</v>
      </c>
      <c r="AM658" s="55">
        <f>Y658</f>
        <v>1</v>
      </c>
    </row>
    <row r="659" spans="2:39" x14ac:dyDescent="0.3">
      <c r="B659" s="55" t="s">
        <v>4238</v>
      </c>
      <c r="C659" s="55">
        <f>VLOOKUP(D659,Lotes!$A:$F,6,FALSE)</f>
        <v>1.36</v>
      </c>
      <c r="D659" s="54">
        <v>179</v>
      </c>
      <c r="E659" s="55">
        <v>17</v>
      </c>
      <c r="F659" s="55" t="s">
        <v>28</v>
      </c>
      <c r="H659" s="55" t="s">
        <v>27</v>
      </c>
      <c r="I659" s="55" t="s">
        <v>2549</v>
      </c>
      <c r="J659" s="55" t="s">
        <v>1634</v>
      </c>
      <c r="L659" s="55" t="s">
        <v>2259</v>
      </c>
      <c r="N659" s="55" t="s">
        <v>2983</v>
      </c>
      <c r="O659" s="55" t="e">
        <v>#N/A</v>
      </c>
      <c r="Q659" s="55" t="s">
        <v>3984</v>
      </c>
      <c r="R659" s="55" t="s">
        <v>1713</v>
      </c>
      <c r="V659" s="60">
        <v>0</v>
      </c>
      <c r="Y659" s="55">
        <v>1</v>
      </c>
    </row>
    <row r="660" spans="2:39" x14ac:dyDescent="0.3">
      <c r="B660" s="55" t="s">
        <v>4238</v>
      </c>
      <c r="C660" s="55">
        <f>VLOOKUP(D660,Lotes!$A:$F,6,FALSE)</f>
        <v>1.36</v>
      </c>
      <c r="D660" s="54">
        <v>179</v>
      </c>
      <c r="E660" s="55">
        <v>17</v>
      </c>
      <c r="F660" s="55" t="s">
        <v>28</v>
      </c>
      <c r="H660" s="55" t="s">
        <v>27</v>
      </c>
      <c r="I660" s="55" t="s">
        <v>2549</v>
      </c>
      <c r="J660" s="55" t="s">
        <v>1634</v>
      </c>
      <c r="L660" s="55" t="s">
        <v>2259</v>
      </c>
      <c r="N660" s="55" t="s">
        <v>2983</v>
      </c>
      <c r="O660" s="55" t="e">
        <v>#N/A</v>
      </c>
      <c r="Q660" s="55" t="s">
        <v>1631</v>
      </c>
      <c r="R660" s="55" t="s">
        <v>1643</v>
      </c>
      <c r="V660" s="60">
        <v>0</v>
      </c>
      <c r="W660" s="59" t="s">
        <v>1751</v>
      </c>
      <c r="Y660" s="55">
        <v>1</v>
      </c>
      <c r="AC660" s="55" t="s">
        <v>1627</v>
      </c>
      <c r="AG660" s="55" t="s">
        <v>3401</v>
      </c>
      <c r="AM660" s="55">
        <f>Y660</f>
        <v>1</v>
      </c>
    </row>
    <row r="661" spans="2:39" x14ac:dyDescent="0.3">
      <c r="B661" s="55" t="s">
        <v>4238</v>
      </c>
      <c r="C661" s="55">
        <f>VLOOKUP(D661,Lotes!$A:$F,6,FALSE)</f>
        <v>1.36</v>
      </c>
      <c r="D661" s="54">
        <v>179</v>
      </c>
      <c r="E661" s="55">
        <v>17</v>
      </c>
      <c r="F661" s="55" t="s">
        <v>28</v>
      </c>
      <c r="H661" s="55" t="s">
        <v>27</v>
      </c>
      <c r="I661" s="55" t="s">
        <v>2549</v>
      </c>
      <c r="J661" s="55" t="s">
        <v>1634</v>
      </c>
      <c r="L661" s="55" t="s">
        <v>2259</v>
      </c>
      <c r="N661" s="55" t="s">
        <v>2983</v>
      </c>
      <c r="O661" s="55" t="e">
        <v>#N/A</v>
      </c>
      <c r="Q661" s="55" t="s">
        <v>1667</v>
      </c>
      <c r="R661" s="55" t="s">
        <v>1667</v>
      </c>
      <c r="V661" s="60">
        <v>1</v>
      </c>
      <c r="Y661" s="55">
        <v>1</v>
      </c>
      <c r="AA661" s="55" t="s">
        <v>3586</v>
      </c>
    </row>
    <row r="662" spans="2:39" x14ac:dyDescent="0.3">
      <c r="B662" s="55" t="s">
        <v>4238</v>
      </c>
      <c r="C662" s="55">
        <f>VLOOKUP(D662,Lotes!$A:$F,6,FALSE)</f>
        <v>1.36</v>
      </c>
      <c r="D662" s="54">
        <v>179</v>
      </c>
      <c r="E662" s="55">
        <v>17</v>
      </c>
      <c r="F662" s="55" t="s">
        <v>28</v>
      </c>
      <c r="H662" s="55" t="s">
        <v>27</v>
      </c>
      <c r="I662" s="55" t="s">
        <v>2549</v>
      </c>
      <c r="J662" s="55" t="s">
        <v>1634</v>
      </c>
      <c r="N662" s="55" t="s">
        <v>2919</v>
      </c>
      <c r="O662" s="55" t="e">
        <v>#N/A</v>
      </c>
      <c r="Q662" s="55" t="s">
        <v>1631</v>
      </c>
      <c r="R662" s="55" t="s">
        <v>3030</v>
      </c>
      <c r="V662" s="60">
        <v>0</v>
      </c>
      <c r="W662" s="59" t="s">
        <v>2216</v>
      </c>
      <c r="Y662" s="55">
        <v>1</v>
      </c>
      <c r="AA662" s="55" t="s">
        <v>3587</v>
      </c>
    </row>
    <row r="663" spans="2:39" x14ac:dyDescent="0.3">
      <c r="B663" s="55" t="s">
        <v>4238</v>
      </c>
      <c r="C663" s="55">
        <f>VLOOKUP(D663,Lotes!$A:$F,6,FALSE)</f>
        <v>1.36</v>
      </c>
      <c r="D663" s="54">
        <v>179</v>
      </c>
      <c r="E663" s="55">
        <v>17</v>
      </c>
      <c r="F663" s="55" t="s">
        <v>28</v>
      </c>
      <c r="H663" s="55" t="s">
        <v>27</v>
      </c>
      <c r="I663" s="55" t="s">
        <v>2549</v>
      </c>
      <c r="J663" s="55" t="s">
        <v>1634</v>
      </c>
      <c r="K663" s="55" t="s">
        <v>3965</v>
      </c>
      <c r="L663" s="55" t="s">
        <v>1673</v>
      </c>
      <c r="M663" s="55" t="s">
        <v>2879</v>
      </c>
      <c r="N663" s="55" t="s">
        <v>1830</v>
      </c>
      <c r="O663" s="55" t="e">
        <v>#N/A</v>
      </c>
      <c r="Q663" s="55" t="s">
        <v>1667</v>
      </c>
      <c r="R663" s="55" t="s">
        <v>1667</v>
      </c>
      <c r="U663" s="55" t="s">
        <v>1631</v>
      </c>
      <c r="V663" s="60">
        <v>0</v>
      </c>
      <c r="Y663" s="55">
        <v>1</v>
      </c>
    </row>
    <row r="664" spans="2:39" x14ac:dyDescent="0.3">
      <c r="B664" s="55" t="s">
        <v>4238</v>
      </c>
      <c r="C664" s="55">
        <f>VLOOKUP(D664,Lotes!$A:$F,6,FALSE)</f>
        <v>1.36</v>
      </c>
      <c r="D664" s="54">
        <v>179</v>
      </c>
      <c r="E664" s="55">
        <v>17</v>
      </c>
      <c r="F664" s="55" t="s">
        <v>28</v>
      </c>
      <c r="H664" s="55" t="s">
        <v>27</v>
      </c>
      <c r="I664" s="55" t="s">
        <v>2549</v>
      </c>
      <c r="J664" s="55" t="s">
        <v>1634</v>
      </c>
      <c r="K664" s="55" t="s">
        <v>3965</v>
      </c>
      <c r="L664" s="55" t="s">
        <v>1673</v>
      </c>
      <c r="M664" s="55" t="s">
        <v>2879</v>
      </c>
      <c r="N664" s="55" t="s">
        <v>1830</v>
      </c>
      <c r="O664" s="55" t="e">
        <v>#N/A</v>
      </c>
      <c r="Q664" s="55" t="s">
        <v>3985</v>
      </c>
      <c r="R664" s="55" t="s">
        <v>3817</v>
      </c>
      <c r="U664" s="55" t="s">
        <v>2877</v>
      </c>
      <c r="V664" s="58">
        <v>0.3</v>
      </c>
      <c r="W664" s="59" t="s">
        <v>1786</v>
      </c>
      <c r="Y664" s="55">
        <v>1</v>
      </c>
      <c r="AJ664" s="55" t="s">
        <v>3822</v>
      </c>
    </row>
    <row r="665" spans="2:39" x14ac:dyDescent="0.3">
      <c r="B665" s="55" t="s">
        <v>4238</v>
      </c>
      <c r="C665" s="55">
        <f>VLOOKUP(D665,Lotes!$A:$F,6,FALSE)</f>
        <v>1.36</v>
      </c>
      <c r="D665" s="54">
        <v>179</v>
      </c>
      <c r="E665" s="55">
        <v>17</v>
      </c>
      <c r="F665" s="55" t="s">
        <v>28</v>
      </c>
      <c r="H665" s="55" t="s">
        <v>27</v>
      </c>
      <c r="I665" s="55" t="s">
        <v>2549</v>
      </c>
      <c r="J665" s="55" t="s">
        <v>1634</v>
      </c>
      <c r="K665" s="55" t="s">
        <v>3561</v>
      </c>
      <c r="L665" s="55" t="s">
        <v>2873</v>
      </c>
      <c r="M665" s="55" t="s">
        <v>2896</v>
      </c>
      <c r="N665" s="55" t="s">
        <v>1658</v>
      </c>
      <c r="O665" s="55" t="e">
        <v>#N/A</v>
      </c>
      <c r="Q665" s="55" t="s">
        <v>1693</v>
      </c>
      <c r="R665" s="55" t="s">
        <v>2887</v>
      </c>
      <c r="V665" s="58">
        <v>0.1</v>
      </c>
      <c r="W665" s="59" t="s">
        <v>3588</v>
      </c>
      <c r="Y665" s="55">
        <v>1</v>
      </c>
      <c r="AC665" s="55" t="s">
        <v>3589</v>
      </c>
    </row>
    <row r="666" spans="2:39" x14ac:dyDescent="0.3">
      <c r="B666" s="55" t="s">
        <v>4238</v>
      </c>
      <c r="C666" s="55">
        <f>VLOOKUP(D666,Lotes!$A:$F,6,FALSE)</f>
        <v>1.36</v>
      </c>
      <c r="D666" s="54">
        <v>179</v>
      </c>
      <c r="E666" s="55">
        <v>17</v>
      </c>
      <c r="F666" s="55" t="s">
        <v>28</v>
      </c>
      <c r="H666" s="55" t="s">
        <v>27</v>
      </c>
      <c r="I666" s="55" t="s">
        <v>2549</v>
      </c>
      <c r="J666" s="55" t="s">
        <v>1634</v>
      </c>
      <c r="N666" s="55" t="s">
        <v>2919</v>
      </c>
      <c r="O666" s="55" t="e">
        <v>#N/A</v>
      </c>
      <c r="Q666" s="55" t="s">
        <v>1796</v>
      </c>
      <c r="R666" s="55" t="s">
        <v>1668</v>
      </c>
      <c r="V666" s="60">
        <v>0</v>
      </c>
      <c r="Y666" s="55">
        <v>2</v>
      </c>
    </row>
    <row r="667" spans="2:39" x14ac:dyDescent="0.3">
      <c r="B667" s="55" t="s">
        <v>4238</v>
      </c>
      <c r="C667" s="55">
        <f>VLOOKUP(D667,Lotes!$A:$F,6,FALSE)</f>
        <v>1.36</v>
      </c>
      <c r="D667" s="54">
        <v>179</v>
      </c>
      <c r="E667" s="55">
        <v>17</v>
      </c>
      <c r="F667" s="55" t="s">
        <v>28</v>
      </c>
      <c r="H667" s="55" t="s">
        <v>27</v>
      </c>
      <c r="I667" s="55" t="s">
        <v>2549</v>
      </c>
      <c r="J667" s="55" t="s">
        <v>3366</v>
      </c>
      <c r="N667" s="55" t="s">
        <v>3366</v>
      </c>
      <c r="O667" s="55" t="e">
        <v>#N/A</v>
      </c>
      <c r="V667" s="60">
        <v>0</v>
      </c>
      <c r="Y667" s="55">
        <v>2</v>
      </c>
    </row>
    <row r="668" spans="2:39" x14ac:dyDescent="0.3">
      <c r="B668" s="55" t="s">
        <v>4238</v>
      </c>
      <c r="C668" s="55">
        <f>VLOOKUP(D668,Lotes!$A:$F,6,FALSE)</f>
        <v>1.36</v>
      </c>
      <c r="D668" s="54">
        <v>179</v>
      </c>
      <c r="E668" s="55">
        <v>17</v>
      </c>
      <c r="F668" s="55" t="s">
        <v>28</v>
      </c>
      <c r="H668" s="55" t="s">
        <v>27</v>
      </c>
      <c r="I668" s="55" t="s">
        <v>2549</v>
      </c>
      <c r="J668" s="55" t="s">
        <v>1698</v>
      </c>
      <c r="N668" s="54" t="s">
        <v>3289</v>
      </c>
      <c r="O668" s="55" t="e">
        <v>#N/A</v>
      </c>
      <c r="Q668" s="54" t="s">
        <v>1853</v>
      </c>
      <c r="R668" s="55" t="s">
        <v>3002</v>
      </c>
      <c r="V668" s="60">
        <v>1</v>
      </c>
      <c r="Y668" s="55">
        <v>1</v>
      </c>
      <c r="AA668" s="55" t="s">
        <v>3590</v>
      </c>
    </row>
    <row r="669" spans="2:39" x14ac:dyDescent="0.3">
      <c r="B669" s="55" t="s">
        <v>4238</v>
      </c>
      <c r="C669" s="55">
        <v>0.31</v>
      </c>
      <c r="D669" s="54" t="s">
        <v>3592</v>
      </c>
      <c r="E669" s="55">
        <v>17</v>
      </c>
      <c r="F669" s="55" t="s">
        <v>28</v>
      </c>
      <c r="H669" s="55" t="s">
        <v>2826</v>
      </c>
      <c r="I669" s="55" t="s">
        <v>1655</v>
      </c>
      <c r="J669" s="55" t="s">
        <v>1634</v>
      </c>
      <c r="K669" s="55" t="s">
        <v>3965</v>
      </c>
      <c r="L669" s="55" t="s">
        <v>1673</v>
      </c>
      <c r="M669" s="55" t="s">
        <v>2879</v>
      </c>
      <c r="N669" s="55" t="s">
        <v>1830</v>
      </c>
      <c r="O669" s="55" t="e">
        <v>#N/A</v>
      </c>
      <c r="Q669" s="55" t="s">
        <v>3984</v>
      </c>
      <c r="R669" s="55" t="s">
        <v>2960</v>
      </c>
      <c r="V669" s="58">
        <v>0.9</v>
      </c>
      <c r="Y669" s="55">
        <v>1</v>
      </c>
    </row>
    <row r="670" spans="2:39" x14ac:dyDescent="0.3">
      <c r="B670" s="55" t="s">
        <v>4238</v>
      </c>
      <c r="C670" s="55">
        <v>0.31</v>
      </c>
      <c r="D670" s="54" t="s">
        <v>3592</v>
      </c>
      <c r="E670" s="55">
        <v>17</v>
      </c>
      <c r="F670" s="55" t="s">
        <v>28</v>
      </c>
      <c r="H670" s="55" t="s">
        <v>2826</v>
      </c>
      <c r="I670" s="55" t="s">
        <v>1655</v>
      </c>
      <c r="J670" s="55" t="s">
        <v>1634</v>
      </c>
      <c r="K670" s="55" t="s">
        <v>3965</v>
      </c>
      <c r="L670" s="55" t="s">
        <v>1673</v>
      </c>
      <c r="M670" s="55" t="s">
        <v>2879</v>
      </c>
      <c r="N670" s="55" t="s">
        <v>1830</v>
      </c>
      <c r="O670" s="55" t="e">
        <v>#N/A</v>
      </c>
      <c r="Q670" s="55" t="s">
        <v>3984</v>
      </c>
      <c r="R670" s="55" t="s">
        <v>1864</v>
      </c>
      <c r="U670" s="55" t="s">
        <v>2877</v>
      </c>
      <c r="V670" s="58">
        <v>0.8</v>
      </c>
      <c r="Y670" s="55">
        <v>1</v>
      </c>
    </row>
    <row r="671" spans="2:39" x14ac:dyDescent="0.3">
      <c r="B671" s="55" t="s">
        <v>4238</v>
      </c>
      <c r="C671" s="55">
        <v>0.31</v>
      </c>
      <c r="D671" s="54" t="s">
        <v>3592</v>
      </c>
      <c r="E671" s="55">
        <v>17</v>
      </c>
      <c r="F671" s="55" t="s">
        <v>28</v>
      </c>
      <c r="H671" s="55" t="s">
        <v>2826</v>
      </c>
      <c r="I671" s="55" t="s">
        <v>1655</v>
      </c>
      <c r="J671" s="55" t="s">
        <v>1634</v>
      </c>
      <c r="K671" s="55" t="s">
        <v>2911</v>
      </c>
      <c r="L671" s="55" t="s">
        <v>1635</v>
      </c>
      <c r="M671" s="55" t="s">
        <v>3759</v>
      </c>
      <c r="N671" s="55" t="s">
        <v>3901</v>
      </c>
      <c r="O671" s="55" t="e">
        <v>#N/A</v>
      </c>
      <c r="Q671" s="55" t="s">
        <v>2600</v>
      </c>
      <c r="R671" s="55" t="s">
        <v>3102</v>
      </c>
      <c r="U671" s="55" t="s">
        <v>2874</v>
      </c>
      <c r="V671" s="60">
        <v>1</v>
      </c>
      <c r="Y671" s="55">
        <v>1</v>
      </c>
      <c r="AA671" s="55" t="s">
        <v>3591</v>
      </c>
      <c r="AC671" s="55" t="s">
        <v>1627</v>
      </c>
    </row>
    <row r="672" spans="2:39" x14ac:dyDescent="0.3">
      <c r="B672" s="55" t="s">
        <v>4238</v>
      </c>
      <c r="C672" s="55">
        <v>0.31</v>
      </c>
      <c r="D672" s="54" t="s">
        <v>3592</v>
      </c>
      <c r="E672" s="55">
        <v>17</v>
      </c>
      <c r="F672" s="55" t="s">
        <v>28</v>
      </c>
      <c r="H672" s="55" t="s">
        <v>2826</v>
      </c>
      <c r="I672" s="55" t="s">
        <v>1655</v>
      </c>
      <c r="J672" s="55" t="s">
        <v>1634</v>
      </c>
      <c r="K672" s="55" t="s">
        <v>2911</v>
      </c>
      <c r="L672" s="55" t="s">
        <v>1635</v>
      </c>
      <c r="M672" s="55" t="s">
        <v>2886</v>
      </c>
      <c r="N672" s="55" t="s">
        <v>3899</v>
      </c>
      <c r="O672" s="55" t="e">
        <v>#N/A</v>
      </c>
      <c r="Q672" s="55" t="s">
        <v>2600</v>
      </c>
      <c r="R672" s="55" t="s">
        <v>2994</v>
      </c>
      <c r="U672" s="55" t="s">
        <v>2877</v>
      </c>
      <c r="V672" s="60">
        <v>1</v>
      </c>
      <c r="Y672" s="55">
        <v>1</v>
      </c>
    </row>
    <row r="673" spans="2:39" x14ac:dyDescent="0.3">
      <c r="B673" s="55" t="s">
        <v>4238</v>
      </c>
      <c r="C673" s="55">
        <v>0.31</v>
      </c>
      <c r="D673" s="54" t="s">
        <v>3592</v>
      </c>
      <c r="E673" s="55">
        <v>17</v>
      </c>
      <c r="F673" s="55" t="s">
        <v>28</v>
      </c>
      <c r="H673" s="55" t="s">
        <v>2826</v>
      </c>
      <c r="I673" s="55" t="s">
        <v>1655</v>
      </c>
      <c r="J673" s="55" t="s">
        <v>1634</v>
      </c>
      <c r="K673" s="55" t="s">
        <v>2911</v>
      </c>
      <c r="L673" s="55" t="s">
        <v>3584</v>
      </c>
      <c r="M673" s="55" t="s">
        <v>3585</v>
      </c>
      <c r="N673" s="55" t="s">
        <v>3896</v>
      </c>
      <c r="O673" s="55" t="e">
        <v>#N/A</v>
      </c>
      <c r="Q673" s="55" t="s">
        <v>1785</v>
      </c>
      <c r="R673" s="55" t="s">
        <v>1785</v>
      </c>
      <c r="U673" s="55" t="s">
        <v>2874</v>
      </c>
      <c r="V673" s="58">
        <v>0.8</v>
      </c>
      <c r="W673" s="59" t="s">
        <v>1751</v>
      </c>
      <c r="Y673" s="55">
        <v>1</v>
      </c>
      <c r="AC673" s="55" t="s">
        <v>1647</v>
      </c>
      <c r="AH673" s="55" t="s">
        <v>3946</v>
      </c>
    </row>
    <row r="674" spans="2:39" x14ac:dyDescent="0.3">
      <c r="B674" s="55" t="s">
        <v>4238</v>
      </c>
      <c r="C674" s="55">
        <v>0.31</v>
      </c>
      <c r="D674" s="54" t="s">
        <v>3592</v>
      </c>
      <c r="E674" s="55">
        <v>17</v>
      </c>
      <c r="F674" s="55" t="s">
        <v>28</v>
      </c>
      <c r="H674" s="55" t="s">
        <v>2826</v>
      </c>
      <c r="I674" s="55" t="s">
        <v>1655</v>
      </c>
      <c r="J674" s="55" t="s">
        <v>1634</v>
      </c>
      <c r="L674" s="55" t="s">
        <v>2259</v>
      </c>
      <c r="N674" s="55" t="s">
        <v>2983</v>
      </c>
      <c r="O674" s="55" t="e">
        <v>#N/A</v>
      </c>
      <c r="Q674" s="55" t="s">
        <v>3984</v>
      </c>
      <c r="R674" s="55" t="s">
        <v>2843</v>
      </c>
      <c r="V674" s="60">
        <v>1</v>
      </c>
      <c r="Y674" s="55">
        <v>1</v>
      </c>
    </row>
    <row r="675" spans="2:39" x14ac:dyDescent="0.3">
      <c r="B675" s="55" t="s">
        <v>4238</v>
      </c>
      <c r="C675" s="55">
        <v>0.31</v>
      </c>
      <c r="D675" s="54" t="s">
        <v>3592</v>
      </c>
      <c r="E675" s="55">
        <v>17</v>
      </c>
      <c r="F675" s="55" t="s">
        <v>28</v>
      </c>
      <c r="H675" s="55" t="s">
        <v>2826</v>
      </c>
      <c r="I675" s="55" t="s">
        <v>1655</v>
      </c>
      <c r="J675" s="55" t="s">
        <v>3366</v>
      </c>
      <c r="N675" s="55" t="s">
        <v>3366</v>
      </c>
      <c r="O675" s="55" t="e">
        <v>#N/A</v>
      </c>
      <c r="V675" s="60">
        <v>0</v>
      </c>
      <c r="Y675" s="55">
        <v>1</v>
      </c>
    </row>
    <row r="676" spans="2:39" x14ac:dyDescent="0.3">
      <c r="B676" s="55" t="s">
        <v>4238</v>
      </c>
      <c r="C676" s="55">
        <v>0.31</v>
      </c>
      <c r="D676" s="54" t="s">
        <v>3592</v>
      </c>
      <c r="E676" s="55">
        <v>17</v>
      </c>
      <c r="F676" s="55" t="s">
        <v>28</v>
      </c>
      <c r="H676" s="55" t="s">
        <v>2826</v>
      </c>
      <c r="I676" s="55" t="s">
        <v>1655</v>
      </c>
      <c r="J676" s="55" t="s">
        <v>1634</v>
      </c>
      <c r="L676" s="55" t="s">
        <v>2259</v>
      </c>
      <c r="N676" s="55" t="s">
        <v>2983</v>
      </c>
      <c r="O676" s="55" t="e">
        <v>#N/A</v>
      </c>
      <c r="Q676" s="55" t="s">
        <v>1796</v>
      </c>
      <c r="R676" s="55" t="s">
        <v>1668</v>
      </c>
      <c r="V676" s="60">
        <v>0</v>
      </c>
      <c r="Y676" s="55">
        <v>2</v>
      </c>
    </row>
    <row r="677" spans="2:39" x14ac:dyDescent="0.3">
      <c r="B677" s="55" t="s">
        <v>4238</v>
      </c>
      <c r="C677" s="55">
        <v>0.31</v>
      </c>
      <c r="D677" s="54" t="s">
        <v>3592</v>
      </c>
      <c r="E677" s="55">
        <v>17</v>
      </c>
      <c r="F677" s="55" t="s">
        <v>28</v>
      </c>
      <c r="H677" s="55" t="s">
        <v>2826</v>
      </c>
      <c r="I677" s="55" t="s">
        <v>1655</v>
      </c>
      <c r="J677" s="55" t="s">
        <v>1622</v>
      </c>
      <c r="K677" s="55" t="s">
        <v>3881</v>
      </c>
      <c r="L677" s="55" t="s">
        <v>3881</v>
      </c>
      <c r="N677" s="55" t="s">
        <v>3630</v>
      </c>
      <c r="O677" s="55" t="e">
        <v>#N/A</v>
      </c>
      <c r="Q677" s="55" t="s">
        <v>3985</v>
      </c>
      <c r="R677" s="55" t="s">
        <v>1686</v>
      </c>
      <c r="U677" s="55" t="s">
        <v>2877</v>
      </c>
      <c r="V677" s="60">
        <v>1</v>
      </c>
      <c r="Y677" s="55">
        <v>1</v>
      </c>
    </row>
    <row r="678" spans="2:39" x14ac:dyDescent="0.3">
      <c r="B678" s="55" t="s">
        <v>4238</v>
      </c>
      <c r="C678" s="55">
        <v>0.31</v>
      </c>
      <c r="D678" s="54" t="s">
        <v>3592</v>
      </c>
      <c r="E678" s="55">
        <v>17</v>
      </c>
      <c r="F678" s="55" t="s">
        <v>28</v>
      </c>
      <c r="H678" s="55" t="s">
        <v>2826</v>
      </c>
      <c r="I678" s="55" t="s">
        <v>1655</v>
      </c>
      <c r="J678" s="55" t="s">
        <v>1622</v>
      </c>
      <c r="K678" s="55" t="s">
        <v>3881</v>
      </c>
      <c r="L678" s="55" t="s">
        <v>3881</v>
      </c>
      <c r="N678" s="55" t="s">
        <v>3630</v>
      </c>
      <c r="O678" s="55" t="e">
        <v>#N/A</v>
      </c>
      <c r="Q678" s="55" t="s">
        <v>1890</v>
      </c>
      <c r="R678" s="55" t="s">
        <v>2789</v>
      </c>
      <c r="V678" s="58">
        <v>0.3</v>
      </c>
      <c r="W678" s="59" t="s">
        <v>1751</v>
      </c>
      <c r="Y678" s="55">
        <v>1</v>
      </c>
    </row>
    <row r="679" spans="2:39" x14ac:dyDescent="0.3">
      <c r="B679" s="55" t="s">
        <v>4238</v>
      </c>
      <c r="C679" s="55">
        <v>0.31</v>
      </c>
      <c r="D679" s="54" t="s">
        <v>3592</v>
      </c>
      <c r="E679" s="55">
        <v>17</v>
      </c>
      <c r="F679" s="55" t="s">
        <v>28</v>
      </c>
      <c r="H679" s="55" t="s">
        <v>2826</v>
      </c>
      <c r="I679" s="55" t="s">
        <v>1655</v>
      </c>
      <c r="J679" s="55" t="s">
        <v>1622</v>
      </c>
      <c r="K679" s="55" t="s">
        <v>3968</v>
      </c>
      <c r="N679" s="55" t="s">
        <v>2992</v>
      </c>
      <c r="O679" s="55" t="e">
        <v>#N/A</v>
      </c>
      <c r="Q679" s="55" t="s">
        <v>1631</v>
      </c>
      <c r="R679" s="55" t="s">
        <v>1631</v>
      </c>
      <c r="V679" s="60">
        <v>0</v>
      </c>
      <c r="W679" s="59" t="s">
        <v>1631</v>
      </c>
      <c r="Y679" s="55">
        <v>1</v>
      </c>
    </row>
    <row r="680" spans="2:39" x14ac:dyDescent="0.3">
      <c r="B680" s="55" t="s">
        <v>4238</v>
      </c>
      <c r="C680" s="55">
        <v>0.31</v>
      </c>
      <c r="D680" s="54" t="s">
        <v>3592</v>
      </c>
      <c r="E680" s="55">
        <v>17</v>
      </c>
      <c r="F680" s="55" t="s">
        <v>28</v>
      </c>
      <c r="H680" s="55" t="s">
        <v>2826</v>
      </c>
      <c r="I680" s="55" t="s">
        <v>1655</v>
      </c>
      <c r="J680" s="55" t="s">
        <v>1622</v>
      </c>
      <c r="K680" s="55" t="s">
        <v>3593</v>
      </c>
      <c r="L680" s="55" t="s">
        <v>3593</v>
      </c>
      <c r="N680" s="55" t="s">
        <v>3593</v>
      </c>
      <c r="O680" s="55" t="e">
        <v>#N/A</v>
      </c>
      <c r="Q680" s="55" t="s">
        <v>1926</v>
      </c>
      <c r="R680" s="55" t="s">
        <v>1926</v>
      </c>
      <c r="V680" s="58">
        <v>0.8</v>
      </c>
      <c r="W680" s="59" t="s">
        <v>3594</v>
      </c>
      <c r="Y680" s="55">
        <v>1</v>
      </c>
      <c r="AG680" s="55" t="s">
        <v>3401</v>
      </c>
      <c r="AM680" s="55">
        <f>Y680</f>
        <v>1</v>
      </c>
    </row>
    <row r="681" spans="2:39" x14ac:dyDescent="0.3">
      <c r="B681" s="55" t="s">
        <v>4238</v>
      </c>
      <c r="C681" s="55">
        <v>0.31</v>
      </c>
      <c r="D681" s="54" t="s">
        <v>3592</v>
      </c>
      <c r="E681" s="55">
        <v>17</v>
      </c>
      <c r="F681" s="55" t="s">
        <v>28</v>
      </c>
      <c r="H681" s="55" t="s">
        <v>2826</v>
      </c>
      <c r="I681" s="55" t="s">
        <v>1655</v>
      </c>
      <c r="J681" s="55" t="s">
        <v>1622</v>
      </c>
      <c r="K681" s="55" t="s">
        <v>3968</v>
      </c>
      <c r="L681" s="55" t="s">
        <v>1746</v>
      </c>
      <c r="N681" s="55" t="s">
        <v>3113</v>
      </c>
      <c r="O681" s="55" t="e">
        <v>#N/A</v>
      </c>
      <c r="Q681" s="55" t="s">
        <v>1755</v>
      </c>
      <c r="R681" s="55" t="s">
        <v>1755</v>
      </c>
      <c r="V681" s="58">
        <v>0.8</v>
      </c>
      <c r="W681" s="59" t="s">
        <v>3595</v>
      </c>
      <c r="Y681" s="55">
        <v>1</v>
      </c>
    </row>
    <row r="682" spans="2:39" x14ac:dyDescent="0.3">
      <c r="B682" s="55" t="s">
        <v>4238</v>
      </c>
      <c r="C682" s="55">
        <f>VLOOKUP(D682,Lotes!$A:$F,6,FALSE)</f>
        <v>0.156</v>
      </c>
      <c r="D682" s="54">
        <v>121</v>
      </c>
      <c r="E682" s="55">
        <v>17</v>
      </c>
      <c r="F682" s="55" t="s">
        <v>99</v>
      </c>
      <c r="H682" s="55" t="s">
        <v>95</v>
      </c>
      <c r="I682" s="55" t="s">
        <v>1655</v>
      </c>
      <c r="J682" s="55" t="s">
        <v>1634</v>
      </c>
      <c r="K682" s="55" t="s">
        <v>3561</v>
      </c>
      <c r="L682" s="55" t="s">
        <v>2873</v>
      </c>
      <c r="M682" s="55" t="s">
        <v>2896</v>
      </c>
      <c r="N682" s="55" t="s">
        <v>1658</v>
      </c>
      <c r="O682" s="55" t="e">
        <v>#N/A</v>
      </c>
      <c r="P682" s="55" t="s">
        <v>4367</v>
      </c>
      <c r="Q682" s="55" t="s">
        <v>1699</v>
      </c>
      <c r="R682" s="55" t="s">
        <v>5416</v>
      </c>
      <c r="V682" s="60">
        <v>1</v>
      </c>
      <c r="Y682" s="55">
        <v>1</v>
      </c>
      <c r="AC682" s="55" t="s">
        <v>1647</v>
      </c>
    </row>
    <row r="683" spans="2:39" x14ac:dyDescent="0.3">
      <c r="B683" s="55" t="s">
        <v>4238</v>
      </c>
      <c r="C683" s="55">
        <f>VLOOKUP(D683,Lotes!$A:$F,6,FALSE)</f>
        <v>0.156</v>
      </c>
      <c r="D683" s="54">
        <v>121</v>
      </c>
      <c r="E683" s="55">
        <v>17</v>
      </c>
      <c r="F683" s="55" t="s">
        <v>99</v>
      </c>
      <c r="H683" s="55" t="s">
        <v>95</v>
      </c>
      <c r="I683" s="55" t="s">
        <v>1655</v>
      </c>
      <c r="J683" s="55" t="s">
        <v>1634</v>
      </c>
      <c r="K683" s="55" t="s">
        <v>3561</v>
      </c>
      <c r="L683" s="55" t="s">
        <v>2873</v>
      </c>
      <c r="M683" s="55" t="s">
        <v>2896</v>
      </c>
      <c r="N683" s="55" t="s">
        <v>1658</v>
      </c>
      <c r="O683" s="55" t="e">
        <v>#N/A</v>
      </c>
      <c r="P683" s="55" t="s">
        <v>4163</v>
      </c>
      <c r="Q683" s="55" t="s">
        <v>1699</v>
      </c>
      <c r="V683" s="58">
        <v>0.8</v>
      </c>
      <c r="Y683" s="55">
        <v>1</v>
      </c>
      <c r="AC683" s="55" t="s">
        <v>1627</v>
      </c>
      <c r="AG683" s="55" t="s">
        <v>3401</v>
      </c>
      <c r="AM683" s="55">
        <f>Y683</f>
        <v>1</v>
      </c>
    </row>
    <row r="684" spans="2:39" x14ac:dyDescent="0.3">
      <c r="B684" s="55" t="s">
        <v>4238</v>
      </c>
      <c r="C684" s="55">
        <f>VLOOKUP(D684,Lotes!$A:$F,6,FALSE)</f>
        <v>0.156</v>
      </c>
      <c r="D684" s="54">
        <v>121</v>
      </c>
      <c r="E684" s="55">
        <v>17</v>
      </c>
      <c r="F684" s="55" t="s">
        <v>99</v>
      </c>
      <c r="H684" s="55" t="s">
        <v>95</v>
      </c>
      <c r="I684" s="55" t="s">
        <v>1655</v>
      </c>
      <c r="J684" s="55" t="s">
        <v>1634</v>
      </c>
      <c r="K684" s="55" t="s">
        <v>3561</v>
      </c>
      <c r="L684" s="55" t="s">
        <v>2873</v>
      </c>
      <c r="M684" s="55" t="s">
        <v>2896</v>
      </c>
      <c r="N684" s="55" t="s">
        <v>1658</v>
      </c>
      <c r="O684" s="55" t="e">
        <v>#N/A</v>
      </c>
      <c r="Q684" s="55" t="s">
        <v>3980</v>
      </c>
      <c r="R684" s="55" t="s">
        <v>1664</v>
      </c>
      <c r="U684" s="55" t="s">
        <v>2877</v>
      </c>
      <c r="V684" s="60">
        <v>1</v>
      </c>
      <c r="Y684" s="55">
        <v>1</v>
      </c>
      <c r="AC684" s="55" t="s">
        <v>1647</v>
      </c>
    </row>
    <row r="685" spans="2:39" x14ac:dyDescent="0.3">
      <c r="B685" s="55" t="s">
        <v>4238</v>
      </c>
      <c r="C685" s="55">
        <f>VLOOKUP(D685,Lotes!$A:$F,6,FALSE)</f>
        <v>0.156</v>
      </c>
      <c r="D685" s="54">
        <v>121</v>
      </c>
      <c r="E685" s="55">
        <v>17</v>
      </c>
      <c r="F685" s="55" t="s">
        <v>99</v>
      </c>
      <c r="H685" s="55" t="s">
        <v>95</v>
      </c>
      <c r="I685" s="55" t="s">
        <v>1655</v>
      </c>
      <c r="J685" s="55" t="s">
        <v>1634</v>
      </c>
      <c r="K685" s="55" t="s">
        <v>3561</v>
      </c>
      <c r="L685" s="55" t="s">
        <v>3439</v>
      </c>
      <c r="M685" s="55" t="s">
        <v>3596</v>
      </c>
      <c r="N685" s="55" t="s">
        <v>3903</v>
      </c>
      <c r="O685" s="55" t="s">
        <v>3596</v>
      </c>
      <c r="P685" s="55" t="s">
        <v>4163</v>
      </c>
      <c r="Q685" s="55" t="s">
        <v>1699</v>
      </c>
      <c r="R685" s="55" t="s">
        <v>5417</v>
      </c>
      <c r="V685" s="60">
        <v>1</v>
      </c>
      <c r="Y685" s="55">
        <v>1</v>
      </c>
      <c r="AC685" s="55" t="s">
        <v>3597</v>
      </c>
    </row>
    <row r="686" spans="2:39" x14ac:dyDescent="0.3">
      <c r="B686" s="55" t="s">
        <v>4238</v>
      </c>
      <c r="C686" s="55">
        <f>VLOOKUP(D686,Lotes!$A:$F,6,FALSE)</f>
        <v>0.156</v>
      </c>
      <c r="D686" s="54">
        <v>121</v>
      </c>
      <c r="E686" s="55">
        <v>17</v>
      </c>
      <c r="F686" s="55" t="s">
        <v>99</v>
      </c>
      <c r="H686" s="55" t="s">
        <v>95</v>
      </c>
      <c r="I686" s="55" t="s">
        <v>1655</v>
      </c>
      <c r="J686" s="55" t="s">
        <v>1634</v>
      </c>
      <c r="L686" s="55" t="s">
        <v>1746</v>
      </c>
      <c r="N686" s="55" t="s">
        <v>3201</v>
      </c>
      <c r="O686" s="55" t="e">
        <v>#N/A</v>
      </c>
      <c r="P686" s="55" t="s">
        <v>4355</v>
      </c>
      <c r="Q686" s="55" t="s">
        <v>1699</v>
      </c>
      <c r="V686" s="60">
        <v>0</v>
      </c>
      <c r="W686" s="70" t="s">
        <v>3598</v>
      </c>
      <c r="X686" s="71"/>
      <c r="Y686" s="55">
        <v>1</v>
      </c>
    </row>
    <row r="687" spans="2:39" x14ac:dyDescent="0.3">
      <c r="B687" s="55" t="s">
        <v>4238</v>
      </c>
      <c r="C687" s="55">
        <f>VLOOKUP(D687,Lotes!$A:$F,6,FALSE)</f>
        <v>0.156</v>
      </c>
      <c r="D687" s="54">
        <v>121</v>
      </c>
      <c r="E687" s="55">
        <v>17</v>
      </c>
      <c r="F687" s="55" t="s">
        <v>99</v>
      </c>
      <c r="H687" s="55" t="s">
        <v>95</v>
      </c>
      <c r="I687" s="55" t="s">
        <v>1655</v>
      </c>
      <c r="J687" s="55" t="s">
        <v>1634</v>
      </c>
      <c r="K687" s="55" t="s">
        <v>3561</v>
      </c>
      <c r="L687" s="55" t="s">
        <v>3561</v>
      </c>
      <c r="N687" s="55" t="s">
        <v>2915</v>
      </c>
      <c r="O687" s="55" t="e">
        <v>#N/A</v>
      </c>
      <c r="Q687" s="55" t="s">
        <v>2924</v>
      </c>
      <c r="R687" s="55" t="s">
        <v>3413</v>
      </c>
      <c r="V687" s="58">
        <v>0.2</v>
      </c>
      <c r="W687" s="59" t="s">
        <v>3599</v>
      </c>
      <c r="Y687" s="55">
        <v>1</v>
      </c>
      <c r="AG687" s="55" t="s">
        <v>3401</v>
      </c>
      <c r="AM687" s="55">
        <f>Y687</f>
        <v>1</v>
      </c>
    </row>
    <row r="688" spans="2:39" x14ac:dyDescent="0.3">
      <c r="B688" s="55" t="s">
        <v>4238</v>
      </c>
      <c r="C688" s="55">
        <f>VLOOKUP(D688,Lotes!$A:$F,6,FALSE)</f>
        <v>0.156</v>
      </c>
      <c r="D688" s="54">
        <v>121</v>
      </c>
      <c r="E688" s="55">
        <v>17</v>
      </c>
      <c r="F688" s="55" t="s">
        <v>99</v>
      </c>
      <c r="H688" s="55" t="s">
        <v>95</v>
      </c>
      <c r="I688" s="55" t="s">
        <v>1655</v>
      </c>
      <c r="J688" s="55" t="s">
        <v>1634</v>
      </c>
      <c r="N688" s="55" t="s">
        <v>2919</v>
      </c>
      <c r="O688" s="55" t="e">
        <v>#N/A</v>
      </c>
      <c r="Q688" s="55" t="s">
        <v>1796</v>
      </c>
      <c r="R688" s="55" t="s">
        <v>1668</v>
      </c>
      <c r="V688" s="60">
        <v>0</v>
      </c>
      <c r="Y688" s="55">
        <v>9</v>
      </c>
    </row>
    <row r="689" spans="2:42" x14ac:dyDescent="0.3">
      <c r="B689" s="55" t="s">
        <v>4238</v>
      </c>
      <c r="C689" s="55">
        <f>VLOOKUP(D689,Lotes!$A:$F,6,FALSE)</f>
        <v>0.156</v>
      </c>
      <c r="D689" s="54">
        <v>121</v>
      </c>
      <c r="E689" s="55">
        <v>17</v>
      </c>
      <c r="F689" s="55" t="s">
        <v>99</v>
      </c>
      <c r="H689" s="55" t="s">
        <v>95</v>
      </c>
      <c r="I689" s="55" t="s">
        <v>1655</v>
      </c>
      <c r="J689" s="55" t="s">
        <v>1634</v>
      </c>
      <c r="K689" s="55" t="s">
        <v>2911</v>
      </c>
      <c r="L689" s="55" t="s">
        <v>1635</v>
      </c>
      <c r="M689" s="55" t="s">
        <v>1951</v>
      </c>
      <c r="N689" s="55" t="s">
        <v>1637</v>
      </c>
      <c r="O689" s="55" t="e">
        <v>#N/A</v>
      </c>
      <c r="Q689" s="55" t="s">
        <v>1693</v>
      </c>
      <c r="R689" s="55" t="s">
        <v>1693</v>
      </c>
      <c r="U689" s="55" t="s">
        <v>2877</v>
      </c>
      <c r="V689" s="60">
        <v>0</v>
      </c>
      <c r="W689" s="59" t="s">
        <v>3600</v>
      </c>
      <c r="Y689" s="55">
        <v>1</v>
      </c>
    </row>
    <row r="690" spans="2:42" x14ac:dyDescent="0.3">
      <c r="B690" s="55" t="s">
        <v>4238</v>
      </c>
      <c r="C690" s="55">
        <f>VLOOKUP(D690,Lotes!$A:$F,6,FALSE)</f>
        <v>0.156</v>
      </c>
      <c r="D690" s="54">
        <v>121</v>
      </c>
      <c r="E690" s="55">
        <v>17</v>
      </c>
      <c r="F690" s="55" t="s">
        <v>99</v>
      </c>
      <c r="H690" s="55" t="s">
        <v>95</v>
      </c>
      <c r="I690" s="55" t="s">
        <v>1655</v>
      </c>
      <c r="J690" s="55" t="s">
        <v>1634</v>
      </c>
      <c r="L690" s="55" t="s">
        <v>2259</v>
      </c>
      <c r="N690" s="55" t="s">
        <v>2983</v>
      </c>
      <c r="O690" s="55" t="e">
        <v>#N/A</v>
      </c>
      <c r="Q690" s="55" t="s">
        <v>3984</v>
      </c>
      <c r="R690" s="55" t="s">
        <v>1713</v>
      </c>
      <c r="U690" s="55" t="s">
        <v>2877</v>
      </c>
      <c r="V690" s="60">
        <v>0</v>
      </c>
      <c r="W690" s="59" t="s">
        <v>3601</v>
      </c>
      <c r="Y690" s="55">
        <v>1</v>
      </c>
    </row>
    <row r="691" spans="2:42" x14ac:dyDescent="0.3">
      <c r="B691" s="55" t="s">
        <v>4238</v>
      </c>
      <c r="C691" s="55">
        <f>VLOOKUP(D691,Lotes!$A:$F,6,FALSE)</f>
        <v>0.156</v>
      </c>
      <c r="D691" s="54">
        <v>121</v>
      </c>
      <c r="E691" s="55">
        <v>17</v>
      </c>
      <c r="F691" s="55" t="s">
        <v>99</v>
      </c>
      <c r="H691" s="55" t="s">
        <v>95</v>
      </c>
      <c r="I691" s="55" t="s">
        <v>1655</v>
      </c>
      <c r="J691" s="55" t="s">
        <v>1634</v>
      </c>
      <c r="K691" s="55" t="s">
        <v>2911</v>
      </c>
      <c r="L691" s="55" t="s">
        <v>2911</v>
      </c>
      <c r="N691" s="55" t="s">
        <v>3890</v>
      </c>
      <c r="O691" s="55" t="e">
        <v>#N/A</v>
      </c>
      <c r="P691" s="55" t="s">
        <v>4355</v>
      </c>
      <c r="Q691" s="55" t="s">
        <v>1699</v>
      </c>
      <c r="V691" s="60">
        <v>1</v>
      </c>
      <c r="Y691" s="55">
        <v>1</v>
      </c>
      <c r="AC691" s="55" t="s">
        <v>3602</v>
      </c>
    </row>
    <row r="692" spans="2:42" x14ac:dyDescent="0.3">
      <c r="B692" s="55" t="s">
        <v>4238</v>
      </c>
      <c r="C692" s="55">
        <f>VLOOKUP(D692,Lotes!$A:$F,6,FALSE)</f>
        <v>0.156</v>
      </c>
      <c r="D692" s="54">
        <v>121</v>
      </c>
      <c r="E692" s="55">
        <v>17</v>
      </c>
      <c r="F692" s="55" t="s">
        <v>99</v>
      </c>
      <c r="H692" s="55" t="s">
        <v>95</v>
      </c>
      <c r="I692" s="55" t="s">
        <v>1655</v>
      </c>
      <c r="J692" s="55" t="s">
        <v>1634</v>
      </c>
      <c r="N692" s="55" t="s">
        <v>2919</v>
      </c>
      <c r="O692" s="55" t="e">
        <v>#N/A</v>
      </c>
      <c r="Q692" s="55" t="s">
        <v>1631</v>
      </c>
      <c r="R692" s="55" t="s">
        <v>3030</v>
      </c>
      <c r="V692" s="60">
        <v>0</v>
      </c>
      <c r="W692" s="59" t="s">
        <v>1631</v>
      </c>
      <c r="Y692" s="55">
        <v>1</v>
      </c>
      <c r="AA692" s="55" t="s">
        <v>3603</v>
      </c>
      <c r="AG692" s="55" t="s">
        <v>1646</v>
      </c>
      <c r="AP692" s="55">
        <f>Y692</f>
        <v>1</v>
      </c>
    </row>
    <row r="693" spans="2:42" x14ac:dyDescent="0.3">
      <c r="B693" s="55" t="s">
        <v>4238</v>
      </c>
      <c r="C693" s="55">
        <f>VLOOKUP(D693,Lotes!$A:$F,6,FALSE)</f>
        <v>0.156</v>
      </c>
      <c r="D693" s="54">
        <v>121</v>
      </c>
      <c r="E693" s="55">
        <v>17</v>
      </c>
      <c r="F693" s="55" t="s">
        <v>99</v>
      </c>
      <c r="H693" s="55" t="s">
        <v>95</v>
      </c>
      <c r="I693" s="55" t="s">
        <v>1655</v>
      </c>
      <c r="J693" s="55" t="s">
        <v>1634</v>
      </c>
      <c r="N693" s="55" t="s">
        <v>2919</v>
      </c>
      <c r="O693" s="55" t="e">
        <v>#N/A</v>
      </c>
      <c r="Q693" s="55" t="s">
        <v>1631</v>
      </c>
      <c r="R693" s="55" t="s">
        <v>1702</v>
      </c>
      <c r="V693" s="60">
        <v>0</v>
      </c>
      <c r="W693" s="59" t="s">
        <v>1631</v>
      </c>
      <c r="Y693" s="55">
        <v>1</v>
      </c>
      <c r="AA693" s="55" t="s">
        <v>3604</v>
      </c>
    </row>
    <row r="694" spans="2:42" x14ac:dyDescent="0.3">
      <c r="B694" s="55" t="s">
        <v>4238</v>
      </c>
      <c r="C694" s="55">
        <f>VLOOKUP(D694,Lotes!$A:$F,6,FALSE)</f>
        <v>0.156</v>
      </c>
      <c r="D694" s="54">
        <v>121</v>
      </c>
      <c r="E694" s="55">
        <v>17</v>
      </c>
      <c r="F694" s="55" t="s">
        <v>99</v>
      </c>
      <c r="H694" s="55" t="s">
        <v>95</v>
      </c>
      <c r="I694" s="55" t="s">
        <v>1655</v>
      </c>
      <c r="J694" s="55" t="s">
        <v>1634</v>
      </c>
      <c r="K694" s="55" t="s">
        <v>3965</v>
      </c>
      <c r="L694" s="55" t="s">
        <v>1673</v>
      </c>
      <c r="M694" s="55" t="s">
        <v>2879</v>
      </c>
      <c r="N694" s="55" t="s">
        <v>1830</v>
      </c>
      <c r="O694" s="55" t="e">
        <v>#N/A</v>
      </c>
      <c r="Q694" s="55" t="s">
        <v>1652</v>
      </c>
      <c r="R694" s="55" t="s">
        <v>3605</v>
      </c>
      <c r="U694" s="55" t="s">
        <v>2874</v>
      </c>
      <c r="V694" s="58">
        <v>0.9</v>
      </c>
      <c r="Y694" s="55">
        <v>1</v>
      </c>
      <c r="AA694" s="55" t="s">
        <v>3606</v>
      </c>
      <c r="AJ694" s="55" t="s">
        <v>3866</v>
      </c>
    </row>
    <row r="695" spans="2:42" x14ac:dyDescent="0.3">
      <c r="B695" s="55" t="s">
        <v>4238</v>
      </c>
      <c r="C695" s="55">
        <f>VLOOKUP(D695,Lotes!$A:$F,6,FALSE)</f>
        <v>0.156</v>
      </c>
      <c r="D695" s="54">
        <v>121</v>
      </c>
      <c r="E695" s="55">
        <v>17</v>
      </c>
      <c r="F695" s="55" t="s">
        <v>99</v>
      </c>
      <c r="H695" s="55" t="s">
        <v>95</v>
      </c>
      <c r="I695" s="55" t="s">
        <v>1655</v>
      </c>
      <c r="J695" s="55" t="s">
        <v>1634</v>
      </c>
      <c r="K695" s="55" t="s">
        <v>3965</v>
      </c>
      <c r="L695" s="55" t="s">
        <v>1673</v>
      </c>
      <c r="M695" s="55" t="s">
        <v>2879</v>
      </c>
      <c r="N695" s="55" t="s">
        <v>1830</v>
      </c>
      <c r="O695" s="55" t="e">
        <v>#N/A</v>
      </c>
      <c r="Q695" s="55" t="s">
        <v>1652</v>
      </c>
      <c r="R695" s="55" t="s">
        <v>3917</v>
      </c>
      <c r="U695" s="55" t="s">
        <v>2874</v>
      </c>
      <c r="V695" s="60">
        <v>1</v>
      </c>
      <c r="Y695" s="55">
        <v>1</v>
      </c>
      <c r="AJ695" s="55" t="s">
        <v>3868</v>
      </c>
    </row>
    <row r="696" spans="2:42" x14ac:dyDescent="0.3">
      <c r="B696" s="55" t="s">
        <v>4238</v>
      </c>
      <c r="C696" s="55">
        <f>VLOOKUP(D696,Lotes!$A:$F,6,FALSE)</f>
        <v>0.156</v>
      </c>
      <c r="D696" s="54">
        <v>121</v>
      </c>
      <c r="E696" s="55">
        <v>17</v>
      </c>
      <c r="F696" s="55" t="s">
        <v>99</v>
      </c>
      <c r="H696" s="55" t="s">
        <v>95</v>
      </c>
      <c r="I696" s="55" t="s">
        <v>1655</v>
      </c>
      <c r="J696" s="55" t="s">
        <v>1634</v>
      </c>
      <c r="K696" s="55" t="s">
        <v>3965</v>
      </c>
      <c r="L696" s="55" t="s">
        <v>1673</v>
      </c>
      <c r="M696" s="55" t="s">
        <v>2879</v>
      </c>
      <c r="N696" s="55" t="s">
        <v>1830</v>
      </c>
      <c r="O696" s="55" t="e">
        <v>#N/A</v>
      </c>
      <c r="Q696" s="55" t="s">
        <v>1652</v>
      </c>
      <c r="R696" s="55" t="s">
        <v>2937</v>
      </c>
      <c r="U696" s="55" t="s">
        <v>2874</v>
      </c>
      <c r="V696" s="58">
        <v>0.4</v>
      </c>
      <c r="W696" s="59" t="s">
        <v>3607</v>
      </c>
      <c r="Y696" s="55">
        <v>1</v>
      </c>
      <c r="AJ696" s="55" t="s">
        <v>3852</v>
      </c>
    </row>
    <row r="697" spans="2:42" x14ac:dyDescent="0.3">
      <c r="B697" s="55" t="s">
        <v>4238</v>
      </c>
      <c r="C697" s="55">
        <f>VLOOKUP(D697,Lotes!$A:$F,6,FALSE)</f>
        <v>0.156</v>
      </c>
      <c r="D697" s="54">
        <v>121</v>
      </c>
      <c r="E697" s="55">
        <v>17</v>
      </c>
      <c r="F697" s="55" t="s">
        <v>99</v>
      </c>
      <c r="H697" s="55" t="s">
        <v>95</v>
      </c>
      <c r="I697" s="55" t="s">
        <v>1655</v>
      </c>
      <c r="J697" s="55" t="s">
        <v>1622</v>
      </c>
      <c r="K697" s="55" t="s">
        <v>3593</v>
      </c>
      <c r="L697" s="55" t="s">
        <v>2090</v>
      </c>
      <c r="N697" s="55" t="s">
        <v>2091</v>
      </c>
      <c r="O697" s="55" t="e">
        <v>#N/A</v>
      </c>
      <c r="Q697" s="55" t="s">
        <v>3985</v>
      </c>
      <c r="R697" s="55" t="s">
        <v>1686</v>
      </c>
      <c r="U697" s="55" t="s">
        <v>2874</v>
      </c>
      <c r="V697" s="60">
        <v>1</v>
      </c>
      <c r="Y697" s="55">
        <v>1</v>
      </c>
      <c r="AA697" s="55" t="s">
        <v>3609</v>
      </c>
    </row>
    <row r="698" spans="2:42" x14ac:dyDescent="0.3">
      <c r="B698" s="55" t="s">
        <v>4238</v>
      </c>
      <c r="C698" s="55">
        <f>VLOOKUP(D698,Lotes!$A:$F,6,FALSE)</f>
        <v>0.156</v>
      </c>
      <c r="D698" s="54">
        <v>121</v>
      </c>
      <c r="E698" s="55">
        <v>17</v>
      </c>
      <c r="F698" s="55" t="s">
        <v>99</v>
      </c>
      <c r="H698" s="55" t="s">
        <v>95</v>
      </c>
      <c r="I698" s="55" t="s">
        <v>1655</v>
      </c>
      <c r="J698" s="55" t="s">
        <v>1622</v>
      </c>
      <c r="K698" s="55" t="s">
        <v>3968</v>
      </c>
      <c r="N698" s="55" t="s">
        <v>2992</v>
      </c>
      <c r="O698" s="55" t="e">
        <v>#N/A</v>
      </c>
      <c r="Q698" s="55" t="s">
        <v>1687</v>
      </c>
      <c r="R698" s="55" t="s">
        <v>1687</v>
      </c>
      <c r="U698" s="55" t="s">
        <v>2877</v>
      </c>
      <c r="V698" s="58">
        <v>0.7</v>
      </c>
      <c r="W698" s="59" t="s">
        <v>1751</v>
      </c>
      <c r="Y698" s="55">
        <v>1</v>
      </c>
      <c r="AA698" s="55" t="s">
        <v>3610</v>
      </c>
    </row>
    <row r="699" spans="2:42" x14ac:dyDescent="0.3">
      <c r="B699" s="55" t="s">
        <v>4238</v>
      </c>
      <c r="C699" s="55">
        <f>VLOOKUP(D699,Lotes!$A:$F,6,FALSE)</f>
        <v>0.156</v>
      </c>
      <c r="D699" s="54">
        <v>121</v>
      </c>
      <c r="E699" s="55">
        <v>17</v>
      </c>
      <c r="F699" s="55" t="s">
        <v>99</v>
      </c>
      <c r="H699" s="55" t="s">
        <v>95</v>
      </c>
      <c r="I699" s="55" t="s">
        <v>1655</v>
      </c>
      <c r="J699" s="55" t="s">
        <v>1622</v>
      </c>
      <c r="K699" s="55" t="s">
        <v>3968</v>
      </c>
      <c r="N699" s="55" t="s">
        <v>2992</v>
      </c>
      <c r="O699" s="55" t="e">
        <v>#N/A</v>
      </c>
      <c r="Q699" s="55" t="s">
        <v>1796</v>
      </c>
      <c r="R699" s="55" t="s">
        <v>1668</v>
      </c>
      <c r="V699" s="60">
        <v>0</v>
      </c>
      <c r="Y699" s="55">
        <v>5</v>
      </c>
    </row>
    <row r="700" spans="2:42" x14ac:dyDescent="0.3">
      <c r="B700" s="55" t="s">
        <v>4238</v>
      </c>
      <c r="C700" s="55">
        <f>VLOOKUP(D700,Lotes!$A:$F,6,FALSE)</f>
        <v>0.156</v>
      </c>
      <c r="D700" s="54">
        <v>121</v>
      </c>
      <c r="E700" s="55">
        <v>17</v>
      </c>
      <c r="F700" s="55" t="s">
        <v>99</v>
      </c>
      <c r="H700" s="55" t="s">
        <v>95</v>
      </c>
      <c r="I700" s="55" t="s">
        <v>1655</v>
      </c>
      <c r="J700" s="55" t="s">
        <v>1622</v>
      </c>
      <c r="K700" s="55" t="s">
        <v>3968</v>
      </c>
      <c r="N700" s="55" t="s">
        <v>2992</v>
      </c>
      <c r="O700" s="55" t="e">
        <v>#N/A</v>
      </c>
      <c r="Q700" s="55" t="s">
        <v>1631</v>
      </c>
      <c r="R700" s="55" t="s">
        <v>3030</v>
      </c>
      <c r="V700" s="60">
        <v>0</v>
      </c>
      <c r="Y700" s="55">
        <v>1</v>
      </c>
      <c r="AA700" s="55" t="s">
        <v>3611</v>
      </c>
    </row>
    <row r="701" spans="2:42" x14ac:dyDescent="0.3">
      <c r="B701" s="55" t="s">
        <v>4238</v>
      </c>
      <c r="C701" s="55">
        <f>VLOOKUP(D701,Lotes!$A:$F,6,FALSE)</f>
        <v>0.156</v>
      </c>
      <c r="D701" s="54">
        <v>121</v>
      </c>
      <c r="E701" s="55">
        <v>17</v>
      </c>
      <c r="F701" s="55" t="s">
        <v>99</v>
      </c>
      <c r="H701" s="55" t="s">
        <v>95</v>
      </c>
      <c r="I701" s="55" t="s">
        <v>1655</v>
      </c>
      <c r="J701" s="55" t="s">
        <v>1698</v>
      </c>
      <c r="N701" s="55" t="s">
        <v>3289</v>
      </c>
      <c r="O701" s="55" t="e">
        <v>#N/A</v>
      </c>
      <c r="P701" s="55" t="s">
        <v>4175</v>
      </c>
      <c r="Q701" s="55" t="s">
        <v>1699</v>
      </c>
      <c r="V701" s="58">
        <v>0.7</v>
      </c>
      <c r="W701" s="59" t="s">
        <v>1790</v>
      </c>
      <c r="Y701" s="55">
        <v>1</v>
      </c>
      <c r="AA701" s="55" t="s">
        <v>3608</v>
      </c>
      <c r="AG701" s="55" t="s">
        <v>3612</v>
      </c>
      <c r="AP701" s="55">
        <v>1</v>
      </c>
    </row>
    <row r="702" spans="2:42" x14ac:dyDescent="0.3">
      <c r="B702" s="55" t="s">
        <v>4238</v>
      </c>
      <c r="C702" s="55">
        <f>VLOOKUP(D702,Lotes!$A:$F,6,FALSE)</f>
        <v>0.245</v>
      </c>
      <c r="D702" s="54">
        <v>114</v>
      </c>
      <c r="E702" s="55">
        <v>17</v>
      </c>
      <c r="F702" s="55" t="s">
        <v>99</v>
      </c>
      <c r="H702" s="55" t="s">
        <v>95</v>
      </c>
      <c r="I702" s="55" t="s">
        <v>1822</v>
      </c>
      <c r="J702" s="55" t="s">
        <v>1634</v>
      </c>
      <c r="N702" s="55" t="s">
        <v>2919</v>
      </c>
      <c r="O702" s="55" t="e">
        <v>#N/A</v>
      </c>
      <c r="Q702" s="55" t="s">
        <v>1796</v>
      </c>
      <c r="R702" s="55" t="s">
        <v>1668</v>
      </c>
      <c r="V702" s="60">
        <v>0</v>
      </c>
      <c r="Y702" s="55">
        <v>2</v>
      </c>
    </row>
    <row r="703" spans="2:42" x14ac:dyDescent="0.3">
      <c r="B703" s="55" t="s">
        <v>4238</v>
      </c>
      <c r="C703" s="55">
        <f>VLOOKUP(D703,Lotes!$A:$F,6,FALSE)</f>
        <v>0.245</v>
      </c>
      <c r="D703" s="54">
        <v>114</v>
      </c>
      <c r="E703" s="55">
        <v>17</v>
      </c>
      <c r="F703" s="55" t="s">
        <v>99</v>
      </c>
      <c r="H703" s="55" t="s">
        <v>95</v>
      </c>
      <c r="I703" s="55" t="s">
        <v>1822</v>
      </c>
      <c r="J703" s="55" t="s">
        <v>1634</v>
      </c>
      <c r="K703" s="55" t="s">
        <v>3965</v>
      </c>
      <c r="L703" s="55" t="s">
        <v>1673</v>
      </c>
      <c r="M703" s="55" t="s">
        <v>2879</v>
      </c>
      <c r="N703" s="55" t="s">
        <v>1830</v>
      </c>
      <c r="O703" s="55" t="e">
        <v>#N/A</v>
      </c>
      <c r="Q703" s="55" t="s">
        <v>1652</v>
      </c>
      <c r="R703" s="55" t="s">
        <v>3253</v>
      </c>
      <c r="U703" s="55" t="s">
        <v>2877</v>
      </c>
      <c r="V703" s="58">
        <v>0.2</v>
      </c>
      <c r="W703" s="59" t="s">
        <v>1766</v>
      </c>
      <c r="Y703" s="55">
        <v>1</v>
      </c>
    </row>
    <row r="704" spans="2:42" x14ac:dyDescent="0.3">
      <c r="B704" s="55" t="s">
        <v>4238</v>
      </c>
      <c r="C704" s="55">
        <f>VLOOKUP(D704,Lotes!$A:$F,6,FALSE)</f>
        <v>0.245</v>
      </c>
      <c r="D704" s="54">
        <v>114</v>
      </c>
      <c r="E704" s="55">
        <v>17</v>
      </c>
      <c r="F704" s="55" t="s">
        <v>99</v>
      </c>
      <c r="H704" s="55" t="s">
        <v>95</v>
      </c>
      <c r="I704" s="55" t="s">
        <v>1822</v>
      </c>
      <c r="J704" s="55" t="s">
        <v>1634</v>
      </c>
      <c r="K704" s="55" t="s">
        <v>3965</v>
      </c>
      <c r="L704" s="55" t="s">
        <v>1673</v>
      </c>
      <c r="M704" s="55" t="s">
        <v>2879</v>
      </c>
      <c r="N704" s="55" t="s">
        <v>1830</v>
      </c>
      <c r="O704" s="55" t="e">
        <v>#N/A</v>
      </c>
      <c r="Q704" s="55" t="s">
        <v>1652</v>
      </c>
      <c r="R704" s="55" t="s">
        <v>3912</v>
      </c>
      <c r="U704" s="55" t="s">
        <v>2877</v>
      </c>
      <c r="V704" s="58">
        <v>0.5</v>
      </c>
      <c r="W704" s="59" t="s">
        <v>2888</v>
      </c>
      <c r="Y704" s="55">
        <v>1</v>
      </c>
      <c r="AG704" s="55" t="s">
        <v>1679</v>
      </c>
      <c r="AJ704" s="55" t="s">
        <v>3853</v>
      </c>
      <c r="AL704" s="55">
        <v>1</v>
      </c>
    </row>
    <row r="705" spans="2:42" ht="22.95" customHeight="1" x14ac:dyDescent="0.3">
      <c r="B705" s="55" t="s">
        <v>4238</v>
      </c>
      <c r="C705" s="55">
        <f>VLOOKUP(D705,Lotes!$A:$F,6,FALSE)</f>
        <v>0.45979999999999999</v>
      </c>
      <c r="D705" s="54">
        <v>186</v>
      </c>
      <c r="E705" s="55">
        <v>17</v>
      </c>
      <c r="F705" s="55" t="s">
        <v>321</v>
      </c>
      <c r="H705" s="55" t="s">
        <v>95</v>
      </c>
      <c r="I705" s="55" t="s">
        <v>2214</v>
      </c>
      <c r="J705" s="55" t="s">
        <v>1634</v>
      </c>
      <c r="K705" s="55" t="s">
        <v>3561</v>
      </c>
      <c r="L705" s="55" t="s">
        <v>2873</v>
      </c>
      <c r="M705" s="55" t="s">
        <v>2896</v>
      </c>
      <c r="N705" s="55" t="s">
        <v>1658</v>
      </c>
      <c r="O705" s="55" t="e">
        <v>#N/A</v>
      </c>
      <c r="Q705" s="55" t="s">
        <v>3982</v>
      </c>
      <c r="R705" s="55" t="s">
        <v>1849</v>
      </c>
      <c r="V705" s="58">
        <v>0.1</v>
      </c>
      <c r="W705" s="59" t="s">
        <v>3614</v>
      </c>
      <c r="Y705" s="55">
        <v>1</v>
      </c>
      <c r="AA705" s="72" t="s">
        <v>3613</v>
      </c>
      <c r="AB705" s="72"/>
      <c r="AC705" s="55" t="s">
        <v>1647</v>
      </c>
      <c r="AG705" s="55" t="s">
        <v>1646</v>
      </c>
      <c r="AP705" s="55">
        <f>Y705</f>
        <v>1</v>
      </c>
    </row>
    <row r="706" spans="2:42" x14ac:dyDescent="0.3">
      <c r="B706" s="55" t="s">
        <v>4238</v>
      </c>
      <c r="C706" s="55">
        <f>VLOOKUP(D706,Lotes!$A:$F,6,FALSE)</f>
        <v>0.09</v>
      </c>
      <c r="D706" s="54">
        <v>181</v>
      </c>
      <c r="E706" s="55">
        <v>17</v>
      </c>
      <c r="F706" s="55" t="s">
        <v>28</v>
      </c>
      <c r="G706" s="55" t="s">
        <v>3615</v>
      </c>
      <c r="H706" s="55" t="s">
        <v>972</v>
      </c>
      <c r="J706" s="55" t="s">
        <v>1634</v>
      </c>
      <c r="K706" s="55" t="s">
        <v>3561</v>
      </c>
      <c r="L706" s="55" t="s">
        <v>3241</v>
      </c>
      <c r="M706" s="55" t="s">
        <v>1636</v>
      </c>
      <c r="N706" s="55" t="s">
        <v>3437</v>
      </c>
      <c r="O706" s="55" t="e">
        <v>#N/A</v>
      </c>
      <c r="Q706" s="55" t="s">
        <v>1785</v>
      </c>
      <c r="R706" s="55" t="s">
        <v>1785</v>
      </c>
      <c r="U706" s="55" t="s">
        <v>2877</v>
      </c>
      <c r="V706" s="58">
        <v>0.2</v>
      </c>
      <c r="W706" s="59" t="s">
        <v>1751</v>
      </c>
      <c r="Y706" s="55">
        <v>1</v>
      </c>
      <c r="AA706" s="55" t="s">
        <v>3616</v>
      </c>
      <c r="AH706" s="55" t="s">
        <v>3932</v>
      </c>
    </row>
    <row r="707" spans="2:42" x14ac:dyDescent="0.3">
      <c r="B707" s="55" t="s">
        <v>4238</v>
      </c>
      <c r="C707" s="55">
        <f>VLOOKUP(D707,Lotes!$A:$F,6,FALSE)</f>
        <v>0.59599999999999997</v>
      </c>
      <c r="D707" s="54">
        <v>75</v>
      </c>
      <c r="E707" s="55">
        <v>17</v>
      </c>
      <c r="F707" s="55" t="s">
        <v>98</v>
      </c>
      <c r="H707" s="55" t="s">
        <v>95</v>
      </c>
      <c r="I707" s="55" t="s">
        <v>2700</v>
      </c>
      <c r="J707" s="55" t="s">
        <v>1634</v>
      </c>
      <c r="K707" s="55" t="s">
        <v>2911</v>
      </c>
      <c r="L707" s="55" t="s">
        <v>1635</v>
      </c>
      <c r="M707" s="55" t="s">
        <v>2886</v>
      </c>
      <c r="N707" s="55" t="s">
        <v>3899</v>
      </c>
      <c r="O707" s="55" t="e">
        <v>#N/A</v>
      </c>
      <c r="Q707" s="55" t="s">
        <v>1624</v>
      </c>
      <c r="R707" s="55" t="s">
        <v>1624</v>
      </c>
      <c r="U707" s="55" t="s">
        <v>2877</v>
      </c>
      <c r="V707" s="58">
        <v>0.3</v>
      </c>
      <c r="W707" s="59" t="s">
        <v>1751</v>
      </c>
      <c r="Y707" s="55">
        <v>1</v>
      </c>
    </row>
    <row r="708" spans="2:42" x14ac:dyDescent="0.3">
      <c r="B708" s="55" t="s">
        <v>4238</v>
      </c>
      <c r="C708" s="55">
        <f>VLOOKUP(D708,Lotes!$A:$F,6,FALSE)</f>
        <v>0.59599999999999997</v>
      </c>
      <c r="D708" s="54">
        <v>75</v>
      </c>
      <c r="E708" s="55">
        <v>17</v>
      </c>
      <c r="F708" s="55" t="s">
        <v>98</v>
      </c>
      <c r="H708" s="55" t="s">
        <v>95</v>
      </c>
      <c r="I708" s="55" t="s">
        <v>2700</v>
      </c>
      <c r="J708" s="55" t="s">
        <v>1634</v>
      </c>
      <c r="K708" s="55" t="s">
        <v>2911</v>
      </c>
      <c r="L708" s="55" t="s">
        <v>2911</v>
      </c>
      <c r="N708" s="55" t="s">
        <v>3890</v>
      </c>
      <c r="O708" s="55" t="e">
        <v>#N/A</v>
      </c>
      <c r="Q708" s="55" t="s">
        <v>3984</v>
      </c>
      <c r="R708" s="55" t="s">
        <v>1866</v>
      </c>
      <c r="U708" s="55" t="s">
        <v>2874</v>
      </c>
      <c r="V708" s="58">
        <v>0.8</v>
      </c>
      <c r="Y708" s="55">
        <v>1</v>
      </c>
    </row>
    <row r="709" spans="2:42" x14ac:dyDescent="0.3">
      <c r="B709" s="55" t="s">
        <v>4238</v>
      </c>
      <c r="C709" s="55">
        <f>VLOOKUP(D709,Lotes!$A:$F,6,FALSE)</f>
        <v>0.59599999999999997</v>
      </c>
      <c r="D709" s="54">
        <v>75</v>
      </c>
      <c r="E709" s="55">
        <v>17</v>
      </c>
      <c r="F709" s="55" t="s">
        <v>98</v>
      </c>
      <c r="H709" s="55" t="s">
        <v>95</v>
      </c>
      <c r="I709" s="55" t="s">
        <v>2700</v>
      </c>
      <c r="J709" s="55" t="s">
        <v>1634</v>
      </c>
      <c r="K709" s="55" t="s">
        <v>2911</v>
      </c>
      <c r="L709" s="55" t="s">
        <v>2911</v>
      </c>
      <c r="N709" s="55" t="s">
        <v>3890</v>
      </c>
      <c r="O709" s="55" t="e">
        <v>#N/A</v>
      </c>
      <c r="Q709" s="55" t="s">
        <v>3984</v>
      </c>
      <c r="R709" s="55" t="s">
        <v>1862</v>
      </c>
      <c r="V709" s="58">
        <v>0.8</v>
      </c>
      <c r="Y709" s="55">
        <v>1</v>
      </c>
    </row>
    <row r="710" spans="2:42" x14ac:dyDescent="0.3">
      <c r="B710" s="55" t="s">
        <v>4238</v>
      </c>
      <c r="C710" s="55">
        <f>VLOOKUP(D710,Lotes!$A:$F,6,FALSE)</f>
        <v>0.59599999999999997</v>
      </c>
      <c r="D710" s="54">
        <v>75</v>
      </c>
      <c r="E710" s="55">
        <v>17</v>
      </c>
      <c r="F710" s="55" t="s">
        <v>98</v>
      </c>
      <c r="H710" s="55" t="s">
        <v>95</v>
      </c>
      <c r="I710" s="55" t="s">
        <v>2700</v>
      </c>
      <c r="J710" s="55" t="s">
        <v>1634</v>
      </c>
      <c r="K710" s="55" t="s">
        <v>1742</v>
      </c>
      <c r="L710" s="55" t="s">
        <v>2925</v>
      </c>
      <c r="M710" s="55" t="s">
        <v>2926</v>
      </c>
      <c r="N710" s="55" t="s">
        <v>3888</v>
      </c>
      <c r="O710" s="55" t="e">
        <v>#N/A</v>
      </c>
      <c r="Q710" s="55" t="s">
        <v>3984</v>
      </c>
      <c r="R710" s="55" t="s">
        <v>1754</v>
      </c>
      <c r="V710" s="58">
        <v>0.5</v>
      </c>
      <c r="W710" s="59" t="s">
        <v>3617</v>
      </c>
      <c r="Y710" s="55">
        <v>1</v>
      </c>
    </row>
    <row r="711" spans="2:42" x14ac:dyDescent="0.3">
      <c r="B711" s="55" t="s">
        <v>4238</v>
      </c>
      <c r="C711" s="55">
        <f>VLOOKUP(D711,Lotes!$A:$F,6,FALSE)</f>
        <v>0.59599999999999997</v>
      </c>
      <c r="D711" s="54">
        <v>75</v>
      </c>
      <c r="E711" s="55">
        <v>17</v>
      </c>
      <c r="F711" s="55" t="s">
        <v>98</v>
      </c>
      <c r="H711" s="55" t="s">
        <v>95</v>
      </c>
      <c r="I711" s="55" t="s">
        <v>2700</v>
      </c>
      <c r="J711" s="55" t="s">
        <v>1634</v>
      </c>
      <c r="K711" s="55" t="s">
        <v>2911</v>
      </c>
      <c r="L711" s="55" t="s">
        <v>2911</v>
      </c>
      <c r="N711" s="55" t="s">
        <v>3890</v>
      </c>
      <c r="O711" s="55" t="e">
        <v>#N/A</v>
      </c>
      <c r="P711" s="55" t="s">
        <v>4355</v>
      </c>
      <c r="Q711" s="55" t="s">
        <v>1699</v>
      </c>
      <c r="V711" s="58">
        <v>0.9</v>
      </c>
      <c r="Y711" s="55">
        <v>1</v>
      </c>
    </row>
    <row r="712" spans="2:42" x14ac:dyDescent="0.3">
      <c r="B712" s="55" t="s">
        <v>4238</v>
      </c>
      <c r="C712" s="55">
        <f>VLOOKUP(D712,Lotes!$A:$F,6,FALSE)</f>
        <v>0.59599999999999997</v>
      </c>
      <c r="D712" s="54">
        <v>75</v>
      </c>
      <c r="E712" s="55">
        <v>17</v>
      </c>
      <c r="F712" s="55" t="s">
        <v>98</v>
      </c>
      <c r="H712" s="55" t="s">
        <v>95</v>
      </c>
      <c r="I712" s="55" t="s">
        <v>2700</v>
      </c>
      <c r="J712" s="55" t="s">
        <v>1634</v>
      </c>
      <c r="L712" s="55" t="s">
        <v>2259</v>
      </c>
      <c r="N712" s="55" t="s">
        <v>2983</v>
      </c>
      <c r="O712" s="55" t="e">
        <v>#N/A</v>
      </c>
      <c r="P712" s="55" t="s">
        <v>4367</v>
      </c>
      <c r="Q712" s="55" t="s">
        <v>3978</v>
      </c>
      <c r="R712" s="55" t="s">
        <v>1712</v>
      </c>
      <c r="V712" s="58">
        <v>0.3</v>
      </c>
      <c r="W712" s="59" t="s">
        <v>3618</v>
      </c>
      <c r="Y712" s="55">
        <v>1</v>
      </c>
      <c r="AA712" s="55" t="s">
        <v>3619</v>
      </c>
    </row>
    <row r="713" spans="2:42" x14ac:dyDescent="0.3">
      <c r="B713" s="55" t="s">
        <v>4238</v>
      </c>
      <c r="C713" s="55">
        <f>VLOOKUP(D713,Lotes!$A:$F,6,FALSE)</f>
        <v>0.59599999999999997</v>
      </c>
      <c r="D713" s="54">
        <v>75</v>
      </c>
      <c r="E713" s="55">
        <v>17</v>
      </c>
      <c r="F713" s="55" t="s">
        <v>98</v>
      </c>
      <c r="H713" s="55" t="s">
        <v>95</v>
      </c>
      <c r="I713" s="55" t="s">
        <v>2700</v>
      </c>
      <c r="J713" s="55" t="s">
        <v>1634</v>
      </c>
      <c r="K713" s="55" t="s">
        <v>3965</v>
      </c>
      <c r="L713" s="55" t="s">
        <v>1673</v>
      </c>
      <c r="M713" s="55" t="s">
        <v>2879</v>
      </c>
      <c r="N713" s="55" t="s">
        <v>1830</v>
      </c>
      <c r="O713" s="55" t="e">
        <v>#N/A</v>
      </c>
      <c r="Q713" s="55" t="s">
        <v>3986</v>
      </c>
      <c r="R713" s="54" t="s">
        <v>3908</v>
      </c>
      <c r="S713" s="54"/>
      <c r="T713" s="54"/>
      <c r="U713" s="55" t="s">
        <v>2877</v>
      </c>
      <c r="V713" s="60">
        <v>1</v>
      </c>
      <c r="Y713" s="55">
        <v>1</v>
      </c>
      <c r="AA713" s="55" t="s">
        <v>2259</v>
      </c>
      <c r="AC713" s="55" t="s">
        <v>1647</v>
      </c>
    </row>
    <row r="714" spans="2:42" x14ac:dyDescent="0.3">
      <c r="B714" s="55" t="s">
        <v>4238</v>
      </c>
      <c r="C714" s="55">
        <f>VLOOKUP(D714,Lotes!$A:$F,6,FALSE)</f>
        <v>0.59599999999999997</v>
      </c>
      <c r="D714" s="54">
        <v>75</v>
      </c>
      <c r="E714" s="55">
        <v>17</v>
      </c>
      <c r="F714" s="55" t="s">
        <v>98</v>
      </c>
      <c r="H714" s="55" t="s">
        <v>95</v>
      </c>
      <c r="I714" s="55" t="s">
        <v>2700</v>
      </c>
      <c r="J714" s="55" t="s">
        <v>1634</v>
      </c>
      <c r="K714" s="55" t="s">
        <v>3965</v>
      </c>
      <c r="L714" s="55" t="s">
        <v>1673</v>
      </c>
      <c r="M714" s="55" t="s">
        <v>2879</v>
      </c>
      <c r="N714" s="55" t="s">
        <v>1830</v>
      </c>
      <c r="O714" s="55" t="e">
        <v>#N/A</v>
      </c>
      <c r="Q714" s="55" t="s">
        <v>1652</v>
      </c>
      <c r="R714" s="55" t="s">
        <v>3553</v>
      </c>
      <c r="U714" s="55" t="s">
        <v>2877</v>
      </c>
      <c r="V714" s="60">
        <v>1</v>
      </c>
      <c r="Y714" s="55">
        <v>1</v>
      </c>
      <c r="AA714" s="55" t="s">
        <v>2259</v>
      </c>
      <c r="AC714" s="55" t="s">
        <v>3856</v>
      </c>
      <c r="AG714" s="55" t="s">
        <v>3401</v>
      </c>
      <c r="AJ714" s="55" t="s">
        <v>3869</v>
      </c>
      <c r="AM714" s="55">
        <f>Y714</f>
        <v>1</v>
      </c>
    </row>
    <row r="715" spans="2:42" x14ac:dyDescent="0.3">
      <c r="B715" s="55" t="s">
        <v>4238</v>
      </c>
      <c r="C715" s="55">
        <f>VLOOKUP(D715,Lotes!$A:$F,6,FALSE)</f>
        <v>0.59599999999999997</v>
      </c>
      <c r="D715" s="54">
        <v>75</v>
      </c>
      <c r="E715" s="55">
        <v>17</v>
      </c>
      <c r="F715" s="55" t="s">
        <v>98</v>
      </c>
      <c r="H715" s="55" t="s">
        <v>95</v>
      </c>
      <c r="I715" s="55" t="s">
        <v>2700</v>
      </c>
      <c r="J715" s="55" t="s">
        <v>1634</v>
      </c>
      <c r="K715" s="55" t="s">
        <v>3561</v>
      </c>
      <c r="L715" s="55" t="s">
        <v>2873</v>
      </c>
      <c r="M715" s="55" t="s">
        <v>2896</v>
      </c>
      <c r="N715" s="55" t="s">
        <v>1658</v>
      </c>
      <c r="O715" s="55" t="e">
        <v>#N/A</v>
      </c>
      <c r="Q715" s="55" t="s">
        <v>1624</v>
      </c>
      <c r="R715" s="55" t="s">
        <v>1624</v>
      </c>
      <c r="U715" s="55" t="s">
        <v>2874</v>
      </c>
      <c r="V715" s="58">
        <v>0.2</v>
      </c>
      <c r="W715" s="59" t="s">
        <v>1786</v>
      </c>
      <c r="Y715" s="55">
        <v>1</v>
      </c>
      <c r="AA715" s="55" t="s">
        <v>3620</v>
      </c>
      <c r="AC715" s="55" t="s">
        <v>1647</v>
      </c>
    </row>
    <row r="716" spans="2:42" x14ac:dyDescent="0.3">
      <c r="B716" s="55" t="s">
        <v>4238</v>
      </c>
      <c r="C716" s="55">
        <f>VLOOKUP(D716,Lotes!$A:$F,6,FALSE)</f>
        <v>0.59599999999999997</v>
      </c>
      <c r="D716" s="54">
        <v>75</v>
      </c>
      <c r="E716" s="55">
        <v>17</v>
      </c>
      <c r="F716" s="55" t="s">
        <v>98</v>
      </c>
      <c r="H716" s="55" t="s">
        <v>95</v>
      </c>
      <c r="I716" s="55" t="s">
        <v>2700</v>
      </c>
      <c r="J716" s="55" t="s">
        <v>1634</v>
      </c>
      <c r="K716" s="55" t="s">
        <v>3966</v>
      </c>
      <c r="L716" s="55" t="s">
        <v>2714</v>
      </c>
      <c r="M716" s="55" t="s">
        <v>2715</v>
      </c>
      <c r="N716" s="55" t="s">
        <v>3621</v>
      </c>
      <c r="O716" s="55" t="e">
        <v>#N/A</v>
      </c>
      <c r="Q716" s="55" t="s">
        <v>3983</v>
      </c>
      <c r="R716" s="55" t="s">
        <v>2717</v>
      </c>
      <c r="V716" s="60">
        <v>1</v>
      </c>
      <c r="Y716" s="55">
        <v>1</v>
      </c>
    </row>
    <row r="717" spans="2:42" x14ac:dyDescent="0.3">
      <c r="B717" s="55" t="s">
        <v>4238</v>
      </c>
      <c r="C717" s="55">
        <f>VLOOKUP(D717,Lotes!$A:$F,6,FALSE)</f>
        <v>0.59599999999999997</v>
      </c>
      <c r="D717" s="54">
        <v>75</v>
      </c>
      <c r="E717" s="55">
        <v>17</v>
      </c>
      <c r="F717" s="55" t="s">
        <v>98</v>
      </c>
      <c r="H717" s="55" t="s">
        <v>95</v>
      </c>
      <c r="I717" s="55" t="s">
        <v>2700</v>
      </c>
      <c r="J717" s="55" t="s">
        <v>1634</v>
      </c>
      <c r="K717" s="55" t="s">
        <v>3966</v>
      </c>
      <c r="L717" s="55" t="s">
        <v>2714</v>
      </c>
      <c r="M717" s="55" t="s">
        <v>2715</v>
      </c>
      <c r="N717" s="55" t="s">
        <v>3621</v>
      </c>
      <c r="O717" s="55" t="e">
        <v>#N/A</v>
      </c>
      <c r="Q717" s="55" t="s">
        <v>3983</v>
      </c>
      <c r="R717" s="55" t="s">
        <v>2717</v>
      </c>
      <c r="V717" s="58">
        <v>0.5</v>
      </c>
      <c r="Y717" s="55">
        <v>1</v>
      </c>
    </row>
    <row r="718" spans="2:42" x14ac:dyDescent="0.3">
      <c r="B718" s="55" t="s">
        <v>4238</v>
      </c>
      <c r="C718" s="55">
        <f>VLOOKUP(D718,Lotes!$A:$F,6,FALSE)</f>
        <v>0.59599999999999997</v>
      </c>
      <c r="D718" s="54">
        <v>75</v>
      </c>
      <c r="E718" s="55">
        <v>17</v>
      </c>
      <c r="F718" s="55" t="s">
        <v>98</v>
      </c>
      <c r="H718" s="55" t="s">
        <v>95</v>
      </c>
      <c r="I718" s="55" t="s">
        <v>2700</v>
      </c>
      <c r="J718" s="55" t="s">
        <v>1634</v>
      </c>
      <c r="K718" s="55" t="s">
        <v>3561</v>
      </c>
      <c r="L718" s="55" t="s">
        <v>3561</v>
      </c>
      <c r="N718" s="55" t="s">
        <v>2915</v>
      </c>
      <c r="O718" s="55" t="e">
        <v>#N/A</v>
      </c>
      <c r="Q718" s="55" t="s">
        <v>1667</v>
      </c>
      <c r="R718" s="55" t="s">
        <v>3354</v>
      </c>
      <c r="V718" s="60">
        <v>0</v>
      </c>
      <c r="W718" s="59" t="s">
        <v>1631</v>
      </c>
      <c r="Y718" s="55">
        <v>1</v>
      </c>
      <c r="AG718" s="55" t="s">
        <v>3401</v>
      </c>
      <c r="AM718" s="55">
        <f>Y718</f>
        <v>1</v>
      </c>
    </row>
    <row r="719" spans="2:42" x14ac:dyDescent="0.3">
      <c r="B719" s="55" t="s">
        <v>4238</v>
      </c>
      <c r="C719" s="55">
        <f>VLOOKUP(D719,Lotes!$A:$F,6,FALSE)</f>
        <v>0.59599999999999997</v>
      </c>
      <c r="D719" s="54">
        <v>75</v>
      </c>
      <c r="E719" s="55">
        <v>17</v>
      </c>
      <c r="F719" s="55" t="s">
        <v>98</v>
      </c>
      <c r="H719" s="55" t="s">
        <v>95</v>
      </c>
      <c r="I719" s="55" t="s">
        <v>2700</v>
      </c>
      <c r="J719" s="55" t="s">
        <v>1634</v>
      </c>
      <c r="K719" s="55" t="s">
        <v>3561</v>
      </c>
      <c r="L719" s="55" t="s">
        <v>3561</v>
      </c>
      <c r="N719" s="55" t="s">
        <v>2915</v>
      </c>
      <c r="O719" s="55" t="e">
        <v>#N/A</v>
      </c>
      <c r="P719" s="55" t="s">
        <v>4355</v>
      </c>
      <c r="Q719" s="55" t="s">
        <v>1699</v>
      </c>
      <c r="V719" s="58">
        <v>0.2</v>
      </c>
      <c r="W719" s="59" t="s">
        <v>2140</v>
      </c>
      <c r="Y719" s="55">
        <v>1</v>
      </c>
    </row>
    <row r="720" spans="2:42" x14ac:dyDescent="0.3">
      <c r="B720" s="55" t="s">
        <v>4238</v>
      </c>
      <c r="C720" s="55">
        <f>VLOOKUP(D720,Lotes!$A:$F,6,FALSE)</f>
        <v>0.59599999999999997</v>
      </c>
      <c r="D720" s="54">
        <v>75</v>
      </c>
      <c r="E720" s="55">
        <v>17</v>
      </c>
      <c r="F720" s="55" t="s">
        <v>98</v>
      </c>
      <c r="H720" s="55" t="s">
        <v>95</v>
      </c>
      <c r="I720" s="55" t="s">
        <v>2700</v>
      </c>
      <c r="J720" s="55" t="s">
        <v>1634</v>
      </c>
      <c r="K720" s="55" t="s">
        <v>3561</v>
      </c>
      <c r="L720" s="55" t="s">
        <v>3561</v>
      </c>
      <c r="N720" s="55" t="s">
        <v>2915</v>
      </c>
      <c r="O720" s="55" t="e">
        <v>#N/A</v>
      </c>
      <c r="Q720" s="55" t="s">
        <v>3984</v>
      </c>
      <c r="R720" s="55" t="s">
        <v>1713</v>
      </c>
      <c r="V720" s="60">
        <v>0</v>
      </c>
      <c r="Y720" s="55">
        <v>1</v>
      </c>
    </row>
    <row r="721" spans="2:46" x14ac:dyDescent="0.3">
      <c r="B721" s="55" t="s">
        <v>4238</v>
      </c>
      <c r="C721" s="55">
        <f>VLOOKUP(D721,Lotes!$A:$F,6,FALSE)</f>
        <v>0.59599999999999997</v>
      </c>
      <c r="D721" s="54">
        <v>75</v>
      </c>
      <c r="E721" s="55">
        <v>17</v>
      </c>
      <c r="F721" s="55" t="s">
        <v>98</v>
      </c>
      <c r="H721" s="55" t="s">
        <v>95</v>
      </c>
      <c r="I721" s="55" t="s">
        <v>2700</v>
      </c>
      <c r="J721" s="55" t="s">
        <v>1622</v>
      </c>
      <c r="K721" s="55" t="s">
        <v>3226</v>
      </c>
      <c r="L721" s="55" t="s">
        <v>3226</v>
      </c>
      <c r="M721" s="55" t="s">
        <v>3622</v>
      </c>
      <c r="N721" s="55" t="s">
        <v>3622</v>
      </c>
      <c r="O721" s="55" t="s">
        <v>3622</v>
      </c>
      <c r="Q721" s="55" t="s">
        <v>1785</v>
      </c>
      <c r="R721" s="55" t="s">
        <v>1785</v>
      </c>
      <c r="U721" s="55" t="s">
        <v>2874</v>
      </c>
      <c r="V721" s="58">
        <v>0.3</v>
      </c>
      <c r="W721" s="59" t="s">
        <v>1751</v>
      </c>
      <c r="Y721" s="55">
        <v>1</v>
      </c>
      <c r="AA721" s="55" t="s">
        <v>3623</v>
      </c>
      <c r="AG721" s="55" t="s">
        <v>3401</v>
      </c>
      <c r="AM721" s="55">
        <f>Y721</f>
        <v>1</v>
      </c>
    </row>
    <row r="722" spans="2:46" x14ac:dyDescent="0.3">
      <c r="B722" s="55" t="s">
        <v>4238</v>
      </c>
      <c r="C722" s="55">
        <f>VLOOKUP(D722,Lotes!$A:$F,6,FALSE)</f>
        <v>0.59599999999999997</v>
      </c>
      <c r="D722" s="54">
        <v>75</v>
      </c>
      <c r="E722" s="55">
        <v>17</v>
      </c>
      <c r="F722" s="55" t="s">
        <v>98</v>
      </c>
      <c r="H722" s="55" t="s">
        <v>95</v>
      </c>
      <c r="I722" s="55" t="s">
        <v>2700</v>
      </c>
      <c r="J722" s="55" t="s">
        <v>1622</v>
      </c>
      <c r="K722" s="55" t="s">
        <v>3968</v>
      </c>
      <c r="N722" s="55" t="s">
        <v>2992</v>
      </c>
      <c r="O722" s="55" t="e">
        <v>#N/A</v>
      </c>
      <c r="Q722" s="55" t="s">
        <v>1796</v>
      </c>
      <c r="R722" s="55" t="s">
        <v>1668</v>
      </c>
      <c r="V722" s="60">
        <v>0</v>
      </c>
      <c r="Y722" s="55">
        <v>3</v>
      </c>
    </row>
    <row r="723" spans="2:46" s="54" customFormat="1" x14ac:dyDescent="0.3">
      <c r="B723" s="55" t="s">
        <v>4238</v>
      </c>
      <c r="C723" s="55">
        <f>VLOOKUP(D723,Lotes!$A:$F,6,FALSE)</f>
        <v>0.59599999999999997</v>
      </c>
      <c r="D723" s="54">
        <v>75</v>
      </c>
      <c r="E723" s="54">
        <v>17</v>
      </c>
      <c r="F723" s="54" t="s">
        <v>98</v>
      </c>
      <c r="H723" s="54" t="s">
        <v>95</v>
      </c>
      <c r="I723" s="54" t="s">
        <v>2700</v>
      </c>
      <c r="J723" s="55" t="s">
        <v>1698</v>
      </c>
      <c r="K723" s="55"/>
      <c r="L723" s="54" t="s">
        <v>3138</v>
      </c>
      <c r="N723" s="65" t="s">
        <v>3905</v>
      </c>
      <c r="O723" s="55" t="e">
        <v>#N/A</v>
      </c>
      <c r="P723" s="55" t="s">
        <v>5411</v>
      </c>
      <c r="Q723" s="65" t="s">
        <v>3978</v>
      </c>
      <c r="V723" s="60">
        <v>1</v>
      </c>
      <c r="W723" s="63"/>
      <c r="Y723" s="54">
        <v>1</v>
      </c>
      <c r="AA723" s="54" t="s">
        <v>3724</v>
      </c>
    </row>
    <row r="724" spans="2:46" s="54" customFormat="1" x14ac:dyDescent="0.3">
      <c r="B724" s="55" t="s">
        <v>4238</v>
      </c>
      <c r="C724" s="55">
        <f>VLOOKUP(D724,Lotes!$A:$F,6,FALSE)</f>
        <v>0.59599999999999997</v>
      </c>
      <c r="D724" s="54">
        <v>75</v>
      </c>
      <c r="E724" s="54">
        <v>17</v>
      </c>
      <c r="F724" s="54" t="s">
        <v>98</v>
      </c>
      <c r="H724" s="54" t="s">
        <v>95</v>
      </c>
      <c r="I724" s="54" t="s">
        <v>2700</v>
      </c>
      <c r="J724" s="55" t="s">
        <v>1698</v>
      </c>
      <c r="K724" s="55"/>
      <c r="N724" s="54" t="s">
        <v>3520</v>
      </c>
      <c r="O724" s="55" t="e">
        <v>#N/A</v>
      </c>
      <c r="P724" s="55" t="s">
        <v>4175</v>
      </c>
      <c r="Q724" s="55" t="s">
        <v>1699</v>
      </c>
      <c r="V724" s="66">
        <v>0.7</v>
      </c>
      <c r="W724" s="63"/>
      <c r="Y724" s="54">
        <v>1</v>
      </c>
      <c r="AA724" s="54" t="s">
        <v>3725</v>
      </c>
    </row>
    <row r="725" spans="2:46" s="54" customFormat="1" x14ac:dyDescent="0.3">
      <c r="B725" s="55" t="s">
        <v>4238</v>
      </c>
      <c r="C725" s="55">
        <f>VLOOKUP(D725,Lotes!$A:$F,6,FALSE)</f>
        <v>0.59599999999999997</v>
      </c>
      <c r="D725" s="54">
        <v>75</v>
      </c>
      <c r="E725" s="54">
        <v>17</v>
      </c>
      <c r="F725" s="54" t="s">
        <v>98</v>
      </c>
      <c r="H725" s="54" t="s">
        <v>95</v>
      </c>
      <c r="I725" s="54" t="s">
        <v>2700</v>
      </c>
      <c r="J725" s="55" t="s">
        <v>1698</v>
      </c>
      <c r="K725" s="55"/>
      <c r="N725" s="54" t="s">
        <v>3289</v>
      </c>
      <c r="O725" s="55" t="e">
        <v>#N/A</v>
      </c>
      <c r="P725" s="55"/>
      <c r="Q725" s="55" t="s">
        <v>3984</v>
      </c>
      <c r="R725" s="55" t="s">
        <v>1713</v>
      </c>
      <c r="S725" s="55"/>
      <c r="T725" s="55"/>
      <c r="V725" s="60">
        <v>0</v>
      </c>
      <c r="W725" s="63"/>
      <c r="Y725" s="54">
        <v>1</v>
      </c>
    </row>
    <row r="726" spans="2:46" x14ac:dyDescent="0.3">
      <c r="B726" s="55" t="s">
        <v>4238</v>
      </c>
      <c r="C726" s="55">
        <f>VLOOKUP(D726,Lotes!$A:$F,6,FALSE)</f>
        <v>0.59599999999999997</v>
      </c>
      <c r="D726" s="54">
        <v>75</v>
      </c>
      <c r="E726" s="55">
        <v>17</v>
      </c>
      <c r="F726" s="55" t="s">
        <v>98</v>
      </c>
      <c r="H726" s="55" t="s">
        <v>95</v>
      </c>
      <c r="I726" s="55" t="s">
        <v>2700</v>
      </c>
      <c r="J726" s="55" t="s">
        <v>1634</v>
      </c>
      <c r="N726" s="55" t="s">
        <v>2919</v>
      </c>
      <c r="O726" s="55" t="e">
        <v>#N/A</v>
      </c>
      <c r="Q726" s="55" t="s">
        <v>1631</v>
      </c>
      <c r="R726" s="55" t="s">
        <v>3462</v>
      </c>
      <c r="V726" s="60">
        <v>0</v>
      </c>
      <c r="Y726" s="55">
        <v>1</v>
      </c>
      <c r="AA726" s="55" t="s">
        <v>3624</v>
      </c>
      <c r="AG726" s="55" t="s">
        <v>3625</v>
      </c>
      <c r="AP726" s="55">
        <f>Y726</f>
        <v>1</v>
      </c>
    </row>
    <row r="727" spans="2:46" x14ac:dyDescent="0.3">
      <c r="B727" s="55" t="s">
        <v>4238</v>
      </c>
      <c r="C727" s="55">
        <f>VLOOKUP(D727,Lotes!$A:$F,6,FALSE)</f>
        <v>0.59599999999999997</v>
      </c>
      <c r="D727" s="54">
        <v>75</v>
      </c>
      <c r="E727" s="55">
        <v>17</v>
      </c>
      <c r="F727" s="55" t="s">
        <v>98</v>
      </c>
      <c r="H727" s="55" t="s">
        <v>95</v>
      </c>
      <c r="I727" s="55" t="s">
        <v>2700</v>
      </c>
      <c r="J727" s="55" t="s">
        <v>1634</v>
      </c>
      <c r="N727" s="55" t="s">
        <v>2919</v>
      </c>
      <c r="O727" s="55" t="e">
        <v>#N/A</v>
      </c>
      <c r="Q727" s="55" t="s">
        <v>1796</v>
      </c>
      <c r="R727" s="55" t="s">
        <v>1668</v>
      </c>
      <c r="V727" s="60">
        <v>0</v>
      </c>
      <c r="Y727" s="55">
        <v>31</v>
      </c>
      <c r="AG727" s="55" t="s">
        <v>3626</v>
      </c>
      <c r="AT727" s="55">
        <v>1</v>
      </c>
    </row>
    <row r="728" spans="2:46" x14ac:dyDescent="0.3">
      <c r="B728" s="55" t="s">
        <v>4238</v>
      </c>
      <c r="C728" s="55">
        <f>VLOOKUP(D728,Lotes!$A:$F,6,FALSE)</f>
        <v>0.59599999999999997</v>
      </c>
      <c r="D728" s="54">
        <v>75</v>
      </c>
      <c r="E728" s="55">
        <v>17</v>
      </c>
      <c r="F728" s="55" t="s">
        <v>98</v>
      </c>
      <c r="H728" s="55" t="s">
        <v>95</v>
      </c>
      <c r="I728" s="55" t="s">
        <v>2700</v>
      </c>
      <c r="J728" s="55" t="s">
        <v>3366</v>
      </c>
      <c r="N728" s="55" t="s">
        <v>3366</v>
      </c>
      <c r="O728" s="55" t="e">
        <v>#N/A</v>
      </c>
      <c r="V728" s="60">
        <v>0</v>
      </c>
      <c r="Y728" s="55">
        <v>2</v>
      </c>
    </row>
    <row r="729" spans="2:46" x14ac:dyDescent="0.3">
      <c r="B729" s="55" t="s">
        <v>4238</v>
      </c>
      <c r="C729" s="55">
        <f>VLOOKUP(D729,Lotes!$A:$F,6,FALSE)</f>
        <v>0.5</v>
      </c>
      <c r="D729" s="54">
        <v>383</v>
      </c>
      <c r="E729" s="55">
        <v>18</v>
      </c>
      <c r="F729" s="55" t="s">
        <v>535</v>
      </c>
      <c r="H729" s="55" t="s">
        <v>27</v>
      </c>
      <c r="I729" s="55" t="s">
        <v>2231</v>
      </c>
      <c r="J729" s="55" t="s">
        <v>1634</v>
      </c>
      <c r="K729" s="55" t="s">
        <v>2911</v>
      </c>
      <c r="L729" s="55" t="s">
        <v>1950</v>
      </c>
      <c r="M729" s="55" t="s">
        <v>1636</v>
      </c>
      <c r="N729" s="55" t="s">
        <v>1952</v>
      </c>
      <c r="O729" s="55" t="e">
        <v>#N/A</v>
      </c>
      <c r="Q729" s="55" t="s">
        <v>1706</v>
      </c>
      <c r="R729" s="55" t="s">
        <v>1706</v>
      </c>
      <c r="U729" s="55" t="s">
        <v>2877</v>
      </c>
      <c r="V729" s="60">
        <v>1</v>
      </c>
      <c r="Y729" s="55">
        <v>1</v>
      </c>
      <c r="AA729" s="55" t="s">
        <v>3417</v>
      </c>
      <c r="AC729" s="55" t="s">
        <v>1647</v>
      </c>
    </row>
    <row r="730" spans="2:46" x14ac:dyDescent="0.3">
      <c r="B730" s="55" t="s">
        <v>4238</v>
      </c>
      <c r="C730" s="55">
        <f>VLOOKUP(D730,Lotes!$A:$F,6,FALSE)</f>
        <v>0.5</v>
      </c>
      <c r="D730" s="54">
        <v>383</v>
      </c>
      <c r="E730" s="55">
        <v>18</v>
      </c>
      <c r="F730" s="55" t="s">
        <v>535</v>
      </c>
      <c r="H730" s="55" t="s">
        <v>27</v>
      </c>
      <c r="I730" s="55" t="s">
        <v>2231</v>
      </c>
      <c r="J730" s="55" t="s">
        <v>1634</v>
      </c>
      <c r="K730" s="55" t="s">
        <v>3965</v>
      </c>
      <c r="L730" s="55" t="s">
        <v>1673</v>
      </c>
      <c r="M730" s="55" t="s">
        <v>2879</v>
      </c>
      <c r="N730" s="55" t="s">
        <v>1830</v>
      </c>
      <c r="O730" s="55" t="e">
        <v>#N/A</v>
      </c>
      <c r="Q730" s="55" t="s">
        <v>2600</v>
      </c>
      <c r="R730" s="55" t="s">
        <v>3816</v>
      </c>
      <c r="U730" s="55" t="s">
        <v>2874</v>
      </c>
      <c r="V730" s="60">
        <v>1</v>
      </c>
      <c r="Y730" s="55">
        <v>1</v>
      </c>
      <c r="AC730" s="55" t="s">
        <v>1647</v>
      </c>
      <c r="AJ730" s="55" t="s">
        <v>3829</v>
      </c>
    </row>
    <row r="731" spans="2:46" x14ac:dyDescent="0.3">
      <c r="B731" s="55" t="s">
        <v>4238</v>
      </c>
      <c r="C731" s="55">
        <f>VLOOKUP(D731,Lotes!$A:$F,6,FALSE)</f>
        <v>0.5</v>
      </c>
      <c r="D731" s="54">
        <v>383</v>
      </c>
      <c r="E731" s="55">
        <v>18</v>
      </c>
      <c r="F731" s="55" t="s">
        <v>535</v>
      </c>
      <c r="H731" s="55" t="s">
        <v>27</v>
      </c>
      <c r="I731" s="55" t="s">
        <v>2231</v>
      </c>
      <c r="J731" s="55" t="s">
        <v>1634</v>
      </c>
      <c r="K731" s="55" t="s">
        <v>3561</v>
      </c>
      <c r="L731" s="55" t="s">
        <v>3561</v>
      </c>
      <c r="N731" s="55" t="s">
        <v>2915</v>
      </c>
      <c r="O731" s="55" t="e">
        <v>#N/A</v>
      </c>
      <c r="Q731" s="55" t="s">
        <v>2081</v>
      </c>
      <c r="R731" s="55" t="s">
        <v>2730</v>
      </c>
      <c r="V731" s="58">
        <v>0.2</v>
      </c>
      <c r="W731" s="59" t="s">
        <v>2674</v>
      </c>
      <c r="Y731" s="55">
        <v>1</v>
      </c>
      <c r="AA731" s="55" t="s">
        <v>3627</v>
      </c>
      <c r="AC731" s="55" t="s">
        <v>1627</v>
      </c>
    </row>
    <row r="732" spans="2:46" x14ac:dyDescent="0.3">
      <c r="B732" s="55" t="s">
        <v>4238</v>
      </c>
      <c r="C732" s="55">
        <f>VLOOKUP(D732,Lotes!$A:$F,6,FALSE)</f>
        <v>0.5</v>
      </c>
      <c r="D732" s="54">
        <v>383</v>
      </c>
      <c r="E732" s="55">
        <v>18</v>
      </c>
      <c r="F732" s="55" t="s">
        <v>535</v>
      </c>
      <c r="H732" s="55" t="s">
        <v>27</v>
      </c>
      <c r="I732" s="55" t="s">
        <v>2231</v>
      </c>
      <c r="J732" s="55" t="s">
        <v>1634</v>
      </c>
      <c r="L732" s="55" t="s">
        <v>2259</v>
      </c>
      <c r="N732" s="55" t="s">
        <v>2983</v>
      </c>
      <c r="O732" s="55" t="e">
        <v>#N/A</v>
      </c>
      <c r="Q732" s="55" t="s">
        <v>3984</v>
      </c>
      <c r="R732" s="55" t="s">
        <v>1713</v>
      </c>
      <c r="V732" s="60">
        <v>0</v>
      </c>
      <c r="Y732" s="55">
        <v>2</v>
      </c>
    </row>
    <row r="733" spans="2:46" x14ac:dyDescent="0.3">
      <c r="B733" s="55" t="s">
        <v>4238</v>
      </c>
      <c r="C733" s="55">
        <f>VLOOKUP(D733,Lotes!$A:$F,6,FALSE)</f>
        <v>0.5</v>
      </c>
      <c r="D733" s="54">
        <v>383</v>
      </c>
      <c r="E733" s="55">
        <v>18</v>
      </c>
      <c r="F733" s="55" t="s">
        <v>535</v>
      </c>
      <c r="H733" s="55" t="s">
        <v>27</v>
      </c>
      <c r="I733" s="55" t="s">
        <v>2231</v>
      </c>
      <c r="J733" s="55" t="s">
        <v>1634</v>
      </c>
      <c r="N733" s="55" t="s">
        <v>2919</v>
      </c>
      <c r="O733" s="55" t="e">
        <v>#N/A</v>
      </c>
      <c r="Q733" s="55" t="s">
        <v>1796</v>
      </c>
      <c r="R733" s="55" t="s">
        <v>1668</v>
      </c>
      <c r="V733" s="60">
        <v>0</v>
      </c>
      <c r="Y733" s="55">
        <v>10</v>
      </c>
    </row>
    <row r="734" spans="2:46" x14ac:dyDescent="0.3">
      <c r="B734" s="55" t="s">
        <v>4238</v>
      </c>
      <c r="C734" s="55">
        <f>VLOOKUP(D734,Lotes!$A:$F,6,FALSE)</f>
        <v>0.5</v>
      </c>
      <c r="D734" s="54">
        <v>383</v>
      </c>
      <c r="E734" s="55">
        <v>18</v>
      </c>
      <c r="F734" s="55" t="s">
        <v>535</v>
      </c>
      <c r="H734" s="55" t="s">
        <v>27</v>
      </c>
      <c r="I734" s="55" t="s">
        <v>2231</v>
      </c>
      <c r="J734" s="55" t="s">
        <v>1622</v>
      </c>
      <c r="K734" s="55" t="s">
        <v>3966</v>
      </c>
      <c r="L734" s="55" t="s">
        <v>3126</v>
      </c>
      <c r="M734" s="55" t="s">
        <v>1636</v>
      </c>
      <c r="N734" s="55" t="s">
        <v>3876</v>
      </c>
      <c r="O734" s="55" t="e">
        <v>#N/A</v>
      </c>
      <c r="Q734" s="55" t="s">
        <v>3985</v>
      </c>
      <c r="R734" s="55" t="s">
        <v>1686</v>
      </c>
      <c r="U734" s="55" t="s">
        <v>2877</v>
      </c>
      <c r="V734" s="58">
        <v>0.5</v>
      </c>
      <c r="W734" s="59" t="s">
        <v>3628</v>
      </c>
      <c r="Y734" s="55">
        <v>1</v>
      </c>
    </row>
    <row r="735" spans="2:46" x14ac:dyDescent="0.3">
      <c r="B735" s="55" t="s">
        <v>4238</v>
      </c>
      <c r="C735" s="55">
        <f>VLOOKUP(D735,Lotes!$A:$F,6,FALSE)</f>
        <v>0.5</v>
      </c>
      <c r="D735" s="54">
        <v>383</v>
      </c>
      <c r="E735" s="55">
        <v>18</v>
      </c>
      <c r="F735" s="55" t="s">
        <v>535</v>
      </c>
      <c r="H735" s="55" t="s">
        <v>27</v>
      </c>
      <c r="I735" s="55" t="s">
        <v>2231</v>
      </c>
      <c r="J735" s="55" t="s">
        <v>1622</v>
      </c>
      <c r="K735" s="55" t="s">
        <v>3968</v>
      </c>
      <c r="N735" s="55" t="s">
        <v>2992</v>
      </c>
      <c r="O735" s="55" t="e">
        <v>#N/A</v>
      </c>
      <c r="Q735" s="55" t="s">
        <v>1631</v>
      </c>
      <c r="R735" s="55" t="s">
        <v>3629</v>
      </c>
      <c r="V735" s="60">
        <v>0</v>
      </c>
      <c r="W735" s="59" t="s">
        <v>1631</v>
      </c>
      <c r="Y735" s="55">
        <v>1</v>
      </c>
      <c r="AG735" s="55" t="s">
        <v>3401</v>
      </c>
      <c r="AM735" s="55">
        <f>Y735</f>
        <v>1</v>
      </c>
    </row>
    <row r="736" spans="2:46" x14ac:dyDescent="0.3">
      <c r="B736" s="55" t="s">
        <v>4238</v>
      </c>
      <c r="C736" s="55">
        <f>VLOOKUP(D736,Lotes!$A:$F,6,FALSE)</f>
        <v>0.5</v>
      </c>
      <c r="D736" s="54">
        <v>383</v>
      </c>
      <c r="E736" s="55">
        <v>18</v>
      </c>
      <c r="F736" s="55" t="s">
        <v>535</v>
      </c>
      <c r="H736" s="55" t="s">
        <v>27</v>
      </c>
      <c r="I736" s="55" t="s">
        <v>2231</v>
      </c>
      <c r="J736" s="55" t="s">
        <v>1622</v>
      </c>
      <c r="K736" s="55" t="s">
        <v>3881</v>
      </c>
      <c r="L736" s="55" t="s">
        <v>3881</v>
      </c>
      <c r="N736" s="55" t="s">
        <v>3630</v>
      </c>
      <c r="O736" s="55" t="e">
        <v>#N/A</v>
      </c>
      <c r="Q736" s="55" t="s">
        <v>1687</v>
      </c>
      <c r="R736" s="55" t="s">
        <v>1687</v>
      </c>
      <c r="U736" s="55" t="s">
        <v>2877</v>
      </c>
      <c r="V736" s="60">
        <v>1</v>
      </c>
      <c r="Y736" s="55">
        <v>1</v>
      </c>
      <c r="AG736" s="55" t="s">
        <v>3401</v>
      </c>
      <c r="AM736" s="55">
        <f>Y736</f>
        <v>1</v>
      </c>
    </row>
    <row r="737" spans="2:42" x14ac:dyDescent="0.3">
      <c r="B737" s="55" t="s">
        <v>4238</v>
      </c>
      <c r="C737" s="55">
        <f>VLOOKUP(D737,Lotes!$A:$F,6,FALSE)</f>
        <v>0.5</v>
      </c>
      <c r="D737" s="54">
        <v>383</v>
      </c>
      <c r="E737" s="55">
        <v>18</v>
      </c>
      <c r="F737" s="55" t="s">
        <v>535</v>
      </c>
      <c r="H737" s="55" t="s">
        <v>27</v>
      </c>
      <c r="I737" s="55" t="s">
        <v>2231</v>
      </c>
      <c r="J737" s="55" t="s">
        <v>1769</v>
      </c>
      <c r="L737" s="55" t="s">
        <v>2616</v>
      </c>
      <c r="M737" s="62" t="s">
        <v>1636</v>
      </c>
      <c r="N737" s="55" t="s">
        <v>2617</v>
      </c>
      <c r="O737" s="55" t="e">
        <v>#N/A</v>
      </c>
      <c r="Q737" s="55" t="s">
        <v>3979</v>
      </c>
      <c r="R737" s="55" t="s">
        <v>3911</v>
      </c>
      <c r="V737" s="60">
        <v>1</v>
      </c>
      <c r="Y737" s="55">
        <v>1</v>
      </c>
      <c r="AA737" s="55" t="s">
        <v>3631</v>
      </c>
    </row>
    <row r="738" spans="2:42" x14ac:dyDescent="0.3">
      <c r="B738" s="55" t="s">
        <v>4238</v>
      </c>
      <c r="C738" s="55">
        <f>VLOOKUP(D738,Lotes!$A:$F,6,FALSE)</f>
        <v>9.6000000000000002E-2</v>
      </c>
      <c r="D738" s="54">
        <v>214</v>
      </c>
      <c r="E738" s="55">
        <v>17</v>
      </c>
      <c r="F738" s="55" t="s">
        <v>236</v>
      </c>
      <c r="H738" s="55" t="s">
        <v>15</v>
      </c>
      <c r="I738" s="55" t="s">
        <v>1621</v>
      </c>
      <c r="J738" s="55" t="s">
        <v>1634</v>
      </c>
      <c r="K738" s="55" t="s">
        <v>2911</v>
      </c>
      <c r="L738" s="55" t="s">
        <v>1950</v>
      </c>
      <c r="M738" s="55" t="s">
        <v>1636</v>
      </c>
      <c r="N738" s="55" t="s">
        <v>1952</v>
      </c>
      <c r="O738" s="55" t="e">
        <v>#N/A</v>
      </c>
      <c r="Q738" s="55" t="s">
        <v>1730</v>
      </c>
      <c r="R738" s="55" t="s">
        <v>1730</v>
      </c>
      <c r="U738" s="55" t="s">
        <v>2877</v>
      </c>
      <c r="V738" s="58">
        <v>0.1</v>
      </c>
      <c r="W738" s="59" t="s">
        <v>1731</v>
      </c>
      <c r="Y738" s="55">
        <v>1</v>
      </c>
      <c r="AA738" s="55" t="s">
        <v>3417</v>
      </c>
    </row>
    <row r="739" spans="2:42" x14ac:dyDescent="0.3">
      <c r="B739" s="55" t="s">
        <v>4238</v>
      </c>
      <c r="C739" s="55">
        <f>VLOOKUP(D739,Lotes!$A:$F,6,FALSE)</f>
        <v>9.6000000000000002E-2</v>
      </c>
      <c r="D739" s="54">
        <v>214</v>
      </c>
      <c r="E739" s="55">
        <v>17</v>
      </c>
      <c r="F739" s="55" t="s">
        <v>236</v>
      </c>
      <c r="H739" s="55" t="s">
        <v>15</v>
      </c>
      <c r="I739" s="55" t="s">
        <v>1621</v>
      </c>
      <c r="J739" s="55" t="s">
        <v>1634</v>
      </c>
      <c r="N739" s="55" t="s">
        <v>2919</v>
      </c>
      <c r="O739" s="55" t="e">
        <v>#N/A</v>
      </c>
      <c r="Q739" s="55" t="s">
        <v>3984</v>
      </c>
      <c r="R739" s="55" t="s">
        <v>1713</v>
      </c>
      <c r="V739" s="60">
        <v>0</v>
      </c>
      <c r="Y739" s="55">
        <v>1</v>
      </c>
      <c r="AC739" s="55" t="s">
        <v>2965</v>
      </c>
    </row>
    <row r="740" spans="2:42" x14ac:dyDescent="0.3">
      <c r="B740" s="55" t="s">
        <v>4238</v>
      </c>
      <c r="C740" s="55">
        <f>VLOOKUP(D740,Lotes!$A:$F,6,FALSE)</f>
        <v>9.6000000000000002E-2</v>
      </c>
      <c r="D740" s="54">
        <v>214</v>
      </c>
      <c r="E740" s="55">
        <v>17</v>
      </c>
      <c r="F740" s="55" t="s">
        <v>236</v>
      </c>
      <c r="H740" s="55" t="s">
        <v>15</v>
      </c>
      <c r="I740" s="55" t="s">
        <v>1621</v>
      </c>
      <c r="J740" s="55" t="s">
        <v>3366</v>
      </c>
      <c r="N740" s="55" t="s">
        <v>3366</v>
      </c>
      <c r="O740" s="55" t="e">
        <v>#N/A</v>
      </c>
      <c r="Q740" s="55" t="s">
        <v>1667</v>
      </c>
      <c r="R740" s="55" t="s">
        <v>3354</v>
      </c>
      <c r="V740" s="60" t="s">
        <v>2216</v>
      </c>
      <c r="Y740" s="55">
        <v>1</v>
      </c>
      <c r="AC740" s="55" t="s">
        <v>1627</v>
      </c>
    </row>
    <row r="741" spans="2:42" x14ac:dyDescent="0.3">
      <c r="B741" s="55" t="s">
        <v>4238</v>
      </c>
      <c r="C741" s="55">
        <f>VLOOKUP(D741,Lotes!$A:$F,6,FALSE)</f>
        <v>9.6000000000000002E-2</v>
      </c>
      <c r="D741" s="54">
        <v>214</v>
      </c>
      <c r="E741" s="55">
        <v>17</v>
      </c>
      <c r="F741" s="55" t="s">
        <v>236</v>
      </c>
      <c r="H741" s="55" t="s">
        <v>15</v>
      </c>
      <c r="I741" s="55" t="s">
        <v>1621</v>
      </c>
      <c r="J741" s="55" t="s">
        <v>1634</v>
      </c>
      <c r="N741" s="55" t="s">
        <v>2919</v>
      </c>
      <c r="O741" s="55" t="e">
        <v>#N/A</v>
      </c>
      <c r="Q741" s="55" t="s">
        <v>1796</v>
      </c>
      <c r="R741" s="55" t="s">
        <v>1668</v>
      </c>
      <c r="V741" s="60">
        <v>0</v>
      </c>
      <c r="Y741" s="55">
        <v>1</v>
      </c>
    </row>
    <row r="742" spans="2:42" x14ac:dyDescent="0.3">
      <c r="B742" s="55" t="s">
        <v>4238</v>
      </c>
      <c r="C742" s="55">
        <f>VLOOKUP(D742,Lotes!$A:$F,6,FALSE)</f>
        <v>9.6000000000000002E-2</v>
      </c>
      <c r="D742" s="54">
        <v>214</v>
      </c>
      <c r="E742" s="55">
        <v>17</v>
      </c>
      <c r="F742" s="55" t="s">
        <v>236</v>
      </c>
      <c r="H742" s="55" t="s">
        <v>15</v>
      </c>
      <c r="I742" s="55" t="s">
        <v>1621</v>
      </c>
      <c r="J742" s="55" t="s">
        <v>1634</v>
      </c>
      <c r="K742" s="55" t="s">
        <v>3561</v>
      </c>
      <c r="L742" s="55" t="s">
        <v>3561</v>
      </c>
      <c r="N742" s="55" t="s">
        <v>2915</v>
      </c>
      <c r="O742" s="55" t="e">
        <v>#N/A</v>
      </c>
      <c r="Q742" s="55" t="s">
        <v>1667</v>
      </c>
      <c r="R742" s="55" t="s">
        <v>1667</v>
      </c>
      <c r="V742" s="60">
        <v>0</v>
      </c>
      <c r="W742" s="59" t="s">
        <v>1631</v>
      </c>
      <c r="Y742" s="55">
        <v>1</v>
      </c>
    </row>
    <row r="743" spans="2:42" x14ac:dyDescent="0.3">
      <c r="B743" s="55" t="s">
        <v>4238</v>
      </c>
      <c r="C743" s="55">
        <f>VLOOKUP(D743,Lotes!$A:$F,6,FALSE)</f>
        <v>9.6000000000000002E-2</v>
      </c>
      <c r="D743" s="54">
        <v>214</v>
      </c>
      <c r="E743" s="55">
        <v>17</v>
      </c>
      <c r="F743" s="55" t="s">
        <v>236</v>
      </c>
      <c r="H743" s="55" t="s">
        <v>15</v>
      </c>
      <c r="I743" s="55" t="s">
        <v>1621</v>
      </c>
      <c r="J743" s="55" t="s">
        <v>1622</v>
      </c>
      <c r="K743" s="55" t="s">
        <v>3968</v>
      </c>
      <c r="N743" s="55" t="s">
        <v>2992</v>
      </c>
      <c r="O743" s="55" t="e">
        <v>#N/A</v>
      </c>
      <c r="Q743" s="55" t="s">
        <v>1631</v>
      </c>
      <c r="R743" s="55" t="s">
        <v>1643</v>
      </c>
      <c r="V743" s="60">
        <v>0</v>
      </c>
      <c r="W743" s="59" t="s">
        <v>1631</v>
      </c>
      <c r="Y743" s="55">
        <v>1</v>
      </c>
      <c r="AG743" s="55" t="s">
        <v>1679</v>
      </c>
      <c r="AL743" s="55">
        <v>1</v>
      </c>
    </row>
    <row r="744" spans="2:42" x14ac:dyDescent="0.3">
      <c r="B744" s="55" t="s">
        <v>4238</v>
      </c>
      <c r="C744" s="55">
        <f>VLOOKUP(D744,Lotes!$A:$F,6,FALSE)</f>
        <v>0.48899999999999999</v>
      </c>
      <c r="D744" s="54">
        <v>511</v>
      </c>
      <c r="E744" s="55">
        <v>18</v>
      </c>
      <c r="F744" s="55" t="s">
        <v>200</v>
      </c>
      <c r="H744" s="55" t="s">
        <v>27</v>
      </c>
      <c r="I744" s="55" t="s">
        <v>1828</v>
      </c>
      <c r="J744" s="55" t="s">
        <v>1634</v>
      </c>
      <c r="K744" s="55" t="s">
        <v>3965</v>
      </c>
      <c r="L744" s="55" t="s">
        <v>1673</v>
      </c>
      <c r="M744" s="55" t="s">
        <v>2879</v>
      </c>
      <c r="N744" s="55" t="s">
        <v>1830</v>
      </c>
      <c r="O744" s="55" t="e">
        <v>#N/A</v>
      </c>
      <c r="Q744" s="55" t="s">
        <v>1757</v>
      </c>
      <c r="R744" s="55" t="s">
        <v>1757</v>
      </c>
      <c r="V744" s="58">
        <v>0.8</v>
      </c>
      <c r="W744" s="59" t="s">
        <v>3632</v>
      </c>
      <c r="Y744" s="55">
        <v>1</v>
      </c>
      <c r="AA744" s="55" t="s">
        <v>3470</v>
      </c>
    </row>
    <row r="745" spans="2:42" x14ac:dyDescent="0.3">
      <c r="B745" s="55" t="s">
        <v>4238</v>
      </c>
      <c r="C745" s="55">
        <f>VLOOKUP(D745,Lotes!$A:$F,6,FALSE)</f>
        <v>0.48899999999999999</v>
      </c>
      <c r="D745" s="54">
        <v>511</v>
      </c>
      <c r="E745" s="55">
        <v>18</v>
      </c>
      <c r="F745" s="55" t="s">
        <v>200</v>
      </c>
      <c r="H745" s="55" t="s">
        <v>27</v>
      </c>
      <c r="I745" s="55" t="s">
        <v>1828</v>
      </c>
      <c r="J745" s="55" t="s">
        <v>1634</v>
      </c>
      <c r="K745" s="55" t="s">
        <v>3965</v>
      </c>
      <c r="L745" s="55" t="s">
        <v>1673</v>
      </c>
      <c r="M745" s="55" t="s">
        <v>2879</v>
      </c>
      <c r="N745" s="55" t="s">
        <v>1830</v>
      </c>
      <c r="O745" s="55" t="e">
        <v>#N/A</v>
      </c>
      <c r="Q745" s="55" t="s">
        <v>3985</v>
      </c>
      <c r="R745" s="55" t="s">
        <v>3633</v>
      </c>
      <c r="U745" s="55" t="s">
        <v>2874</v>
      </c>
      <c r="V745" s="60">
        <v>1</v>
      </c>
      <c r="Y745" s="55">
        <v>1</v>
      </c>
      <c r="AJ745" s="55" t="s">
        <v>3823</v>
      </c>
    </row>
    <row r="746" spans="2:42" x14ac:dyDescent="0.3">
      <c r="B746" s="55" t="s">
        <v>4238</v>
      </c>
      <c r="C746" s="55">
        <f>VLOOKUP(D746,Lotes!$A:$F,6,FALSE)</f>
        <v>0.48899999999999999</v>
      </c>
      <c r="D746" s="54">
        <v>511</v>
      </c>
      <c r="E746" s="55">
        <v>18</v>
      </c>
      <c r="F746" s="55" t="s">
        <v>200</v>
      </c>
      <c r="H746" s="55" t="s">
        <v>27</v>
      </c>
      <c r="I746" s="55" t="s">
        <v>1828</v>
      </c>
      <c r="J746" s="55" t="s">
        <v>1634</v>
      </c>
      <c r="K746" s="55" t="s">
        <v>3965</v>
      </c>
      <c r="L746" s="55" t="s">
        <v>1673</v>
      </c>
      <c r="M746" s="55" t="s">
        <v>2879</v>
      </c>
      <c r="N746" s="55" t="s">
        <v>1830</v>
      </c>
      <c r="O746" s="55" t="e">
        <v>#N/A</v>
      </c>
      <c r="Q746" s="55" t="s">
        <v>3982</v>
      </c>
      <c r="R746" s="55" t="s">
        <v>3634</v>
      </c>
      <c r="V746" s="58">
        <v>0.3</v>
      </c>
      <c r="W746" s="59" t="s">
        <v>1751</v>
      </c>
      <c r="Y746" s="55">
        <v>1</v>
      </c>
      <c r="AA746" s="55" t="s">
        <v>3635</v>
      </c>
      <c r="AG746" s="55" t="s">
        <v>1679</v>
      </c>
      <c r="AJ746" s="55" t="s">
        <v>3821</v>
      </c>
      <c r="AL746" s="55">
        <v>1</v>
      </c>
    </row>
    <row r="747" spans="2:42" x14ac:dyDescent="0.3">
      <c r="B747" s="55" t="s">
        <v>4238</v>
      </c>
      <c r="C747" s="55">
        <f>VLOOKUP(D747,Lotes!$A:$F,6,FALSE)</f>
        <v>0.48899999999999999</v>
      </c>
      <c r="D747" s="54">
        <v>511</v>
      </c>
      <c r="E747" s="55">
        <v>18</v>
      </c>
      <c r="F747" s="55" t="s">
        <v>200</v>
      </c>
      <c r="H747" s="55" t="s">
        <v>27</v>
      </c>
      <c r="I747" s="55" t="s">
        <v>1828</v>
      </c>
      <c r="J747" s="55" t="s">
        <v>1634</v>
      </c>
      <c r="K747" s="55" t="s">
        <v>3561</v>
      </c>
      <c r="L747" s="55" t="s">
        <v>3561</v>
      </c>
      <c r="N747" s="55" t="s">
        <v>2915</v>
      </c>
      <c r="O747" s="55" t="e">
        <v>#N/A</v>
      </c>
      <c r="Q747" s="55" t="s">
        <v>1667</v>
      </c>
      <c r="R747" s="55" t="s">
        <v>1667</v>
      </c>
      <c r="V747" s="60" t="s">
        <v>3636</v>
      </c>
      <c r="Y747" s="55">
        <v>7</v>
      </c>
      <c r="AA747" s="55" t="s">
        <v>3637</v>
      </c>
    </row>
    <row r="748" spans="2:42" x14ac:dyDescent="0.3">
      <c r="B748" s="55" t="s">
        <v>4238</v>
      </c>
      <c r="C748" s="55">
        <f>VLOOKUP(D748,Lotes!$A:$F,6,FALSE)</f>
        <v>0.48899999999999999</v>
      </c>
      <c r="D748" s="54">
        <v>511</v>
      </c>
      <c r="E748" s="55">
        <v>18</v>
      </c>
      <c r="F748" s="55" t="s">
        <v>200</v>
      </c>
      <c r="H748" s="55" t="s">
        <v>27</v>
      </c>
      <c r="I748" s="55" t="s">
        <v>1828</v>
      </c>
      <c r="J748" s="55" t="s">
        <v>1634</v>
      </c>
      <c r="K748" s="55" t="s">
        <v>3965</v>
      </c>
      <c r="L748" s="55" t="s">
        <v>1673</v>
      </c>
      <c r="M748" s="55" t="s">
        <v>2879</v>
      </c>
      <c r="N748" s="55" t="s">
        <v>1830</v>
      </c>
      <c r="O748" s="55" t="e">
        <v>#N/A</v>
      </c>
      <c r="Q748" s="55" t="s">
        <v>1730</v>
      </c>
      <c r="R748" s="55" t="s">
        <v>1730</v>
      </c>
      <c r="U748" s="55" t="s">
        <v>2874</v>
      </c>
      <c r="V748" s="58">
        <v>0.1</v>
      </c>
      <c r="W748" s="59" t="s">
        <v>3638</v>
      </c>
      <c r="Y748" s="55">
        <v>1</v>
      </c>
      <c r="AC748" s="55" t="s">
        <v>1647</v>
      </c>
      <c r="AG748" s="55" t="s">
        <v>3091</v>
      </c>
      <c r="AL748" s="55">
        <v>1</v>
      </c>
    </row>
    <row r="749" spans="2:42" x14ac:dyDescent="0.3">
      <c r="B749" s="55" t="s">
        <v>4238</v>
      </c>
      <c r="C749" s="55">
        <f>VLOOKUP(D749,Lotes!$A:$F,6,FALSE)</f>
        <v>0.48899999999999999</v>
      </c>
      <c r="D749" s="54">
        <v>511</v>
      </c>
      <c r="E749" s="55">
        <v>18</v>
      </c>
      <c r="F749" s="55" t="s">
        <v>200</v>
      </c>
      <c r="H749" s="55" t="s">
        <v>27</v>
      </c>
      <c r="I749" s="55" t="s">
        <v>1828</v>
      </c>
      <c r="J749" s="55" t="s">
        <v>1634</v>
      </c>
      <c r="N749" s="55" t="s">
        <v>2919</v>
      </c>
      <c r="O749" s="55" t="e">
        <v>#N/A</v>
      </c>
      <c r="Q749" s="55" t="s">
        <v>1631</v>
      </c>
      <c r="R749" s="55" t="s">
        <v>1702</v>
      </c>
      <c r="V749" s="60">
        <v>0</v>
      </c>
      <c r="W749" s="59" t="s">
        <v>1631</v>
      </c>
      <c r="Y749" s="55">
        <v>1</v>
      </c>
      <c r="AG749" s="55" t="s">
        <v>3373</v>
      </c>
      <c r="AP749" s="55">
        <f>Y749</f>
        <v>1</v>
      </c>
    </row>
    <row r="750" spans="2:42" x14ac:dyDescent="0.3">
      <c r="B750" s="55" t="s">
        <v>4238</v>
      </c>
      <c r="C750" s="55">
        <f>VLOOKUP(D750,Lotes!$A:$F,6,FALSE)</f>
        <v>0.48899999999999999</v>
      </c>
      <c r="D750" s="54">
        <v>511</v>
      </c>
      <c r="E750" s="55">
        <v>18</v>
      </c>
      <c r="F750" s="55" t="s">
        <v>200</v>
      </c>
      <c r="H750" s="55" t="s">
        <v>27</v>
      </c>
      <c r="I750" s="55" t="s">
        <v>1828</v>
      </c>
      <c r="J750" s="55" t="s">
        <v>1634</v>
      </c>
      <c r="N750" s="55" t="s">
        <v>2919</v>
      </c>
      <c r="O750" s="55" t="e">
        <v>#N/A</v>
      </c>
      <c r="Q750" s="55" t="s">
        <v>1667</v>
      </c>
      <c r="R750" s="55" t="s">
        <v>1667</v>
      </c>
      <c r="V750" s="60">
        <v>0</v>
      </c>
      <c r="W750" s="59" t="s">
        <v>1631</v>
      </c>
      <c r="Y750" s="55">
        <v>2</v>
      </c>
    </row>
    <row r="751" spans="2:42" x14ac:dyDescent="0.3">
      <c r="B751" s="55" t="s">
        <v>4238</v>
      </c>
      <c r="C751" s="55">
        <f>VLOOKUP(D751,Lotes!$A:$F,6,FALSE)</f>
        <v>0.48899999999999999</v>
      </c>
      <c r="D751" s="54">
        <v>511</v>
      </c>
      <c r="E751" s="55">
        <v>18</v>
      </c>
      <c r="F751" s="55" t="s">
        <v>200</v>
      </c>
      <c r="H751" s="55" t="s">
        <v>27</v>
      </c>
      <c r="I751" s="55" t="s">
        <v>1828</v>
      </c>
      <c r="J751" s="55" t="s">
        <v>3366</v>
      </c>
      <c r="N751" s="55" t="s">
        <v>3366</v>
      </c>
      <c r="O751" s="55" t="e">
        <v>#N/A</v>
      </c>
      <c r="V751" s="60">
        <v>0</v>
      </c>
      <c r="Y751" s="55">
        <v>6</v>
      </c>
    </row>
    <row r="752" spans="2:42" x14ac:dyDescent="0.3">
      <c r="B752" s="55" t="s">
        <v>4238</v>
      </c>
      <c r="C752" s="55">
        <f>VLOOKUP(D752,Lotes!$A:$F,6,FALSE)</f>
        <v>0.48899999999999999</v>
      </c>
      <c r="D752" s="54">
        <v>511</v>
      </c>
      <c r="E752" s="55">
        <v>18</v>
      </c>
      <c r="F752" s="55" t="s">
        <v>200</v>
      </c>
      <c r="H752" s="55" t="s">
        <v>27</v>
      </c>
      <c r="I752" s="55" t="s">
        <v>1828</v>
      </c>
      <c r="J752" s="55" t="s">
        <v>1634</v>
      </c>
      <c r="N752" s="55" t="s">
        <v>2919</v>
      </c>
      <c r="O752" s="55" t="e">
        <v>#N/A</v>
      </c>
      <c r="Q752" s="55" t="s">
        <v>1796</v>
      </c>
      <c r="R752" s="55" t="s">
        <v>1668</v>
      </c>
      <c r="V752" s="60">
        <v>0</v>
      </c>
      <c r="Y752" s="55">
        <v>24</v>
      </c>
    </row>
    <row r="753" spans="2:45" x14ac:dyDescent="0.3">
      <c r="B753" s="55" t="s">
        <v>4238</v>
      </c>
      <c r="C753" s="55">
        <f>VLOOKUP(D753,Lotes!$A:$F,6,FALSE)</f>
        <v>0.48899999999999999</v>
      </c>
      <c r="D753" s="54">
        <v>511</v>
      </c>
      <c r="E753" s="55">
        <v>18</v>
      </c>
      <c r="F753" s="55" t="s">
        <v>200</v>
      </c>
      <c r="H753" s="55" t="s">
        <v>27</v>
      </c>
      <c r="I753" s="55" t="s">
        <v>1828</v>
      </c>
      <c r="J753" s="55" t="s">
        <v>1622</v>
      </c>
      <c r="K753" s="55" t="s">
        <v>3879</v>
      </c>
      <c r="L753" s="55" t="s">
        <v>3639</v>
      </c>
      <c r="N753" s="55" t="s">
        <v>3640</v>
      </c>
      <c r="O753" s="55" t="e">
        <v>#N/A</v>
      </c>
      <c r="Q753" s="55" t="s">
        <v>1730</v>
      </c>
      <c r="R753" s="55" t="s">
        <v>1730</v>
      </c>
      <c r="U753" s="55" t="s">
        <v>2877</v>
      </c>
      <c r="V753" s="58">
        <v>0.5</v>
      </c>
      <c r="W753" s="59" t="s">
        <v>1786</v>
      </c>
      <c r="Y753" s="55">
        <v>1</v>
      </c>
    </row>
    <row r="754" spans="2:45" x14ac:dyDescent="0.3">
      <c r="B754" s="55" t="s">
        <v>4238</v>
      </c>
      <c r="C754" s="55">
        <f>VLOOKUP(D754,Lotes!$A:$F,6,FALSE)</f>
        <v>0.48899999999999999</v>
      </c>
      <c r="D754" s="54">
        <v>511</v>
      </c>
      <c r="E754" s="55">
        <v>18</v>
      </c>
      <c r="F754" s="55" t="s">
        <v>200</v>
      </c>
      <c r="H754" s="55" t="s">
        <v>27</v>
      </c>
      <c r="I754" s="55" t="s">
        <v>1828</v>
      </c>
      <c r="J754" s="55" t="s">
        <v>1622</v>
      </c>
      <c r="K754" s="55" t="s">
        <v>3968</v>
      </c>
      <c r="N754" s="55" t="s">
        <v>2992</v>
      </c>
      <c r="O754" s="55" t="e">
        <v>#N/A</v>
      </c>
      <c r="Q754" s="55" t="s">
        <v>1796</v>
      </c>
      <c r="R754" s="55" t="s">
        <v>1668</v>
      </c>
      <c r="V754" s="60">
        <v>0</v>
      </c>
      <c r="Y754" s="55">
        <v>3</v>
      </c>
    </row>
    <row r="755" spans="2:45" x14ac:dyDescent="0.3">
      <c r="B755" s="55" t="s">
        <v>4238</v>
      </c>
      <c r="C755" s="55">
        <f>VLOOKUP(D755,Lotes!$A:$F,6,FALSE)</f>
        <v>0.48899999999999999</v>
      </c>
      <c r="D755" s="54">
        <v>511</v>
      </c>
      <c r="E755" s="55">
        <v>18</v>
      </c>
      <c r="F755" s="55" t="s">
        <v>200</v>
      </c>
      <c r="H755" s="55" t="s">
        <v>27</v>
      </c>
      <c r="I755" s="55" t="s">
        <v>1828</v>
      </c>
      <c r="J755" s="55" t="s">
        <v>1698</v>
      </c>
      <c r="N755" s="55" t="s">
        <v>3520</v>
      </c>
      <c r="O755" s="55" t="e">
        <v>#N/A</v>
      </c>
      <c r="Q755" s="54" t="s">
        <v>1853</v>
      </c>
      <c r="R755" s="55" t="s">
        <v>3002</v>
      </c>
      <c r="V755" s="58">
        <v>0.2</v>
      </c>
      <c r="W755" s="59" t="s">
        <v>1786</v>
      </c>
      <c r="Y755" s="55">
        <v>1</v>
      </c>
    </row>
    <row r="756" spans="2:45" x14ac:dyDescent="0.3">
      <c r="B756" s="55" t="s">
        <v>4238</v>
      </c>
      <c r="C756" s="55">
        <f>VLOOKUP(D756,Lotes!$A:$F,6,FALSE)</f>
        <v>0.34499999999999997</v>
      </c>
      <c r="D756" s="54">
        <v>494</v>
      </c>
      <c r="E756" s="55">
        <v>18</v>
      </c>
      <c r="F756" s="55" t="s">
        <v>168</v>
      </c>
      <c r="H756" s="55" t="s">
        <v>27</v>
      </c>
      <c r="I756" s="55" t="s">
        <v>2347</v>
      </c>
      <c r="J756" s="55" t="s">
        <v>1634</v>
      </c>
      <c r="K756" s="55" t="s">
        <v>3561</v>
      </c>
      <c r="L756" s="55" t="s">
        <v>3241</v>
      </c>
      <c r="M756" s="55" t="s">
        <v>1636</v>
      </c>
      <c r="N756" s="55" t="s">
        <v>3437</v>
      </c>
      <c r="O756" s="55" t="e">
        <v>#N/A</v>
      </c>
      <c r="Q756" s="55" t="s">
        <v>1730</v>
      </c>
      <c r="R756" s="55" t="s">
        <v>1730</v>
      </c>
      <c r="U756" s="55" t="s">
        <v>2874</v>
      </c>
      <c r="V756" s="58">
        <v>0.2</v>
      </c>
      <c r="W756" s="59" t="s">
        <v>1786</v>
      </c>
      <c r="Y756" s="55">
        <v>1</v>
      </c>
      <c r="AA756" s="55" t="s">
        <v>3641</v>
      </c>
      <c r="AC756" s="55" t="s">
        <v>1627</v>
      </c>
      <c r="AG756" s="55" t="s">
        <v>3792</v>
      </c>
      <c r="AH756" s="55" t="s">
        <v>3937</v>
      </c>
      <c r="AL756" s="55">
        <v>1</v>
      </c>
      <c r="AM756" s="55">
        <f>Y756</f>
        <v>1</v>
      </c>
      <c r="AQ756" s="55">
        <v>1</v>
      </c>
    </row>
    <row r="757" spans="2:45" x14ac:dyDescent="0.3">
      <c r="B757" s="55" t="s">
        <v>4238</v>
      </c>
      <c r="C757" s="55">
        <f>VLOOKUP(D757,Lotes!$A:$F,6,FALSE)</f>
        <v>0.34499999999999997</v>
      </c>
      <c r="D757" s="54">
        <v>494</v>
      </c>
      <c r="E757" s="55">
        <v>18</v>
      </c>
      <c r="F757" s="55" t="s">
        <v>168</v>
      </c>
      <c r="H757" s="55" t="s">
        <v>27</v>
      </c>
      <c r="I757" s="55" t="s">
        <v>2347</v>
      </c>
      <c r="J757" s="55" t="s">
        <v>1634</v>
      </c>
      <c r="K757" s="55" t="s">
        <v>2911</v>
      </c>
      <c r="L757" s="55" t="s">
        <v>1635</v>
      </c>
      <c r="M757" s="55" t="s">
        <v>3759</v>
      </c>
      <c r="N757" s="55" t="s">
        <v>3901</v>
      </c>
      <c r="O757" s="55" t="e">
        <v>#N/A</v>
      </c>
      <c r="Q757" s="55" t="s">
        <v>2924</v>
      </c>
      <c r="R757" s="55" t="s">
        <v>3413</v>
      </c>
      <c r="U757" s="55" t="s">
        <v>2874</v>
      </c>
      <c r="V757" s="58">
        <v>0.9</v>
      </c>
      <c r="Y757" s="55">
        <v>1</v>
      </c>
      <c r="AC757" s="55" t="s">
        <v>1647</v>
      </c>
      <c r="AG757" s="55" t="s">
        <v>3793</v>
      </c>
      <c r="AM757" s="55">
        <f>Y757</f>
        <v>1</v>
      </c>
    </row>
    <row r="758" spans="2:45" x14ac:dyDescent="0.3">
      <c r="B758" s="55" t="s">
        <v>4238</v>
      </c>
      <c r="C758" s="55">
        <f>VLOOKUP(D758,Lotes!$A:$F,6,FALSE)</f>
        <v>0.34499999999999997</v>
      </c>
      <c r="D758" s="54">
        <v>494</v>
      </c>
      <c r="E758" s="55">
        <v>18</v>
      </c>
      <c r="F758" s="55" t="s">
        <v>168</v>
      </c>
      <c r="H758" s="55" t="s">
        <v>27</v>
      </c>
      <c r="I758" s="55" t="s">
        <v>2347</v>
      </c>
      <c r="J758" s="55" t="s">
        <v>1634</v>
      </c>
      <c r="N758" s="55" t="s">
        <v>2919</v>
      </c>
      <c r="O758" s="55" t="e">
        <v>#N/A</v>
      </c>
      <c r="Q758" s="55" t="s">
        <v>1631</v>
      </c>
      <c r="R758" s="55" t="s">
        <v>3642</v>
      </c>
      <c r="V758" s="60">
        <v>0</v>
      </c>
      <c r="Y758" s="55">
        <v>1</v>
      </c>
      <c r="AA758" s="55" t="s">
        <v>3643</v>
      </c>
      <c r="AG758" s="55" t="s">
        <v>3642</v>
      </c>
      <c r="AP758" s="55">
        <v>1</v>
      </c>
    </row>
    <row r="759" spans="2:45" x14ac:dyDescent="0.3">
      <c r="B759" s="55" t="s">
        <v>4238</v>
      </c>
      <c r="C759" s="55">
        <f>VLOOKUP(D759,Lotes!$A:$F,6,FALSE)</f>
        <v>0.34499999999999997</v>
      </c>
      <c r="D759" s="54">
        <v>494</v>
      </c>
      <c r="E759" s="55">
        <v>18</v>
      </c>
      <c r="F759" s="55" t="s">
        <v>168</v>
      </c>
      <c r="H759" s="55" t="s">
        <v>27</v>
      </c>
      <c r="I759" s="55" t="s">
        <v>2347</v>
      </c>
      <c r="J759" s="55" t="s">
        <v>1634</v>
      </c>
      <c r="N759" s="55" t="s">
        <v>2919</v>
      </c>
      <c r="O759" s="55" t="e">
        <v>#N/A</v>
      </c>
      <c r="Q759" s="55" t="s">
        <v>1796</v>
      </c>
      <c r="R759" s="55" t="s">
        <v>1668</v>
      </c>
      <c r="V759" s="60">
        <v>0</v>
      </c>
      <c r="Y759" s="55">
        <v>5</v>
      </c>
      <c r="AG759" s="55" t="s">
        <v>2265</v>
      </c>
      <c r="AL759" s="55">
        <v>1</v>
      </c>
    </row>
    <row r="760" spans="2:45" x14ac:dyDescent="0.3">
      <c r="B760" s="55" t="s">
        <v>4238</v>
      </c>
      <c r="C760" s="55">
        <f>VLOOKUP(D760,Lotes!$A:$F,6,FALSE)</f>
        <v>0.34499999999999997</v>
      </c>
      <c r="D760" s="54">
        <v>494</v>
      </c>
      <c r="E760" s="55">
        <v>18</v>
      </c>
      <c r="F760" s="55" t="s">
        <v>168</v>
      </c>
      <c r="H760" s="55" t="s">
        <v>27</v>
      </c>
      <c r="I760" s="55" t="s">
        <v>2347</v>
      </c>
      <c r="J760" s="55" t="s">
        <v>1622</v>
      </c>
      <c r="K760" s="55" t="s">
        <v>3968</v>
      </c>
      <c r="L760" s="55" t="s">
        <v>2980</v>
      </c>
      <c r="N760" s="55" t="s">
        <v>2989</v>
      </c>
      <c r="O760" s="55" t="e">
        <v>#N/A</v>
      </c>
      <c r="Q760" s="55" t="s">
        <v>1631</v>
      </c>
      <c r="R760" s="55" t="s">
        <v>1643</v>
      </c>
      <c r="V760" s="60">
        <v>0</v>
      </c>
      <c r="W760" s="59" t="s">
        <v>1631</v>
      </c>
      <c r="Y760" s="55">
        <v>1</v>
      </c>
      <c r="AA760" s="55" t="s">
        <v>3417</v>
      </c>
      <c r="AG760" s="55" t="s">
        <v>1679</v>
      </c>
      <c r="AL760" s="55">
        <v>2</v>
      </c>
    </row>
    <row r="761" spans="2:45" x14ac:dyDescent="0.3">
      <c r="B761" s="55" t="s">
        <v>4238</v>
      </c>
      <c r="C761" s="55">
        <f>VLOOKUP(D761,Lotes!$A:$F,6,FALSE)</f>
        <v>0.34499999999999997</v>
      </c>
      <c r="D761" s="54">
        <v>494</v>
      </c>
      <c r="E761" s="55">
        <v>18</v>
      </c>
      <c r="F761" s="55" t="s">
        <v>168</v>
      </c>
      <c r="H761" s="55" t="s">
        <v>27</v>
      </c>
      <c r="I761" s="55" t="s">
        <v>2347</v>
      </c>
      <c r="J761" s="55" t="s">
        <v>1622</v>
      </c>
      <c r="K761" s="55" t="s">
        <v>3879</v>
      </c>
      <c r="L761" s="55" t="s">
        <v>3879</v>
      </c>
      <c r="M761" s="55" t="s">
        <v>3644</v>
      </c>
      <c r="N761" s="55" t="s">
        <v>3645</v>
      </c>
      <c r="O761" s="55" t="s">
        <v>3644</v>
      </c>
      <c r="Q761" s="55" t="s">
        <v>1757</v>
      </c>
      <c r="R761" s="55" t="s">
        <v>1757</v>
      </c>
      <c r="U761" s="55" t="s">
        <v>2877</v>
      </c>
      <c r="V761" s="58">
        <v>0.2</v>
      </c>
      <c r="W761" s="59" t="s">
        <v>1786</v>
      </c>
      <c r="Y761" s="55">
        <v>1</v>
      </c>
      <c r="AG761" s="55" t="s">
        <v>1679</v>
      </c>
      <c r="AL761" s="55">
        <v>1</v>
      </c>
    </row>
    <row r="762" spans="2:45" x14ac:dyDescent="0.3">
      <c r="B762" s="55" t="s">
        <v>4238</v>
      </c>
      <c r="C762" s="55">
        <f>VLOOKUP(D762,Lotes!$A:$F,6,FALSE)</f>
        <v>2E-3</v>
      </c>
      <c r="D762" s="73">
        <v>575</v>
      </c>
      <c r="E762" s="55">
        <v>18</v>
      </c>
      <c r="F762" s="55" t="s">
        <v>1072</v>
      </c>
      <c r="G762" s="55" t="s">
        <v>3647</v>
      </c>
      <c r="H762" s="55" t="s">
        <v>972</v>
      </c>
      <c r="I762" s="55" t="s">
        <v>1996</v>
      </c>
      <c r="J762" s="55" t="s">
        <v>1769</v>
      </c>
      <c r="L762" s="55" t="s">
        <v>2616</v>
      </c>
      <c r="M762" s="62" t="s">
        <v>1636</v>
      </c>
      <c r="N762" s="55" t="s">
        <v>2617</v>
      </c>
      <c r="O762" s="55" t="e">
        <v>#N/A</v>
      </c>
      <c r="Q762" s="55" t="s">
        <v>3979</v>
      </c>
      <c r="R762" s="55" t="s">
        <v>1772</v>
      </c>
      <c r="V762" s="58">
        <v>0.4</v>
      </c>
      <c r="W762" s="59" t="s">
        <v>2888</v>
      </c>
      <c r="Y762" s="73">
        <v>9</v>
      </c>
      <c r="AA762" s="55" t="s">
        <v>5393</v>
      </c>
      <c r="AG762" s="55" t="s">
        <v>3648</v>
      </c>
      <c r="AS762" s="55">
        <v>9</v>
      </c>
    </row>
    <row r="763" spans="2:45" x14ac:dyDescent="0.3">
      <c r="B763" s="55" t="s">
        <v>4238</v>
      </c>
      <c r="C763" s="55">
        <f>VLOOKUP(D763,Lotes!$A:$F,6,FALSE)</f>
        <v>1E-3</v>
      </c>
      <c r="D763" s="73">
        <v>593</v>
      </c>
      <c r="E763" s="55">
        <v>18</v>
      </c>
      <c r="F763" s="55" t="s">
        <v>91</v>
      </c>
      <c r="G763" s="55" t="s">
        <v>3650</v>
      </c>
      <c r="H763" s="55" t="s">
        <v>27</v>
      </c>
      <c r="I763" s="55" t="s">
        <v>2407</v>
      </c>
      <c r="J763" s="55" t="s">
        <v>1769</v>
      </c>
      <c r="L763" s="55" t="s">
        <v>2616</v>
      </c>
      <c r="M763" s="62" t="s">
        <v>1636</v>
      </c>
      <c r="N763" s="55" t="s">
        <v>2617</v>
      </c>
      <c r="O763" s="55" t="e">
        <v>#N/A</v>
      </c>
      <c r="Q763" s="55" t="s">
        <v>3979</v>
      </c>
      <c r="R763" s="55" t="s">
        <v>2618</v>
      </c>
      <c r="V763" s="60">
        <v>1</v>
      </c>
      <c r="Y763" s="73">
        <v>11</v>
      </c>
      <c r="AA763" s="55" t="s">
        <v>3646</v>
      </c>
      <c r="AG763" s="55" t="s">
        <v>3648</v>
      </c>
      <c r="AS763" s="55">
        <v>11</v>
      </c>
    </row>
    <row r="764" spans="2:45" x14ac:dyDescent="0.3">
      <c r="B764" s="55" t="s">
        <v>4238</v>
      </c>
      <c r="C764" s="55">
        <f>VLOOKUP(D764,Lotes!$A:$F,6,FALSE)</f>
        <v>0.1328</v>
      </c>
      <c r="D764" s="54">
        <v>422</v>
      </c>
      <c r="E764" s="55">
        <v>18</v>
      </c>
      <c r="F764" s="55" t="s">
        <v>30</v>
      </c>
      <c r="G764" s="55" t="s">
        <v>3649</v>
      </c>
      <c r="H764" s="55" t="s">
        <v>538</v>
      </c>
      <c r="I764" s="55" t="s">
        <v>2125</v>
      </c>
      <c r="J764" s="55" t="s">
        <v>1634</v>
      </c>
      <c r="K764" s="55" t="s">
        <v>3965</v>
      </c>
      <c r="L764" s="55" t="s">
        <v>1673</v>
      </c>
      <c r="M764" s="55" t="s">
        <v>2879</v>
      </c>
      <c r="N764" s="55" t="s">
        <v>3651</v>
      </c>
      <c r="O764" s="55" t="e">
        <v>#N/A</v>
      </c>
      <c r="Q764" s="55" t="s">
        <v>1624</v>
      </c>
      <c r="R764" s="55" t="s">
        <v>1624</v>
      </c>
      <c r="U764" s="55" t="s">
        <v>2877</v>
      </c>
      <c r="V764" s="60">
        <v>1</v>
      </c>
      <c r="Y764" s="55">
        <v>1</v>
      </c>
      <c r="AA764" s="55" t="s">
        <v>3808</v>
      </c>
      <c r="AC764" s="55" t="s">
        <v>1647</v>
      </c>
      <c r="AG764" s="55" t="s">
        <v>3401</v>
      </c>
      <c r="AH764" s="55" t="s">
        <v>3110</v>
      </c>
      <c r="AJ764" s="55" t="s">
        <v>3810</v>
      </c>
      <c r="AM764" s="55">
        <f>Y764</f>
        <v>1</v>
      </c>
    </row>
    <row r="765" spans="2:45" x14ac:dyDescent="0.3">
      <c r="B765" s="55" t="s">
        <v>4238</v>
      </c>
      <c r="C765" s="55">
        <f>VLOOKUP(D765,Lotes!$A:$F,6,FALSE)</f>
        <v>0.1328</v>
      </c>
      <c r="D765" s="54">
        <v>422</v>
      </c>
      <c r="E765" s="55">
        <v>18</v>
      </c>
      <c r="F765" s="55" t="s">
        <v>30</v>
      </c>
      <c r="G765" s="55" t="s">
        <v>3649</v>
      </c>
      <c r="H765" s="55" t="s">
        <v>538</v>
      </c>
      <c r="I765" s="55" t="s">
        <v>2125</v>
      </c>
      <c r="J765" s="55" t="s">
        <v>1634</v>
      </c>
      <c r="K765" s="55" t="s">
        <v>3561</v>
      </c>
      <c r="L765" s="55" t="s">
        <v>3561</v>
      </c>
      <c r="N765" s="55" t="s">
        <v>2915</v>
      </c>
      <c r="O765" s="55" t="e">
        <v>#N/A</v>
      </c>
      <c r="Q765" s="55" t="s">
        <v>1890</v>
      </c>
      <c r="R765" s="55" t="s">
        <v>3478</v>
      </c>
      <c r="V765" s="60">
        <v>0</v>
      </c>
      <c r="W765" s="59" t="s">
        <v>3652</v>
      </c>
      <c r="Y765" s="55">
        <v>1</v>
      </c>
      <c r="AA765" s="55" t="s">
        <v>3653</v>
      </c>
      <c r="AC765" s="55" t="s">
        <v>1627</v>
      </c>
      <c r="AG765" s="55" t="s">
        <v>2920</v>
      </c>
      <c r="AL765" s="55">
        <v>1</v>
      </c>
    </row>
    <row r="766" spans="2:45" x14ac:dyDescent="0.3">
      <c r="B766" s="55" t="s">
        <v>4238</v>
      </c>
      <c r="C766" s="55">
        <f>VLOOKUP(D766,Lotes!$A:$F,6,FALSE)</f>
        <v>0.1328</v>
      </c>
      <c r="D766" s="54">
        <v>422</v>
      </c>
      <c r="E766" s="55">
        <v>18</v>
      </c>
      <c r="F766" s="55" t="s">
        <v>30</v>
      </c>
      <c r="G766" s="55" t="s">
        <v>3649</v>
      </c>
      <c r="H766" s="55" t="s">
        <v>538</v>
      </c>
      <c r="I766" s="55" t="s">
        <v>2125</v>
      </c>
      <c r="J766" s="55" t="s">
        <v>1634</v>
      </c>
      <c r="K766" s="55" t="s">
        <v>2911</v>
      </c>
      <c r="L766" s="55" t="s">
        <v>1635</v>
      </c>
      <c r="M766" s="55" t="s">
        <v>2886</v>
      </c>
      <c r="N766" s="55" t="s">
        <v>3899</v>
      </c>
      <c r="O766" s="55" t="e">
        <v>#N/A</v>
      </c>
      <c r="Q766" s="55" t="s">
        <v>2600</v>
      </c>
      <c r="R766" s="55" t="s">
        <v>3282</v>
      </c>
      <c r="U766" s="55" t="s">
        <v>2877</v>
      </c>
      <c r="V766" s="60">
        <v>1</v>
      </c>
      <c r="Y766" s="55">
        <v>1</v>
      </c>
      <c r="AC766" s="55" t="s">
        <v>1647</v>
      </c>
    </row>
    <row r="767" spans="2:45" x14ac:dyDescent="0.3">
      <c r="B767" s="55" t="s">
        <v>4238</v>
      </c>
      <c r="C767" s="55">
        <f>VLOOKUP(D767,Lotes!$A:$F,6,FALSE)</f>
        <v>0.1328</v>
      </c>
      <c r="D767" s="54">
        <v>422</v>
      </c>
      <c r="E767" s="55">
        <v>18</v>
      </c>
      <c r="F767" s="55" t="s">
        <v>30</v>
      </c>
      <c r="G767" s="55" t="s">
        <v>3649</v>
      </c>
      <c r="H767" s="55" t="s">
        <v>538</v>
      </c>
      <c r="I767" s="55" t="s">
        <v>2125</v>
      </c>
      <c r="J767" s="55" t="s">
        <v>1634</v>
      </c>
      <c r="K767" s="55" t="s">
        <v>3561</v>
      </c>
      <c r="L767" s="55" t="s">
        <v>3561</v>
      </c>
      <c r="N767" s="55" t="s">
        <v>2915</v>
      </c>
      <c r="O767" s="55" t="e">
        <v>#N/A</v>
      </c>
      <c r="P767" s="55" t="s">
        <v>4355</v>
      </c>
      <c r="Q767" s="55" t="s">
        <v>1699</v>
      </c>
      <c r="V767" s="58">
        <v>0.2</v>
      </c>
      <c r="W767" s="59" t="s">
        <v>2140</v>
      </c>
      <c r="Y767" s="55">
        <v>1</v>
      </c>
    </row>
    <row r="768" spans="2:45" x14ac:dyDescent="0.3">
      <c r="B768" s="55" t="s">
        <v>4238</v>
      </c>
      <c r="C768" s="55">
        <f>VLOOKUP(D768,Lotes!$A:$F,6,FALSE)</f>
        <v>0.1328</v>
      </c>
      <c r="D768" s="54">
        <v>422</v>
      </c>
      <c r="E768" s="55">
        <v>18</v>
      </c>
      <c r="F768" s="55" t="s">
        <v>30</v>
      </c>
      <c r="G768" s="55" t="s">
        <v>3649</v>
      </c>
      <c r="H768" s="55" t="s">
        <v>538</v>
      </c>
      <c r="I768" s="55" t="s">
        <v>2125</v>
      </c>
      <c r="J768" s="55" t="s">
        <v>1634</v>
      </c>
      <c r="L768" s="55" t="s">
        <v>2259</v>
      </c>
      <c r="N768" s="55" t="s">
        <v>2983</v>
      </c>
      <c r="O768" s="55" t="e">
        <v>#N/A</v>
      </c>
      <c r="Q768" s="55" t="s">
        <v>1757</v>
      </c>
      <c r="R768" s="55" t="s">
        <v>1757</v>
      </c>
      <c r="V768" s="58">
        <v>0.3</v>
      </c>
      <c r="W768" s="59" t="s">
        <v>3654</v>
      </c>
      <c r="Y768" s="55">
        <v>1</v>
      </c>
      <c r="AA768" s="55" t="s">
        <v>3655</v>
      </c>
      <c r="AG768" s="55" t="s">
        <v>3521</v>
      </c>
    </row>
    <row r="769" spans="2:39" s="54" customFormat="1" x14ac:dyDescent="0.3">
      <c r="B769" s="55" t="s">
        <v>4238</v>
      </c>
      <c r="C769" s="55">
        <f>VLOOKUP(D769,Lotes!$A:$F,6,FALSE)</f>
        <v>0.1328</v>
      </c>
      <c r="D769" s="54">
        <v>422</v>
      </c>
      <c r="E769" s="54">
        <v>18</v>
      </c>
      <c r="F769" s="54" t="s">
        <v>30</v>
      </c>
      <c r="G769" s="54" t="s">
        <v>3649</v>
      </c>
      <c r="H769" s="54" t="s">
        <v>538</v>
      </c>
      <c r="I769" s="54" t="s">
        <v>2125</v>
      </c>
      <c r="J769" s="55" t="s">
        <v>1698</v>
      </c>
      <c r="K769" s="55"/>
      <c r="N769" s="54" t="s">
        <v>3720</v>
      </c>
      <c r="O769" s="55" t="e">
        <v>#N/A</v>
      </c>
      <c r="P769" s="55"/>
      <c r="Q769" s="55" t="s">
        <v>1667</v>
      </c>
      <c r="R769" s="54" t="s">
        <v>1667</v>
      </c>
      <c r="V769" s="60">
        <v>0</v>
      </c>
      <c r="W769" s="63" t="s">
        <v>3721</v>
      </c>
      <c r="Y769" s="54">
        <v>2</v>
      </c>
      <c r="AA769" s="54" t="s">
        <v>3722</v>
      </c>
    </row>
    <row r="770" spans="2:39" s="54" customFormat="1" x14ac:dyDescent="0.3">
      <c r="B770" s="55" t="s">
        <v>4238</v>
      </c>
      <c r="C770" s="55">
        <f>VLOOKUP(D770,Lotes!$A:$F,6,FALSE)</f>
        <v>0.1328</v>
      </c>
      <c r="D770" s="54">
        <v>422</v>
      </c>
      <c r="E770" s="54">
        <v>18</v>
      </c>
      <c r="F770" s="54" t="s">
        <v>30</v>
      </c>
      <c r="G770" s="54" t="s">
        <v>3649</v>
      </c>
      <c r="H770" s="54" t="s">
        <v>538</v>
      </c>
      <c r="I770" s="54" t="s">
        <v>2125</v>
      </c>
      <c r="J770" s="55" t="s">
        <v>1698</v>
      </c>
      <c r="K770" s="55"/>
      <c r="N770" s="54" t="s">
        <v>3289</v>
      </c>
      <c r="O770" s="55" t="e">
        <v>#N/A</v>
      </c>
      <c r="P770" s="55"/>
      <c r="Q770" s="55" t="s">
        <v>3984</v>
      </c>
      <c r="R770" s="55" t="s">
        <v>1713</v>
      </c>
      <c r="S770" s="55"/>
      <c r="T770" s="55"/>
      <c r="V770" s="60">
        <v>0</v>
      </c>
      <c r="W770" s="63"/>
      <c r="Y770" s="54">
        <v>1</v>
      </c>
      <c r="AA770" s="54" t="s">
        <v>3723</v>
      </c>
    </row>
    <row r="771" spans="2:39" x14ac:dyDescent="0.3">
      <c r="B771" s="55" t="s">
        <v>4238</v>
      </c>
      <c r="C771" s="55">
        <f>VLOOKUP(D771,Lotes!$A:$F,6,FALSE)</f>
        <v>0.1328</v>
      </c>
      <c r="D771" s="54">
        <v>422</v>
      </c>
      <c r="E771" s="55">
        <v>18</v>
      </c>
      <c r="F771" s="55" t="s">
        <v>30</v>
      </c>
      <c r="G771" s="55" t="s">
        <v>3649</v>
      </c>
      <c r="H771" s="55" t="s">
        <v>538</v>
      </c>
      <c r="I771" s="55" t="s">
        <v>2125</v>
      </c>
      <c r="J771" s="55" t="s">
        <v>1634</v>
      </c>
      <c r="K771" s="55" t="s">
        <v>2911</v>
      </c>
      <c r="L771" s="55" t="s">
        <v>1635</v>
      </c>
      <c r="M771" s="55" t="s">
        <v>1636</v>
      </c>
      <c r="N771" s="55" t="s">
        <v>1637</v>
      </c>
      <c r="O771" s="55" t="e">
        <v>#N/A</v>
      </c>
      <c r="P771" s="55" t="s">
        <v>4367</v>
      </c>
      <c r="Q771" s="55" t="s">
        <v>1699</v>
      </c>
      <c r="R771" s="55" t="s">
        <v>5416</v>
      </c>
      <c r="V771" s="60">
        <v>1</v>
      </c>
      <c r="Y771" s="55">
        <v>1</v>
      </c>
      <c r="AA771" s="55" t="s">
        <v>1647</v>
      </c>
    </row>
    <row r="772" spans="2:39" x14ac:dyDescent="0.3">
      <c r="B772" s="55" t="s">
        <v>4238</v>
      </c>
      <c r="C772" s="55">
        <f>VLOOKUP(D772,Lotes!$A:$F,6,FALSE)</f>
        <v>0.1328</v>
      </c>
      <c r="D772" s="54">
        <v>422</v>
      </c>
      <c r="E772" s="55">
        <v>18</v>
      </c>
      <c r="F772" s="55" t="s">
        <v>30</v>
      </c>
      <c r="G772" s="55" t="s">
        <v>3649</v>
      </c>
      <c r="H772" s="55" t="s">
        <v>538</v>
      </c>
      <c r="I772" s="55" t="s">
        <v>2125</v>
      </c>
      <c r="J772" s="55" t="s">
        <v>1634</v>
      </c>
      <c r="L772" s="55" t="s">
        <v>2259</v>
      </c>
      <c r="N772" s="55" t="s">
        <v>2983</v>
      </c>
      <c r="O772" s="55" t="e">
        <v>#N/A</v>
      </c>
      <c r="P772" s="55" t="s">
        <v>4355</v>
      </c>
      <c r="Q772" s="55" t="s">
        <v>1699</v>
      </c>
      <c r="V772" s="58">
        <v>0.9</v>
      </c>
      <c r="Y772" s="55">
        <v>1</v>
      </c>
      <c r="AA772" s="55" t="s">
        <v>1647</v>
      </c>
    </row>
    <row r="773" spans="2:39" x14ac:dyDescent="0.3">
      <c r="B773" s="55" t="s">
        <v>4238</v>
      </c>
      <c r="C773" s="55">
        <f>VLOOKUP(D773,Lotes!$A:$F,6,FALSE)</f>
        <v>0.1328</v>
      </c>
      <c r="D773" s="54">
        <v>422</v>
      </c>
      <c r="E773" s="55">
        <v>18</v>
      </c>
      <c r="F773" s="55" t="s">
        <v>30</v>
      </c>
      <c r="G773" s="55" t="s">
        <v>3649</v>
      </c>
      <c r="H773" s="55" t="s">
        <v>538</v>
      </c>
      <c r="I773" s="55" t="s">
        <v>2125</v>
      </c>
      <c r="J773" s="55" t="s">
        <v>1634</v>
      </c>
      <c r="L773" s="55" t="s">
        <v>2259</v>
      </c>
      <c r="N773" s="55" t="s">
        <v>2983</v>
      </c>
      <c r="O773" s="55" t="e">
        <v>#N/A</v>
      </c>
      <c r="Q773" s="55" t="s">
        <v>1667</v>
      </c>
      <c r="R773" s="55" t="s">
        <v>1667</v>
      </c>
      <c r="V773" s="60">
        <v>1</v>
      </c>
      <c r="Y773" s="55">
        <v>1</v>
      </c>
      <c r="AA773" s="55" t="s">
        <v>3656</v>
      </c>
    </row>
    <row r="774" spans="2:39" x14ac:dyDescent="0.3">
      <c r="B774" s="55" t="s">
        <v>4238</v>
      </c>
      <c r="C774" s="55">
        <f>VLOOKUP(D774,Lotes!$A:$F,6,FALSE)</f>
        <v>0.1328</v>
      </c>
      <c r="D774" s="54">
        <v>422</v>
      </c>
      <c r="E774" s="55">
        <v>18</v>
      </c>
      <c r="F774" s="55" t="s">
        <v>30</v>
      </c>
      <c r="G774" s="55" t="s">
        <v>3649</v>
      </c>
      <c r="H774" s="55" t="s">
        <v>538</v>
      </c>
      <c r="I774" s="55" t="s">
        <v>2125</v>
      </c>
      <c r="J774" s="55" t="s">
        <v>1634</v>
      </c>
      <c r="L774" s="55" t="s">
        <v>2259</v>
      </c>
      <c r="N774" s="55" t="s">
        <v>2983</v>
      </c>
      <c r="O774" s="55" t="e">
        <v>#N/A</v>
      </c>
      <c r="Q774" s="55" t="s">
        <v>1631</v>
      </c>
      <c r="R774" s="55" t="s">
        <v>2772</v>
      </c>
      <c r="V774" s="60">
        <v>1</v>
      </c>
      <c r="Y774" s="55">
        <v>1</v>
      </c>
      <c r="AA774" s="55" t="s">
        <v>3657</v>
      </c>
      <c r="AC774" s="55" t="s">
        <v>1627</v>
      </c>
    </row>
    <row r="775" spans="2:39" x14ac:dyDescent="0.3">
      <c r="B775" s="55" t="s">
        <v>4238</v>
      </c>
      <c r="C775" s="55">
        <f>VLOOKUP(D775,Lotes!$A:$F,6,FALSE)</f>
        <v>0.1328</v>
      </c>
      <c r="D775" s="54">
        <v>422</v>
      </c>
      <c r="E775" s="55">
        <v>18</v>
      </c>
      <c r="F775" s="55" t="s">
        <v>30</v>
      </c>
      <c r="G775" s="55" t="s">
        <v>3649</v>
      </c>
      <c r="H775" s="55" t="s">
        <v>538</v>
      </c>
      <c r="I775" s="55" t="s">
        <v>2125</v>
      </c>
      <c r="J775" s="55" t="s">
        <v>1634</v>
      </c>
      <c r="N775" s="55" t="s">
        <v>2919</v>
      </c>
      <c r="O775" s="55" t="e">
        <v>#N/A</v>
      </c>
      <c r="Q775" s="55" t="s">
        <v>1796</v>
      </c>
      <c r="R775" s="55" t="s">
        <v>1668</v>
      </c>
      <c r="V775" s="60">
        <v>0</v>
      </c>
      <c r="Y775" s="55">
        <v>2</v>
      </c>
    </row>
    <row r="776" spans="2:39" x14ac:dyDescent="0.3">
      <c r="B776" s="55" t="s">
        <v>4238</v>
      </c>
      <c r="C776" s="55">
        <f>VLOOKUP(D776,Lotes!$A:$F,6,FALSE)</f>
        <v>0.1328</v>
      </c>
      <c r="D776" s="54">
        <v>422</v>
      </c>
      <c r="E776" s="55">
        <v>18</v>
      </c>
      <c r="F776" s="55" t="s">
        <v>30</v>
      </c>
      <c r="G776" s="55" t="s">
        <v>3649</v>
      </c>
      <c r="H776" s="55" t="s">
        <v>538</v>
      </c>
      <c r="I776" s="55" t="s">
        <v>2125</v>
      </c>
      <c r="J776" s="55" t="s">
        <v>1622</v>
      </c>
      <c r="K776" s="55" t="s">
        <v>3879</v>
      </c>
      <c r="L776" s="55" t="s">
        <v>3639</v>
      </c>
      <c r="N776" s="55" t="s">
        <v>3658</v>
      </c>
      <c r="O776" s="55" t="e">
        <v>#N/A</v>
      </c>
      <c r="Q776" s="55" t="s">
        <v>2916</v>
      </c>
      <c r="R776" s="55" t="s">
        <v>1750</v>
      </c>
      <c r="U776" s="55" t="s">
        <v>2877</v>
      </c>
      <c r="V776" s="58">
        <v>0.4</v>
      </c>
      <c r="W776" s="59" t="s">
        <v>1751</v>
      </c>
      <c r="Y776" s="55">
        <v>1</v>
      </c>
    </row>
    <row r="777" spans="2:39" x14ac:dyDescent="0.3">
      <c r="B777" s="55" t="s">
        <v>4238</v>
      </c>
      <c r="C777" s="55">
        <f>VLOOKUP(D777,Lotes!$A:$F,6,FALSE)</f>
        <v>0.1328</v>
      </c>
      <c r="D777" s="54">
        <v>422</v>
      </c>
      <c r="E777" s="55">
        <v>18</v>
      </c>
      <c r="F777" s="55" t="s">
        <v>30</v>
      </c>
      <c r="G777" s="55" t="s">
        <v>3649</v>
      </c>
      <c r="H777" s="55" t="s">
        <v>538</v>
      </c>
      <c r="I777" s="55" t="s">
        <v>2125</v>
      </c>
      <c r="J777" s="55" t="s">
        <v>1622</v>
      </c>
      <c r="K777" s="55" t="s">
        <v>3879</v>
      </c>
      <c r="L777" s="55" t="s">
        <v>3639</v>
      </c>
      <c r="N777" s="55" t="s">
        <v>3658</v>
      </c>
      <c r="O777" s="55" t="e">
        <v>#N/A</v>
      </c>
      <c r="Q777" s="55" t="s">
        <v>1929</v>
      </c>
      <c r="R777" s="55" t="s">
        <v>1929</v>
      </c>
      <c r="V777" s="58">
        <v>0.3</v>
      </c>
      <c r="W777" s="59" t="s">
        <v>3659</v>
      </c>
      <c r="Y777" s="55">
        <v>1</v>
      </c>
      <c r="AA777" s="55" t="s">
        <v>3660</v>
      </c>
    </row>
    <row r="778" spans="2:39" x14ac:dyDescent="0.3">
      <c r="B778" s="55" t="s">
        <v>4238</v>
      </c>
      <c r="C778" s="55">
        <f>VLOOKUP(D778,Lotes!$A:$F,6,FALSE)</f>
        <v>0.1328</v>
      </c>
      <c r="D778" s="54">
        <v>422</v>
      </c>
      <c r="E778" s="55">
        <v>18</v>
      </c>
      <c r="F778" s="55" t="s">
        <v>30</v>
      </c>
      <c r="G778" s="55" t="s">
        <v>3649</v>
      </c>
      <c r="H778" s="55" t="s">
        <v>538</v>
      </c>
      <c r="I778" s="55" t="s">
        <v>2125</v>
      </c>
      <c r="J778" s="55" t="s">
        <v>1622</v>
      </c>
      <c r="K778" s="55" t="s">
        <v>3879</v>
      </c>
      <c r="L778" s="55" t="s">
        <v>3639</v>
      </c>
      <c r="N778" s="55" t="s">
        <v>3658</v>
      </c>
      <c r="O778" s="55" t="e">
        <v>#N/A</v>
      </c>
      <c r="Q778" s="55" t="s">
        <v>1929</v>
      </c>
      <c r="R778" s="55" t="s">
        <v>1929</v>
      </c>
      <c r="V778" s="58">
        <v>0.3</v>
      </c>
      <c r="W778" s="59" t="s">
        <v>3661</v>
      </c>
      <c r="Y778" s="55">
        <v>1</v>
      </c>
      <c r="AA778" s="55" t="s">
        <v>3660</v>
      </c>
    </row>
    <row r="779" spans="2:39" x14ac:dyDescent="0.3">
      <c r="B779" s="55" t="s">
        <v>4238</v>
      </c>
      <c r="C779" s="55">
        <f>VLOOKUP(D779,Lotes!$A:$F,6,FALSE)</f>
        <v>0.11</v>
      </c>
      <c r="D779" s="54">
        <v>475</v>
      </c>
      <c r="E779" s="55">
        <v>18</v>
      </c>
      <c r="F779" s="55" t="s">
        <v>188</v>
      </c>
      <c r="H779" s="55" t="s">
        <v>27</v>
      </c>
      <c r="I779" s="55" t="s">
        <v>1919</v>
      </c>
      <c r="J779" s="55" t="s">
        <v>1769</v>
      </c>
      <c r="L779" s="55" t="s">
        <v>3064</v>
      </c>
      <c r="M779" s="62" t="s">
        <v>1636</v>
      </c>
      <c r="N779" s="55" t="s">
        <v>3906</v>
      </c>
      <c r="O779" s="55" t="e">
        <v>#N/A</v>
      </c>
      <c r="Q779" s="55" t="s">
        <v>3979</v>
      </c>
      <c r="R779" s="55" t="s">
        <v>3910</v>
      </c>
      <c r="V779" s="60">
        <v>1</v>
      </c>
      <c r="Y779" s="55">
        <v>2</v>
      </c>
      <c r="AA779" s="55" t="s">
        <v>3662</v>
      </c>
      <c r="AC779" s="55" t="s">
        <v>3062</v>
      </c>
    </row>
    <row r="780" spans="2:39" x14ac:dyDescent="0.3">
      <c r="B780" s="55" t="s">
        <v>4238</v>
      </c>
      <c r="C780" s="55">
        <f>VLOOKUP(D780,Lotes!$A:$F,6,FALSE)</f>
        <v>0.11</v>
      </c>
      <c r="D780" s="54">
        <v>475</v>
      </c>
      <c r="E780" s="55">
        <v>18</v>
      </c>
      <c r="F780" s="55" t="s">
        <v>188</v>
      </c>
      <c r="H780" s="55" t="s">
        <v>27</v>
      </c>
      <c r="I780" s="55" t="s">
        <v>1919</v>
      </c>
      <c r="J780" s="55" t="s">
        <v>1634</v>
      </c>
      <c r="K780" s="55" t="s">
        <v>3561</v>
      </c>
      <c r="L780" s="55" t="s">
        <v>2873</v>
      </c>
      <c r="M780" s="55" t="s">
        <v>2896</v>
      </c>
      <c r="N780" s="55" t="s">
        <v>1658</v>
      </c>
      <c r="O780" s="55" t="e">
        <v>#N/A</v>
      </c>
      <c r="Q780" s="55" t="s">
        <v>1730</v>
      </c>
      <c r="R780" s="55" t="s">
        <v>1730</v>
      </c>
      <c r="U780" s="55" t="s">
        <v>2877</v>
      </c>
      <c r="V780" s="58">
        <v>0.2</v>
      </c>
      <c r="W780" s="59" t="s">
        <v>1751</v>
      </c>
      <c r="Y780" s="55">
        <v>1</v>
      </c>
      <c r="AA780" s="55" t="s">
        <v>3664</v>
      </c>
      <c r="AC780" s="55" t="s">
        <v>1647</v>
      </c>
      <c r="AG780" s="55" t="s">
        <v>3663</v>
      </c>
      <c r="AL780" s="55">
        <v>1</v>
      </c>
      <c r="AM780" s="55">
        <f>Y780</f>
        <v>1</v>
      </c>
    </row>
    <row r="781" spans="2:39" x14ac:dyDescent="0.3">
      <c r="B781" s="55" t="s">
        <v>4238</v>
      </c>
      <c r="C781" s="55">
        <f>VLOOKUP(D781,Lotes!$A:$F,6,FALSE)</f>
        <v>0.11</v>
      </c>
      <c r="D781" s="54">
        <v>475</v>
      </c>
      <c r="E781" s="55">
        <v>18</v>
      </c>
      <c r="F781" s="55" t="s">
        <v>188</v>
      </c>
      <c r="H781" s="55" t="s">
        <v>27</v>
      </c>
      <c r="I781" s="55" t="s">
        <v>1919</v>
      </c>
      <c r="J781" s="55" t="s">
        <v>1634</v>
      </c>
      <c r="K781" s="55" t="s">
        <v>3561</v>
      </c>
      <c r="L781" s="55" t="s">
        <v>3561</v>
      </c>
      <c r="N781" s="55" t="s">
        <v>2915</v>
      </c>
      <c r="O781" s="55" t="e">
        <v>#N/A</v>
      </c>
      <c r="Q781" s="55" t="s">
        <v>1667</v>
      </c>
      <c r="R781" s="55" t="s">
        <v>1667</v>
      </c>
      <c r="V781" s="60">
        <v>0</v>
      </c>
      <c r="W781" s="59" t="s">
        <v>3665</v>
      </c>
      <c r="Y781" s="55">
        <v>1</v>
      </c>
      <c r="AG781" s="55" t="s">
        <v>3401</v>
      </c>
      <c r="AM781" s="55">
        <f>Y781</f>
        <v>1</v>
      </c>
    </row>
    <row r="782" spans="2:39" x14ac:dyDescent="0.3">
      <c r="B782" s="55" t="s">
        <v>4238</v>
      </c>
      <c r="C782" s="55">
        <f>VLOOKUP(D782,Lotes!$A:$F,6,FALSE)</f>
        <v>0.11</v>
      </c>
      <c r="D782" s="54">
        <v>475</v>
      </c>
      <c r="E782" s="55">
        <v>18</v>
      </c>
      <c r="F782" s="55" t="s">
        <v>188</v>
      </c>
      <c r="H782" s="55" t="s">
        <v>27</v>
      </c>
      <c r="I782" s="55" t="s">
        <v>1919</v>
      </c>
      <c r="J782" s="55" t="s">
        <v>1634</v>
      </c>
      <c r="K782" s="55" t="s">
        <v>3561</v>
      </c>
      <c r="L782" s="55" t="s">
        <v>3561</v>
      </c>
      <c r="N782" s="55" t="s">
        <v>2915</v>
      </c>
      <c r="O782" s="55" t="e">
        <v>#N/A</v>
      </c>
      <c r="Q782" s="55" t="s">
        <v>1667</v>
      </c>
      <c r="R782" s="55" t="s">
        <v>3666</v>
      </c>
      <c r="U782" s="55" t="s">
        <v>2874</v>
      </c>
      <c r="V782" s="58">
        <v>0.9</v>
      </c>
      <c r="Y782" s="55">
        <v>1</v>
      </c>
      <c r="AG782" s="55" t="s">
        <v>3667</v>
      </c>
    </row>
    <row r="783" spans="2:39" x14ac:dyDescent="0.3">
      <c r="B783" s="55" t="s">
        <v>4238</v>
      </c>
      <c r="C783" s="55">
        <f>VLOOKUP(D783,Lotes!$A:$F,6,FALSE)</f>
        <v>0.11</v>
      </c>
      <c r="D783" s="54">
        <v>475</v>
      </c>
      <c r="E783" s="55">
        <v>18</v>
      </c>
      <c r="F783" s="55" t="s">
        <v>188</v>
      </c>
      <c r="H783" s="55" t="s">
        <v>27</v>
      </c>
      <c r="I783" s="55" t="s">
        <v>1919</v>
      </c>
      <c r="J783" s="55" t="s">
        <v>1634</v>
      </c>
      <c r="K783" s="55" t="s">
        <v>3561</v>
      </c>
      <c r="L783" s="55" t="s">
        <v>3561</v>
      </c>
      <c r="N783" s="55" t="s">
        <v>2915</v>
      </c>
      <c r="O783" s="55" t="e">
        <v>#N/A</v>
      </c>
      <c r="Q783" s="55" t="s">
        <v>1631</v>
      </c>
      <c r="R783" s="55" t="s">
        <v>1643</v>
      </c>
      <c r="V783" s="58">
        <v>0.1</v>
      </c>
      <c r="W783" s="59" t="s">
        <v>3668</v>
      </c>
      <c r="Y783" s="55">
        <v>1</v>
      </c>
      <c r="AA783" s="55" t="s">
        <v>3669</v>
      </c>
      <c r="AC783" s="55" t="s">
        <v>1647</v>
      </c>
    </row>
    <row r="784" spans="2:39" x14ac:dyDescent="0.3">
      <c r="B784" s="55" t="s">
        <v>4238</v>
      </c>
      <c r="C784" s="55">
        <f>VLOOKUP(D784,Lotes!$A:$F,6,FALSE)</f>
        <v>0.11</v>
      </c>
      <c r="D784" s="54">
        <v>475</v>
      </c>
      <c r="E784" s="55">
        <v>18</v>
      </c>
      <c r="F784" s="55" t="s">
        <v>188</v>
      </c>
      <c r="H784" s="55" t="s">
        <v>27</v>
      </c>
      <c r="I784" s="55" t="s">
        <v>1919</v>
      </c>
      <c r="J784" s="55" t="s">
        <v>1634</v>
      </c>
      <c r="L784" s="55" t="s">
        <v>2980</v>
      </c>
      <c r="N784" s="55" t="s">
        <v>2777</v>
      </c>
      <c r="O784" s="55" t="e">
        <v>#N/A</v>
      </c>
      <c r="Q784" s="55" t="s">
        <v>1631</v>
      </c>
      <c r="R784" s="55" t="s">
        <v>1643</v>
      </c>
      <c r="V784" s="60">
        <v>0</v>
      </c>
      <c r="Y784" s="55">
        <v>4</v>
      </c>
      <c r="AA784" s="55" t="s">
        <v>3670</v>
      </c>
    </row>
    <row r="785" spans="2:45" x14ac:dyDescent="0.3">
      <c r="B785" s="55" t="s">
        <v>4238</v>
      </c>
      <c r="C785" s="55">
        <f>VLOOKUP(D785,Lotes!$A:$F,6,FALSE)</f>
        <v>0.11</v>
      </c>
      <c r="D785" s="54">
        <v>475</v>
      </c>
      <c r="E785" s="55">
        <v>18</v>
      </c>
      <c r="F785" s="55" t="s">
        <v>188</v>
      </c>
      <c r="H785" s="55" t="s">
        <v>27</v>
      </c>
      <c r="I785" s="55" t="s">
        <v>1919</v>
      </c>
      <c r="J785" s="55" t="s">
        <v>1634</v>
      </c>
      <c r="N785" s="55" t="s">
        <v>2919</v>
      </c>
      <c r="O785" s="55" t="e">
        <v>#N/A</v>
      </c>
      <c r="Q785" s="55" t="s">
        <v>1796</v>
      </c>
      <c r="R785" s="55" t="s">
        <v>1668</v>
      </c>
      <c r="V785" s="60">
        <v>0</v>
      </c>
      <c r="Y785" s="55">
        <v>6</v>
      </c>
      <c r="AG785" s="55" t="s">
        <v>3671</v>
      </c>
      <c r="AM785" s="55">
        <v>2</v>
      </c>
    </row>
    <row r="786" spans="2:45" x14ac:dyDescent="0.3">
      <c r="B786" s="55" t="s">
        <v>4238</v>
      </c>
      <c r="C786" s="55">
        <f>VLOOKUP(D786,Lotes!$A:$F,6,FALSE)</f>
        <v>0.504</v>
      </c>
      <c r="D786" s="54">
        <v>680</v>
      </c>
      <c r="E786" s="55">
        <v>18</v>
      </c>
      <c r="F786" s="55" t="s">
        <v>1072</v>
      </c>
      <c r="H786" s="55" t="s">
        <v>27</v>
      </c>
      <c r="I786" s="55" t="s">
        <v>2306</v>
      </c>
      <c r="J786" s="55" t="s">
        <v>1634</v>
      </c>
      <c r="K786" s="55" t="s">
        <v>3561</v>
      </c>
      <c r="L786" s="55" t="s">
        <v>2873</v>
      </c>
      <c r="M786" s="55" t="s">
        <v>2896</v>
      </c>
      <c r="N786" s="55" t="s">
        <v>1658</v>
      </c>
      <c r="O786" s="55" t="e">
        <v>#N/A</v>
      </c>
      <c r="Q786" s="55" t="s">
        <v>1706</v>
      </c>
      <c r="R786" s="55" t="s">
        <v>1706</v>
      </c>
      <c r="U786" s="55" t="s">
        <v>2877</v>
      </c>
      <c r="V786" s="58">
        <v>0.1</v>
      </c>
      <c r="W786" s="59" t="s">
        <v>2674</v>
      </c>
      <c r="Y786" s="55">
        <v>1</v>
      </c>
      <c r="AA786" s="55" t="s">
        <v>3673</v>
      </c>
      <c r="AC786" s="55" t="s">
        <v>3672</v>
      </c>
    </row>
    <row r="787" spans="2:45" x14ac:dyDescent="0.3">
      <c r="B787" s="55" t="s">
        <v>4238</v>
      </c>
      <c r="C787" s="55">
        <f>VLOOKUP(D787,Lotes!$A:$F,6,FALSE)</f>
        <v>0.504</v>
      </c>
      <c r="D787" s="54">
        <v>680</v>
      </c>
      <c r="E787" s="55">
        <v>18</v>
      </c>
      <c r="F787" s="55" t="s">
        <v>1072</v>
      </c>
      <c r="H787" s="55" t="s">
        <v>27</v>
      </c>
      <c r="I787" s="55" t="s">
        <v>2306</v>
      </c>
      <c r="J787" s="55" t="s">
        <v>1634</v>
      </c>
      <c r="K787" s="55" t="s">
        <v>3561</v>
      </c>
      <c r="L787" s="55" t="s">
        <v>2873</v>
      </c>
      <c r="M787" s="55" t="s">
        <v>2896</v>
      </c>
      <c r="N787" s="55" t="s">
        <v>1658</v>
      </c>
      <c r="O787" s="55" t="e">
        <v>#N/A</v>
      </c>
      <c r="Q787" s="55" t="s">
        <v>2081</v>
      </c>
      <c r="R787" s="55" t="s">
        <v>3559</v>
      </c>
      <c r="U787" s="55" t="s">
        <v>3674</v>
      </c>
      <c r="V787" s="60">
        <v>1</v>
      </c>
      <c r="Y787" s="55">
        <v>1</v>
      </c>
      <c r="AA787" s="55" t="s">
        <v>3675</v>
      </c>
      <c r="AC787" s="55" t="s">
        <v>1647</v>
      </c>
    </row>
    <row r="788" spans="2:45" x14ac:dyDescent="0.3">
      <c r="B788" s="55" t="s">
        <v>4238</v>
      </c>
      <c r="C788" s="55">
        <f>VLOOKUP(D788,Lotes!$A:$F,6,FALSE)</f>
        <v>0.504</v>
      </c>
      <c r="D788" s="54">
        <v>680</v>
      </c>
      <c r="E788" s="55">
        <v>18</v>
      </c>
      <c r="F788" s="55" t="s">
        <v>1072</v>
      </c>
      <c r="H788" s="55" t="s">
        <v>27</v>
      </c>
      <c r="I788" s="55" t="s">
        <v>2306</v>
      </c>
      <c r="J788" s="55" t="s">
        <v>1634</v>
      </c>
      <c r="K788" s="55" t="s">
        <v>3561</v>
      </c>
      <c r="L788" s="55" t="s">
        <v>2873</v>
      </c>
      <c r="M788" s="55" t="s">
        <v>2896</v>
      </c>
      <c r="N788" s="55" t="s">
        <v>1658</v>
      </c>
      <c r="O788" s="55" t="e">
        <v>#N/A</v>
      </c>
      <c r="Q788" s="55" t="s">
        <v>2081</v>
      </c>
      <c r="R788" s="55" t="s">
        <v>2072</v>
      </c>
      <c r="U788" s="55" t="s">
        <v>3674</v>
      </c>
      <c r="V788" s="60">
        <v>1</v>
      </c>
      <c r="Y788" s="55">
        <v>1</v>
      </c>
      <c r="AA788" s="55" t="s">
        <v>3676</v>
      </c>
      <c r="AC788" s="55" t="s">
        <v>1647</v>
      </c>
    </row>
    <row r="789" spans="2:45" x14ac:dyDescent="0.3">
      <c r="B789" s="55" t="s">
        <v>4238</v>
      </c>
      <c r="C789" s="55">
        <f>VLOOKUP(D789,Lotes!$A:$F,6,FALSE)</f>
        <v>0.504</v>
      </c>
      <c r="D789" s="54">
        <v>680</v>
      </c>
      <c r="E789" s="55">
        <v>18</v>
      </c>
      <c r="F789" s="55" t="s">
        <v>1072</v>
      </c>
      <c r="H789" s="55" t="s">
        <v>27</v>
      </c>
      <c r="I789" s="55" t="s">
        <v>2306</v>
      </c>
      <c r="J789" s="55" t="s">
        <v>1634</v>
      </c>
      <c r="K789" s="55" t="s">
        <v>3965</v>
      </c>
      <c r="L789" s="55" t="s">
        <v>1673</v>
      </c>
      <c r="M789" s="55" t="s">
        <v>2879</v>
      </c>
      <c r="N789" s="55" t="s">
        <v>1830</v>
      </c>
      <c r="O789" s="55" t="e">
        <v>#N/A</v>
      </c>
      <c r="Q789" s="55" t="s">
        <v>1624</v>
      </c>
      <c r="R789" s="55" t="s">
        <v>1624</v>
      </c>
      <c r="U789" s="55" t="s">
        <v>2874</v>
      </c>
      <c r="V789" s="60">
        <v>1</v>
      </c>
      <c r="W789" s="59" t="s">
        <v>2995</v>
      </c>
      <c r="Y789" s="55">
        <v>1</v>
      </c>
      <c r="AA789" s="55" t="s">
        <v>3677</v>
      </c>
      <c r="AC789" s="55" t="s">
        <v>3811</v>
      </c>
      <c r="AG789" s="55" t="s">
        <v>3809</v>
      </c>
      <c r="AJ789" s="55" t="s">
        <v>3812</v>
      </c>
      <c r="AS789" s="55">
        <v>1</v>
      </c>
    </row>
    <row r="790" spans="2:45" x14ac:dyDescent="0.3">
      <c r="B790" s="55" t="s">
        <v>4238</v>
      </c>
      <c r="C790" s="55">
        <f>VLOOKUP(D790,Lotes!$A:$F,6,FALSE)</f>
        <v>0.504</v>
      </c>
      <c r="D790" s="54">
        <v>680</v>
      </c>
      <c r="E790" s="55">
        <v>18</v>
      </c>
      <c r="F790" s="55" t="s">
        <v>1072</v>
      </c>
      <c r="H790" s="55" t="s">
        <v>27</v>
      </c>
      <c r="I790" s="55" t="s">
        <v>2306</v>
      </c>
      <c r="J790" s="55" t="s">
        <v>1634</v>
      </c>
      <c r="K790" s="55" t="s">
        <v>2911</v>
      </c>
      <c r="L790" s="55" t="s">
        <v>1950</v>
      </c>
      <c r="M790" s="55" t="s">
        <v>1951</v>
      </c>
      <c r="N790" s="55" t="s">
        <v>1952</v>
      </c>
      <c r="O790" s="55" t="e">
        <v>#N/A</v>
      </c>
      <c r="Q790" s="55" t="s">
        <v>1757</v>
      </c>
      <c r="R790" s="55" t="s">
        <v>1757</v>
      </c>
      <c r="U790" s="55" t="s">
        <v>2877</v>
      </c>
      <c r="V790" s="58">
        <v>0.2</v>
      </c>
      <c r="W790" s="59" t="s">
        <v>3284</v>
      </c>
      <c r="Y790" s="55">
        <v>1</v>
      </c>
    </row>
    <row r="791" spans="2:45" x14ac:dyDescent="0.3">
      <c r="B791" s="55" t="s">
        <v>4238</v>
      </c>
      <c r="C791" s="55">
        <f>VLOOKUP(D791,Lotes!$A:$F,6,FALSE)</f>
        <v>0.504</v>
      </c>
      <c r="D791" s="54">
        <v>680</v>
      </c>
      <c r="E791" s="55">
        <v>18</v>
      </c>
      <c r="F791" s="55" t="s">
        <v>1072</v>
      </c>
      <c r="H791" s="55" t="s">
        <v>27</v>
      </c>
      <c r="I791" s="55" t="s">
        <v>2306</v>
      </c>
      <c r="J791" s="55" t="s">
        <v>1634</v>
      </c>
      <c r="K791" s="55" t="s">
        <v>1742</v>
      </c>
      <c r="L791" s="55" t="s">
        <v>3279</v>
      </c>
      <c r="M791" s="55" t="s">
        <v>3280</v>
      </c>
      <c r="N791" s="55" t="s">
        <v>3897</v>
      </c>
      <c r="O791" s="55" t="e">
        <v>#N/A</v>
      </c>
      <c r="Q791" s="55" t="s">
        <v>1785</v>
      </c>
      <c r="R791" s="55" t="s">
        <v>1785</v>
      </c>
      <c r="U791" s="55" t="s">
        <v>2874</v>
      </c>
      <c r="V791" s="60">
        <v>1</v>
      </c>
      <c r="Y791" s="55">
        <v>1</v>
      </c>
      <c r="AC791" s="55" t="s">
        <v>1647</v>
      </c>
    </row>
    <row r="792" spans="2:45" x14ac:dyDescent="0.3">
      <c r="B792" s="55" t="s">
        <v>4238</v>
      </c>
      <c r="C792" s="55">
        <f>VLOOKUP(D792,Lotes!$A:$F,6,FALSE)</f>
        <v>0.504</v>
      </c>
      <c r="D792" s="54">
        <v>680</v>
      </c>
      <c r="E792" s="55">
        <v>18</v>
      </c>
      <c r="F792" s="55" t="s">
        <v>1072</v>
      </c>
      <c r="H792" s="55" t="s">
        <v>27</v>
      </c>
      <c r="I792" s="55" t="s">
        <v>2306</v>
      </c>
      <c r="J792" s="55" t="s">
        <v>1634</v>
      </c>
      <c r="K792" s="55" t="s">
        <v>1742</v>
      </c>
      <c r="L792" s="55" t="s">
        <v>3279</v>
      </c>
      <c r="M792" s="55" t="s">
        <v>3280</v>
      </c>
      <c r="N792" s="55" t="s">
        <v>3897</v>
      </c>
      <c r="O792" s="55" t="e">
        <v>#N/A</v>
      </c>
      <c r="Q792" s="55" t="s">
        <v>1687</v>
      </c>
      <c r="R792" s="55" t="s">
        <v>1687</v>
      </c>
      <c r="U792" s="55" t="s">
        <v>2874</v>
      </c>
      <c r="V792" s="60">
        <v>1</v>
      </c>
      <c r="Y792" s="55">
        <v>1</v>
      </c>
      <c r="AC792" s="55" t="s">
        <v>3678</v>
      </c>
    </row>
    <row r="793" spans="2:45" x14ac:dyDescent="0.3">
      <c r="B793" s="55" t="s">
        <v>4238</v>
      </c>
      <c r="C793" s="55">
        <f>VLOOKUP(D793,Lotes!$A:$F,6,FALSE)</f>
        <v>0.504</v>
      </c>
      <c r="D793" s="54">
        <v>680</v>
      </c>
      <c r="E793" s="55">
        <v>18</v>
      </c>
      <c r="F793" s="55" t="s">
        <v>1072</v>
      </c>
      <c r="H793" s="55" t="s">
        <v>27</v>
      </c>
      <c r="I793" s="55" t="s">
        <v>2306</v>
      </c>
      <c r="J793" s="55" t="s">
        <v>1634</v>
      </c>
      <c r="K793" s="55" t="s">
        <v>1742</v>
      </c>
      <c r="L793" s="55" t="s">
        <v>3279</v>
      </c>
      <c r="M793" s="55" t="s">
        <v>3280</v>
      </c>
      <c r="N793" s="55" t="s">
        <v>3897</v>
      </c>
      <c r="O793" s="55" t="e">
        <v>#N/A</v>
      </c>
      <c r="Q793" s="55" t="s">
        <v>1706</v>
      </c>
      <c r="R793" s="55" t="s">
        <v>1706</v>
      </c>
      <c r="U793" s="55" t="s">
        <v>2874</v>
      </c>
      <c r="V793" s="60">
        <v>1</v>
      </c>
      <c r="Y793" s="55">
        <v>1</v>
      </c>
      <c r="AC793" s="55" t="s">
        <v>1647</v>
      </c>
    </row>
    <row r="794" spans="2:45" x14ac:dyDescent="0.3">
      <c r="B794" s="55" t="s">
        <v>4238</v>
      </c>
      <c r="C794" s="55">
        <f>VLOOKUP(D794,Lotes!$A:$F,6,FALSE)</f>
        <v>0.504</v>
      </c>
      <c r="D794" s="54">
        <v>680</v>
      </c>
      <c r="E794" s="55">
        <v>18</v>
      </c>
      <c r="F794" s="55" t="s">
        <v>1072</v>
      </c>
      <c r="H794" s="55" t="s">
        <v>27</v>
      </c>
      <c r="I794" s="55" t="s">
        <v>2306</v>
      </c>
      <c r="J794" s="55" t="s">
        <v>1634</v>
      </c>
      <c r="L794" s="55" t="s">
        <v>2259</v>
      </c>
      <c r="N794" s="55" t="s">
        <v>2983</v>
      </c>
      <c r="O794" s="55" t="e">
        <v>#N/A</v>
      </c>
      <c r="Q794" s="55" t="s">
        <v>1667</v>
      </c>
      <c r="R794" s="55" t="s">
        <v>1667</v>
      </c>
      <c r="V794" s="58">
        <v>0.8</v>
      </c>
      <c r="W794" s="59" t="s">
        <v>2901</v>
      </c>
      <c r="Y794" s="55">
        <v>1</v>
      </c>
      <c r="AA794" s="55" t="s">
        <v>3679</v>
      </c>
    </row>
    <row r="795" spans="2:45" x14ac:dyDescent="0.3">
      <c r="B795" s="55" t="s">
        <v>4238</v>
      </c>
      <c r="C795" s="55">
        <f>VLOOKUP(D795,Lotes!$A:$F,6,FALSE)</f>
        <v>0.504</v>
      </c>
      <c r="D795" s="54">
        <v>680</v>
      </c>
      <c r="E795" s="55">
        <v>18</v>
      </c>
      <c r="F795" s="55" t="s">
        <v>1072</v>
      </c>
      <c r="H795" s="55" t="s">
        <v>27</v>
      </c>
      <c r="I795" s="55" t="s">
        <v>2306</v>
      </c>
      <c r="J795" s="55" t="s">
        <v>1634</v>
      </c>
      <c r="N795" s="55" t="s">
        <v>2919</v>
      </c>
      <c r="O795" s="55" t="e">
        <v>#N/A</v>
      </c>
      <c r="Q795" s="55" t="s">
        <v>1796</v>
      </c>
      <c r="R795" s="55" t="s">
        <v>1668</v>
      </c>
      <c r="V795" s="60">
        <v>0</v>
      </c>
      <c r="Y795" s="55">
        <v>3</v>
      </c>
    </row>
    <row r="796" spans="2:45" x14ac:dyDescent="0.3">
      <c r="B796" s="55" t="s">
        <v>4238</v>
      </c>
      <c r="C796" s="55">
        <f>VLOOKUP(D796,Lotes!$A:$F,6,FALSE)</f>
        <v>0.504</v>
      </c>
      <c r="D796" s="54">
        <v>680</v>
      </c>
      <c r="E796" s="55">
        <v>18</v>
      </c>
      <c r="F796" s="55" t="s">
        <v>1072</v>
      </c>
      <c r="H796" s="55" t="s">
        <v>27</v>
      </c>
      <c r="I796" s="55" t="s">
        <v>2306</v>
      </c>
      <c r="J796" s="55" t="s">
        <v>1622</v>
      </c>
      <c r="K796" s="55" t="s">
        <v>3968</v>
      </c>
      <c r="N796" s="55" t="s">
        <v>2992</v>
      </c>
      <c r="O796" s="55" t="e">
        <v>#N/A</v>
      </c>
      <c r="Q796" s="55" t="s">
        <v>1755</v>
      </c>
      <c r="R796" s="55" t="s">
        <v>1755</v>
      </c>
      <c r="U796" s="55" t="s">
        <v>2877</v>
      </c>
      <c r="V796" s="58">
        <v>0.6</v>
      </c>
      <c r="W796" s="59" t="s">
        <v>1631</v>
      </c>
      <c r="Y796" s="55">
        <v>1</v>
      </c>
      <c r="AA796" s="55" t="s">
        <v>3680</v>
      </c>
    </row>
    <row r="797" spans="2:45" x14ac:dyDescent="0.3">
      <c r="B797" s="55" t="s">
        <v>4238</v>
      </c>
      <c r="C797" s="55">
        <f>VLOOKUP(D797,Lotes!$A:$F,6,FALSE)</f>
        <v>0.504</v>
      </c>
      <c r="D797" s="54">
        <v>680</v>
      </c>
      <c r="E797" s="55">
        <v>18</v>
      </c>
      <c r="F797" s="55" t="s">
        <v>1072</v>
      </c>
      <c r="H797" s="55" t="s">
        <v>27</v>
      </c>
      <c r="I797" s="55" t="s">
        <v>2306</v>
      </c>
      <c r="J797" s="55" t="s">
        <v>1622</v>
      </c>
      <c r="K797" s="55" t="s">
        <v>3226</v>
      </c>
      <c r="L797" s="55" t="s">
        <v>3408</v>
      </c>
      <c r="M797" s="55" t="s">
        <v>3406</v>
      </c>
      <c r="N797" s="55" t="s">
        <v>3407</v>
      </c>
      <c r="O797" s="55" t="e">
        <v>#N/A</v>
      </c>
      <c r="Q797" s="55" t="s">
        <v>2600</v>
      </c>
      <c r="R797" s="55" t="s">
        <v>1898</v>
      </c>
      <c r="U797" s="55" t="s">
        <v>2877</v>
      </c>
      <c r="V797" s="60">
        <v>1</v>
      </c>
      <c r="Y797" s="55">
        <v>1</v>
      </c>
      <c r="AA797" s="55" t="s">
        <v>3681</v>
      </c>
      <c r="AH797" s="55" t="s">
        <v>3956</v>
      </c>
    </row>
    <row r="798" spans="2:45" x14ac:dyDescent="0.3">
      <c r="B798" s="55" t="s">
        <v>4238</v>
      </c>
      <c r="C798" s="55">
        <f>VLOOKUP(D798,Lotes!$A:$F,6,FALSE)</f>
        <v>0.504</v>
      </c>
      <c r="D798" s="54">
        <v>680</v>
      </c>
      <c r="E798" s="55">
        <v>18</v>
      </c>
      <c r="F798" s="55" t="s">
        <v>1072</v>
      </c>
      <c r="H798" s="55" t="s">
        <v>27</v>
      </c>
      <c r="I798" s="55" t="s">
        <v>2306</v>
      </c>
      <c r="J798" s="55" t="s">
        <v>1622</v>
      </c>
      <c r="K798" s="55" t="s">
        <v>3226</v>
      </c>
      <c r="L798" s="55" t="s">
        <v>3408</v>
      </c>
      <c r="M798" s="55" t="s">
        <v>3406</v>
      </c>
      <c r="N798" s="55" t="s">
        <v>3407</v>
      </c>
      <c r="O798" s="55" t="e">
        <v>#N/A</v>
      </c>
      <c r="Q798" s="55" t="s">
        <v>1755</v>
      </c>
      <c r="R798" s="55" t="s">
        <v>1755</v>
      </c>
      <c r="U798" s="55" t="s">
        <v>2874</v>
      </c>
      <c r="V798" s="58">
        <v>0.9</v>
      </c>
      <c r="W798" s="59" t="s">
        <v>3682</v>
      </c>
      <c r="Y798" s="55">
        <v>1</v>
      </c>
      <c r="AA798" s="55" t="s">
        <v>3683</v>
      </c>
      <c r="AH798" s="55" t="s">
        <v>3957</v>
      </c>
    </row>
    <row r="799" spans="2:45" x14ac:dyDescent="0.3">
      <c r="B799" s="55" t="s">
        <v>4238</v>
      </c>
      <c r="C799" s="55">
        <f>VLOOKUP(D799,Lotes!$A:$F,6,FALSE)</f>
        <v>0.504</v>
      </c>
      <c r="D799" s="54">
        <v>680</v>
      </c>
      <c r="E799" s="55">
        <v>18</v>
      </c>
      <c r="F799" s="55" t="s">
        <v>1072</v>
      </c>
      <c r="H799" s="55" t="s">
        <v>27</v>
      </c>
      <c r="I799" s="55" t="s">
        <v>2306</v>
      </c>
      <c r="J799" s="55" t="s">
        <v>1622</v>
      </c>
      <c r="K799" s="55" t="s">
        <v>3593</v>
      </c>
      <c r="L799" s="55" t="s">
        <v>2090</v>
      </c>
      <c r="N799" s="55" t="s">
        <v>2091</v>
      </c>
      <c r="O799" s="55" t="e">
        <v>#N/A</v>
      </c>
      <c r="Q799" s="55" t="s">
        <v>1757</v>
      </c>
      <c r="R799" s="55" t="s">
        <v>1757</v>
      </c>
      <c r="U799" s="55" t="s">
        <v>2877</v>
      </c>
      <c r="V799" s="58">
        <v>0.9</v>
      </c>
      <c r="W799" s="59" t="s">
        <v>1786</v>
      </c>
      <c r="Y799" s="55">
        <v>1</v>
      </c>
    </row>
    <row r="800" spans="2:45" x14ac:dyDescent="0.3">
      <c r="B800" s="55" t="s">
        <v>4238</v>
      </c>
      <c r="C800" s="55">
        <f>VLOOKUP(D800,Lotes!$A:$F,6,FALSE)</f>
        <v>0.504</v>
      </c>
      <c r="D800" s="54">
        <v>680</v>
      </c>
      <c r="E800" s="55">
        <v>18</v>
      </c>
      <c r="F800" s="55" t="s">
        <v>1072</v>
      </c>
      <c r="H800" s="55" t="s">
        <v>27</v>
      </c>
      <c r="I800" s="55" t="s">
        <v>2306</v>
      </c>
      <c r="J800" s="55" t="s">
        <v>1622</v>
      </c>
      <c r="K800" s="55" t="s">
        <v>3593</v>
      </c>
      <c r="L800" s="55" t="s">
        <v>2090</v>
      </c>
      <c r="N800" s="55" t="s">
        <v>2091</v>
      </c>
      <c r="O800" s="55" t="e">
        <v>#N/A</v>
      </c>
      <c r="Q800" s="55" t="s">
        <v>1687</v>
      </c>
      <c r="R800" s="55" t="s">
        <v>1687</v>
      </c>
      <c r="U800" s="55" t="s">
        <v>2874</v>
      </c>
      <c r="V800" s="58">
        <v>0.7</v>
      </c>
      <c r="W800" s="59" t="s">
        <v>1786</v>
      </c>
      <c r="Y800" s="55">
        <v>1</v>
      </c>
      <c r="AA800" s="55" t="s">
        <v>3684</v>
      </c>
      <c r="AG800" s="55" t="s">
        <v>3685</v>
      </c>
      <c r="AL800" s="55">
        <v>2</v>
      </c>
    </row>
    <row r="801" spans="2:40" x14ac:dyDescent="0.3">
      <c r="B801" s="55" t="s">
        <v>4238</v>
      </c>
      <c r="C801" s="55">
        <f>VLOOKUP(D801,Lotes!$A:$F,6,FALSE)</f>
        <v>0.3</v>
      </c>
      <c r="D801" s="54">
        <v>646</v>
      </c>
      <c r="E801" s="55">
        <v>18</v>
      </c>
      <c r="F801" s="55" t="s">
        <v>1072</v>
      </c>
      <c r="H801" s="55" t="s">
        <v>27</v>
      </c>
      <c r="I801" s="55" t="s">
        <v>2798</v>
      </c>
      <c r="J801" s="55" t="s">
        <v>1622</v>
      </c>
      <c r="K801" s="55" t="s">
        <v>3963</v>
      </c>
      <c r="L801" s="55" t="s">
        <v>2808</v>
      </c>
      <c r="M801" s="55" t="s">
        <v>2809</v>
      </c>
      <c r="N801" s="55" t="s">
        <v>2810</v>
      </c>
      <c r="O801" s="55" t="e">
        <v>#N/A</v>
      </c>
      <c r="Q801" s="55" t="s">
        <v>1785</v>
      </c>
      <c r="R801" s="55" t="s">
        <v>1785</v>
      </c>
      <c r="U801" s="55" t="s">
        <v>2874</v>
      </c>
      <c r="V801" s="58">
        <v>0.5</v>
      </c>
      <c r="W801" s="59" t="s">
        <v>1751</v>
      </c>
      <c r="Y801" s="55">
        <v>1</v>
      </c>
      <c r="AA801" s="55" t="s">
        <v>3697</v>
      </c>
      <c r="AH801" s="55" t="s">
        <v>3687</v>
      </c>
    </row>
    <row r="802" spans="2:40" x14ac:dyDescent="0.3">
      <c r="B802" s="55" t="s">
        <v>4238</v>
      </c>
      <c r="C802" s="55">
        <f>VLOOKUP(D802,Lotes!$A:$F,6,FALSE)</f>
        <v>0.3</v>
      </c>
      <c r="D802" s="54">
        <v>646</v>
      </c>
      <c r="E802" s="55">
        <v>18</v>
      </c>
      <c r="F802" s="55" t="s">
        <v>1072</v>
      </c>
      <c r="H802" s="55" t="s">
        <v>27</v>
      </c>
      <c r="I802" s="55" t="s">
        <v>2798</v>
      </c>
      <c r="J802" s="55" t="s">
        <v>1622</v>
      </c>
      <c r="K802" s="55" t="s">
        <v>3963</v>
      </c>
      <c r="L802" s="55" t="s">
        <v>2808</v>
      </c>
      <c r="M802" s="55" t="s">
        <v>2809</v>
      </c>
      <c r="N802" s="55" t="s">
        <v>2810</v>
      </c>
      <c r="O802" s="55" t="e">
        <v>#N/A</v>
      </c>
      <c r="Q802" s="55" t="s">
        <v>1687</v>
      </c>
      <c r="R802" s="55" t="s">
        <v>1687</v>
      </c>
      <c r="U802" s="55" t="s">
        <v>2874</v>
      </c>
      <c r="V802" s="60">
        <v>1</v>
      </c>
      <c r="Y802" s="55">
        <v>1</v>
      </c>
      <c r="AA802" s="55" t="s">
        <v>3698</v>
      </c>
      <c r="AH802" s="55" t="s">
        <v>3687</v>
      </c>
    </row>
    <row r="803" spans="2:40" x14ac:dyDescent="0.3">
      <c r="B803" s="55" t="s">
        <v>4238</v>
      </c>
      <c r="C803" s="55">
        <f>VLOOKUP(D803,Lotes!$A:$F,6,FALSE)</f>
        <v>0.3</v>
      </c>
      <c r="D803" s="54">
        <v>646</v>
      </c>
      <c r="E803" s="55">
        <v>18</v>
      </c>
      <c r="F803" s="55" t="s">
        <v>1072</v>
      </c>
      <c r="H803" s="55" t="s">
        <v>27</v>
      </c>
      <c r="I803" s="55" t="s">
        <v>2798</v>
      </c>
      <c r="J803" s="55" t="s">
        <v>1622</v>
      </c>
      <c r="K803" s="55" t="s">
        <v>3963</v>
      </c>
      <c r="L803" s="55" t="s">
        <v>2808</v>
      </c>
      <c r="M803" s="55" t="s">
        <v>2809</v>
      </c>
      <c r="N803" s="55" t="s">
        <v>2810</v>
      </c>
      <c r="O803" s="55" t="e">
        <v>#N/A</v>
      </c>
      <c r="Q803" s="55" t="s">
        <v>1624</v>
      </c>
      <c r="R803" s="55" t="s">
        <v>1624</v>
      </c>
      <c r="U803" s="55" t="s">
        <v>2874</v>
      </c>
      <c r="V803" s="60">
        <v>1</v>
      </c>
      <c r="Y803" s="55">
        <v>1</v>
      </c>
      <c r="AA803" s="55" t="s">
        <v>3699</v>
      </c>
      <c r="AH803" s="55" t="s">
        <v>3687</v>
      </c>
    </row>
    <row r="804" spans="2:40" x14ac:dyDescent="0.3">
      <c r="B804" s="55" t="s">
        <v>4238</v>
      </c>
      <c r="C804" s="55">
        <f>VLOOKUP(D804,Lotes!$A:$F,6,FALSE)</f>
        <v>0.3</v>
      </c>
      <c r="D804" s="54">
        <v>646</v>
      </c>
      <c r="E804" s="55">
        <v>18</v>
      </c>
      <c r="F804" s="55" t="s">
        <v>1072</v>
      </c>
      <c r="H804" s="55" t="s">
        <v>27</v>
      </c>
      <c r="I804" s="55" t="s">
        <v>2798</v>
      </c>
      <c r="J804" s="55" t="s">
        <v>1622</v>
      </c>
      <c r="K804" s="55" t="s">
        <v>3963</v>
      </c>
      <c r="L804" s="55" t="s">
        <v>2808</v>
      </c>
      <c r="M804" s="55" t="s">
        <v>2809</v>
      </c>
      <c r="N804" s="55" t="s">
        <v>2810</v>
      </c>
      <c r="O804" s="55" t="e">
        <v>#N/A</v>
      </c>
      <c r="Q804" s="55" t="s">
        <v>3985</v>
      </c>
      <c r="R804" s="55" t="s">
        <v>1686</v>
      </c>
      <c r="U804" s="55" t="s">
        <v>2874</v>
      </c>
      <c r="V804" s="60">
        <v>1</v>
      </c>
      <c r="Y804" s="55">
        <v>1</v>
      </c>
      <c r="AA804" s="55" t="s">
        <v>3700</v>
      </c>
      <c r="AH804" s="55" t="s">
        <v>3687</v>
      </c>
    </row>
    <row r="805" spans="2:40" x14ac:dyDescent="0.3">
      <c r="B805" s="55" t="s">
        <v>4238</v>
      </c>
      <c r="C805" s="55">
        <f>VLOOKUP(D805,Lotes!$A:$F,6,FALSE)</f>
        <v>0.3</v>
      </c>
      <c r="D805" s="54">
        <v>646</v>
      </c>
      <c r="E805" s="55">
        <v>18</v>
      </c>
      <c r="F805" s="55" t="s">
        <v>1072</v>
      </c>
      <c r="H805" s="55" t="s">
        <v>27</v>
      </c>
      <c r="I805" s="55" t="s">
        <v>2798</v>
      </c>
      <c r="J805" s="55" t="s">
        <v>1622</v>
      </c>
      <c r="K805" s="55" t="s">
        <v>3963</v>
      </c>
      <c r="L805" s="55" t="s">
        <v>2808</v>
      </c>
      <c r="M805" s="55" t="s">
        <v>2809</v>
      </c>
      <c r="N805" s="55" t="s">
        <v>2810</v>
      </c>
      <c r="O805" s="55" t="e">
        <v>#N/A</v>
      </c>
      <c r="Q805" s="55" t="s">
        <v>2081</v>
      </c>
      <c r="R805" s="55" t="s">
        <v>3686</v>
      </c>
      <c r="U805" s="55" t="s">
        <v>2874</v>
      </c>
      <c r="V805" s="60">
        <v>1</v>
      </c>
      <c r="Y805" s="55">
        <v>1</v>
      </c>
      <c r="AA805" s="55" t="s">
        <v>3701</v>
      </c>
      <c r="AH805" s="55" t="s">
        <v>3687</v>
      </c>
    </row>
    <row r="806" spans="2:40" x14ac:dyDescent="0.3">
      <c r="B806" s="55" t="s">
        <v>4238</v>
      </c>
      <c r="C806" s="55">
        <f>VLOOKUP(D806,Lotes!$A:$F,6,FALSE)</f>
        <v>0.3</v>
      </c>
      <c r="D806" s="54">
        <v>646</v>
      </c>
      <c r="E806" s="55">
        <v>18</v>
      </c>
      <c r="F806" s="55" t="s">
        <v>1072</v>
      </c>
      <c r="H806" s="55" t="s">
        <v>27</v>
      </c>
      <c r="I806" s="55" t="s">
        <v>2798</v>
      </c>
      <c r="J806" s="55" t="s">
        <v>1634</v>
      </c>
      <c r="K806" s="55" t="s">
        <v>3561</v>
      </c>
      <c r="L806" s="55" t="s">
        <v>2873</v>
      </c>
      <c r="M806" s="55" t="s">
        <v>2896</v>
      </c>
      <c r="N806" s="55" t="s">
        <v>1658</v>
      </c>
      <c r="O806" s="55" t="e">
        <v>#N/A</v>
      </c>
      <c r="Q806" s="55" t="s">
        <v>1730</v>
      </c>
      <c r="R806" s="55" t="s">
        <v>1730</v>
      </c>
      <c r="U806" s="55" t="s">
        <v>2874</v>
      </c>
      <c r="V806" s="58">
        <v>0.3</v>
      </c>
      <c r="W806" s="59" t="s">
        <v>1751</v>
      </c>
      <c r="Y806" s="55">
        <v>1</v>
      </c>
      <c r="AA806" s="55" t="s">
        <v>3689</v>
      </c>
      <c r="AC806" s="55" t="s">
        <v>1647</v>
      </c>
      <c r="AG806" s="55" t="s">
        <v>3688</v>
      </c>
      <c r="AN806" s="55">
        <v>1</v>
      </c>
    </row>
    <row r="807" spans="2:40" x14ac:dyDescent="0.3">
      <c r="B807" s="55" t="s">
        <v>4238</v>
      </c>
      <c r="C807" s="55">
        <f>VLOOKUP(D807,Lotes!$A:$F,6,FALSE)</f>
        <v>0.3</v>
      </c>
      <c r="D807" s="54">
        <v>646</v>
      </c>
      <c r="E807" s="55">
        <v>18</v>
      </c>
      <c r="F807" s="55" t="s">
        <v>1072</v>
      </c>
      <c r="H807" s="55" t="s">
        <v>27</v>
      </c>
      <c r="I807" s="55" t="s">
        <v>2798</v>
      </c>
      <c r="J807" s="55" t="s">
        <v>1634</v>
      </c>
      <c r="K807" s="55" t="s">
        <v>3561</v>
      </c>
      <c r="L807" s="55" t="s">
        <v>3561</v>
      </c>
      <c r="N807" s="55" t="s">
        <v>2915</v>
      </c>
      <c r="O807" s="55" t="e">
        <v>#N/A</v>
      </c>
      <c r="Q807" s="55" t="s">
        <v>1667</v>
      </c>
      <c r="R807" s="55" t="s">
        <v>1667</v>
      </c>
      <c r="V807" s="60">
        <v>0</v>
      </c>
      <c r="W807" s="59" t="s">
        <v>1631</v>
      </c>
      <c r="Y807" s="55">
        <v>1</v>
      </c>
    </row>
    <row r="808" spans="2:40" x14ac:dyDescent="0.3">
      <c r="B808" s="55" t="s">
        <v>4238</v>
      </c>
      <c r="C808" s="55">
        <f>VLOOKUP(D808,Lotes!$A:$F,6,FALSE)</f>
        <v>0.3</v>
      </c>
      <c r="D808" s="54">
        <v>646</v>
      </c>
      <c r="E808" s="55">
        <v>18</v>
      </c>
      <c r="F808" s="55" t="s">
        <v>1072</v>
      </c>
      <c r="H808" s="55" t="s">
        <v>27</v>
      </c>
      <c r="I808" s="55" t="s">
        <v>2798</v>
      </c>
      <c r="J808" s="55" t="s">
        <v>1634</v>
      </c>
      <c r="K808" s="55" t="s">
        <v>2911</v>
      </c>
      <c r="L808" s="55" t="s">
        <v>1635</v>
      </c>
      <c r="M808" s="55" t="s">
        <v>3036</v>
      </c>
      <c r="N808" s="55" t="s">
        <v>3898</v>
      </c>
      <c r="O808" s="55" t="e">
        <v>#N/A</v>
      </c>
      <c r="Q808" s="55" t="s">
        <v>1624</v>
      </c>
      <c r="R808" s="55" t="s">
        <v>1624</v>
      </c>
      <c r="U808" s="55" t="s">
        <v>2874</v>
      </c>
      <c r="V808" s="58">
        <v>0.7</v>
      </c>
      <c r="Y808" s="55">
        <v>1</v>
      </c>
      <c r="AC808" s="55" t="s">
        <v>1647</v>
      </c>
    </row>
    <row r="809" spans="2:40" x14ac:dyDescent="0.3">
      <c r="B809" s="55" t="s">
        <v>4238</v>
      </c>
      <c r="C809" s="55">
        <f>VLOOKUP(D809,Lotes!$A:$F,6,FALSE)</f>
        <v>0.3</v>
      </c>
      <c r="D809" s="54">
        <v>646</v>
      </c>
      <c r="E809" s="55">
        <v>18</v>
      </c>
      <c r="F809" s="55" t="s">
        <v>1072</v>
      </c>
      <c r="H809" s="55" t="s">
        <v>27</v>
      </c>
      <c r="I809" s="55" t="s">
        <v>2798</v>
      </c>
      <c r="J809" s="55" t="s">
        <v>1634</v>
      </c>
      <c r="L809" s="55" t="s">
        <v>2980</v>
      </c>
      <c r="N809" s="55" t="s">
        <v>2777</v>
      </c>
      <c r="O809" s="55" t="e">
        <v>#N/A</v>
      </c>
      <c r="Q809" s="55" t="s">
        <v>3983</v>
      </c>
      <c r="R809" s="55" t="s">
        <v>3214</v>
      </c>
      <c r="V809" s="60">
        <v>1</v>
      </c>
      <c r="Y809" s="55">
        <v>1</v>
      </c>
    </row>
    <row r="810" spans="2:40" x14ac:dyDescent="0.3">
      <c r="B810" s="55" t="s">
        <v>4238</v>
      </c>
      <c r="C810" s="55">
        <f>VLOOKUP(D810,Lotes!$A:$F,6,FALSE)</f>
        <v>0.3</v>
      </c>
      <c r="D810" s="54">
        <v>646</v>
      </c>
      <c r="E810" s="55">
        <v>18</v>
      </c>
      <c r="F810" s="55" t="s">
        <v>1072</v>
      </c>
      <c r="H810" s="55" t="s">
        <v>27</v>
      </c>
      <c r="I810" s="55" t="s">
        <v>2798</v>
      </c>
      <c r="J810" s="55" t="s">
        <v>1634</v>
      </c>
      <c r="L810" s="55" t="s">
        <v>1746</v>
      </c>
      <c r="N810" s="55" t="s">
        <v>3201</v>
      </c>
      <c r="O810" s="55" t="e">
        <v>#N/A</v>
      </c>
      <c r="P810" s="55" t="s">
        <v>4175</v>
      </c>
      <c r="Q810" s="55" t="s">
        <v>1699</v>
      </c>
      <c r="R810" s="55" t="s">
        <v>1914</v>
      </c>
      <c r="V810" s="60">
        <v>1</v>
      </c>
      <c r="Y810" s="55">
        <v>1</v>
      </c>
      <c r="AC810" s="55" t="s">
        <v>1627</v>
      </c>
    </row>
    <row r="811" spans="2:40" x14ac:dyDescent="0.3">
      <c r="B811" s="55" t="s">
        <v>4238</v>
      </c>
      <c r="C811" s="55">
        <f>VLOOKUP(D811,Lotes!$A:$F,6,FALSE)</f>
        <v>0.3</v>
      </c>
      <c r="D811" s="54">
        <v>646</v>
      </c>
      <c r="E811" s="55">
        <v>18</v>
      </c>
      <c r="F811" s="55" t="s">
        <v>1072</v>
      </c>
      <c r="H811" s="55" t="s">
        <v>27</v>
      </c>
      <c r="I811" s="55" t="s">
        <v>2798</v>
      </c>
      <c r="J811" s="55" t="s">
        <v>1634</v>
      </c>
      <c r="K811" s="55" t="s">
        <v>1742</v>
      </c>
      <c r="L811" s="55" t="s">
        <v>3690</v>
      </c>
      <c r="M811" s="55" t="s">
        <v>3691</v>
      </c>
      <c r="N811" s="55" t="s">
        <v>3692</v>
      </c>
      <c r="O811" s="55" t="e">
        <v>#N/A</v>
      </c>
      <c r="Q811" s="55" t="s">
        <v>3984</v>
      </c>
      <c r="R811" s="55" t="s">
        <v>1713</v>
      </c>
      <c r="V811" s="58">
        <v>0.4</v>
      </c>
      <c r="W811" s="59" t="s">
        <v>2888</v>
      </c>
      <c r="Y811" s="55">
        <v>1</v>
      </c>
      <c r="AA811" s="55" t="s">
        <v>3693</v>
      </c>
    </row>
    <row r="812" spans="2:40" x14ac:dyDescent="0.3">
      <c r="B812" s="55" t="s">
        <v>4238</v>
      </c>
      <c r="C812" s="55">
        <f>VLOOKUP(D812,Lotes!$A:$F,6,FALSE)</f>
        <v>0.3</v>
      </c>
      <c r="D812" s="54">
        <v>646</v>
      </c>
      <c r="E812" s="55">
        <v>18</v>
      </c>
      <c r="F812" s="55" t="s">
        <v>1072</v>
      </c>
      <c r="H812" s="55" t="s">
        <v>27</v>
      </c>
      <c r="I812" s="55" t="s">
        <v>2798</v>
      </c>
      <c r="J812" s="55" t="s">
        <v>1634</v>
      </c>
      <c r="N812" s="55" t="s">
        <v>2919</v>
      </c>
      <c r="O812" s="55" t="e">
        <v>#N/A</v>
      </c>
      <c r="Q812" s="55" t="s">
        <v>1796</v>
      </c>
      <c r="R812" s="55" t="s">
        <v>1668</v>
      </c>
      <c r="V812" s="60">
        <v>0</v>
      </c>
      <c r="Y812" s="55">
        <v>10</v>
      </c>
    </row>
    <row r="813" spans="2:40" x14ac:dyDescent="0.3">
      <c r="B813" s="55" t="s">
        <v>4238</v>
      </c>
      <c r="C813" s="55">
        <f>VLOOKUP(D813,Lotes!$A:$F,6,FALSE)</f>
        <v>0.3</v>
      </c>
      <c r="D813" s="54">
        <v>646</v>
      </c>
      <c r="E813" s="55">
        <v>18</v>
      </c>
      <c r="F813" s="55" t="s">
        <v>1072</v>
      </c>
      <c r="H813" s="55" t="s">
        <v>27</v>
      </c>
      <c r="I813" s="55" t="s">
        <v>2798</v>
      </c>
      <c r="J813" s="55" t="s">
        <v>1622</v>
      </c>
      <c r="K813" s="55" t="s">
        <v>3968</v>
      </c>
      <c r="L813" s="55" t="s">
        <v>3694</v>
      </c>
      <c r="N813" s="55" t="s">
        <v>3695</v>
      </c>
      <c r="O813" s="55" t="e">
        <v>#N/A</v>
      </c>
      <c r="Q813" s="55" t="s">
        <v>2924</v>
      </c>
      <c r="R813" s="55" t="s">
        <v>2924</v>
      </c>
      <c r="U813" s="55" t="s">
        <v>2877</v>
      </c>
      <c r="V813" s="60">
        <v>0</v>
      </c>
      <c r="W813" s="59" t="s">
        <v>3696</v>
      </c>
      <c r="Y813" s="55">
        <v>1</v>
      </c>
    </row>
    <row r="814" spans="2:40" x14ac:dyDescent="0.3">
      <c r="B814" s="55" t="s">
        <v>4238</v>
      </c>
      <c r="C814" s="55">
        <f>VLOOKUP(D814,Lotes!$A:$F,6,FALSE)</f>
        <v>0.3</v>
      </c>
      <c r="D814" s="54">
        <v>646</v>
      </c>
      <c r="E814" s="55">
        <v>18</v>
      </c>
      <c r="F814" s="55" t="s">
        <v>1072</v>
      </c>
      <c r="H814" s="55" t="s">
        <v>27</v>
      </c>
      <c r="I814" s="55" t="s">
        <v>2798</v>
      </c>
      <c r="J814" s="55" t="s">
        <v>1622</v>
      </c>
      <c r="K814" s="55" t="s">
        <v>3968</v>
      </c>
      <c r="N814" s="55" t="s">
        <v>2992</v>
      </c>
      <c r="O814" s="55" t="e">
        <v>#N/A</v>
      </c>
      <c r="Q814" s="55" t="s">
        <v>1796</v>
      </c>
      <c r="R814" s="55" t="s">
        <v>1668</v>
      </c>
      <c r="V814" s="60">
        <v>0</v>
      </c>
      <c r="Y814" s="55">
        <v>1</v>
      </c>
    </row>
    <row r="815" spans="2:40" x14ac:dyDescent="0.3">
      <c r="B815" s="55" t="s">
        <v>4238</v>
      </c>
      <c r="C815" s="55">
        <f>VLOOKUP(D815,Lotes!$A:$F,6,FALSE)</f>
        <v>0.26500000000000001</v>
      </c>
      <c r="D815" s="54">
        <v>689</v>
      </c>
      <c r="E815" s="55">
        <v>18</v>
      </c>
      <c r="F815" s="55" t="s">
        <v>2594</v>
      </c>
      <c r="H815" s="55" t="s">
        <v>27</v>
      </c>
      <c r="I815" s="55" t="s">
        <v>2595</v>
      </c>
      <c r="J815" s="55" t="s">
        <v>1634</v>
      </c>
      <c r="K815" s="55" t="s">
        <v>3965</v>
      </c>
      <c r="L815" s="55" t="s">
        <v>1673</v>
      </c>
      <c r="M815" s="55" t="s">
        <v>2879</v>
      </c>
      <c r="N815" s="55" t="s">
        <v>1830</v>
      </c>
      <c r="O815" s="55" t="e">
        <v>#N/A</v>
      </c>
      <c r="Q815" s="55" t="s">
        <v>3984</v>
      </c>
      <c r="R815" s="55" t="s">
        <v>3859</v>
      </c>
      <c r="U815" s="55" t="s">
        <v>2877</v>
      </c>
      <c r="V815" s="58">
        <v>0.5</v>
      </c>
      <c r="W815" s="59" t="s">
        <v>3702</v>
      </c>
      <c r="Y815" s="55">
        <v>1</v>
      </c>
      <c r="AG815" s="55" t="s">
        <v>3703</v>
      </c>
      <c r="AJ815" s="55" t="s">
        <v>3860</v>
      </c>
    </row>
    <row r="816" spans="2:40" x14ac:dyDescent="0.3">
      <c r="B816" s="55" t="s">
        <v>4238</v>
      </c>
      <c r="C816" s="55">
        <f>VLOOKUP(D816,Lotes!$A:$F,6,FALSE)</f>
        <v>0.26500000000000001</v>
      </c>
      <c r="D816" s="54">
        <v>689</v>
      </c>
      <c r="E816" s="55">
        <v>18</v>
      </c>
      <c r="F816" s="55" t="s">
        <v>2594</v>
      </c>
      <c r="H816" s="55" t="s">
        <v>27</v>
      </c>
      <c r="I816" s="55" t="s">
        <v>2595</v>
      </c>
      <c r="J816" s="55" t="s">
        <v>1634</v>
      </c>
      <c r="K816" s="55" t="s">
        <v>3965</v>
      </c>
      <c r="L816" s="55" t="s">
        <v>1673</v>
      </c>
      <c r="M816" s="55" t="s">
        <v>2879</v>
      </c>
      <c r="N816" s="55" t="s">
        <v>1830</v>
      </c>
      <c r="O816" s="55" t="e">
        <v>#N/A</v>
      </c>
      <c r="Q816" s="55" t="s">
        <v>2600</v>
      </c>
      <c r="R816" s="55" t="s">
        <v>3814</v>
      </c>
      <c r="U816" s="55" t="s">
        <v>2874</v>
      </c>
      <c r="V816" s="60">
        <v>1</v>
      </c>
      <c r="W816" s="59" t="s">
        <v>2995</v>
      </c>
      <c r="Y816" s="55">
        <v>1</v>
      </c>
      <c r="AC816" s="55" t="s">
        <v>1627</v>
      </c>
      <c r="AG816" s="55" t="s">
        <v>3704</v>
      </c>
      <c r="AJ816" s="55" t="s">
        <v>3830</v>
      </c>
      <c r="AL816" s="55">
        <v>1</v>
      </c>
    </row>
    <row r="817" spans="2:45" x14ac:dyDescent="0.3">
      <c r="B817" s="55" t="s">
        <v>4238</v>
      </c>
      <c r="C817" s="55">
        <f>VLOOKUP(D817,Lotes!$A:$F,6,FALSE)</f>
        <v>0.26500000000000001</v>
      </c>
      <c r="D817" s="54">
        <v>689</v>
      </c>
      <c r="E817" s="55">
        <v>18</v>
      </c>
      <c r="F817" s="55" t="s">
        <v>2594</v>
      </c>
      <c r="H817" s="55" t="s">
        <v>27</v>
      </c>
      <c r="I817" s="55" t="s">
        <v>2595</v>
      </c>
      <c r="J817" s="55" t="s">
        <v>1634</v>
      </c>
      <c r="K817" s="55" t="s">
        <v>3965</v>
      </c>
      <c r="L817" s="55" t="s">
        <v>1673</v>
      </c>
      <c r="M817" s="55" t="s">
        <v>2879</v>
      </c>
      <c r="N817" s="55" t="s">
        <v>1830</v>
      </c>
      <c r="O817" s="55" t="e">
        <v>#N/A</v>
      </c>
      <c r="Q817" s="55" t="s">
        <v>2600</v>
      </c>
      <c r="R817" s="55" t="s">
        <v>2900</v>
      </c>
      <c r="U817" s="55" t="s">
        <v>2874</v>
      </c>
      <c r="V817" s="60">
        <v>1</v>
      </c>
      <c r="W817" s="59" t="s">
        <v>2995</v>
      </c>
      <c r="Y817" s="55">
        <v>1</v>
      </c>
      <c r="AC817" s="55" t="s">
        <v>1627</v>
      </c>
      <c r="AG817" s="55" t="s">
        <v>3704</v>
      </c>
      <c r="AJ817" s="55" t="s">
        <v>3831</v>
      </c>
      <c r="AL817" s="55">
        <v>1</v>
      </c>
    </row>
    <row r="818" spans="2:45" x14ac:dyDescent="0.3">
      <c r="B818" s="55" t="s">
        <v>4238</v>
      </c>
      <c r="C818" s="55">
        <f>VLOOKUP(D818,Lotes!$A:$F,6,FALSE)</f>
        <v>0.26500000000000001</v>
      </c>
      <c r="D818" s="54">
        <v>689</v>
      </c>
      <c r="E818" s="55">
        <v>18</v>
      </c>
      <c r="F818" s="55" t="s">
        <v>2594</v>
      </c>
      <c r="H818" s="55" t="s">
        <v>27</v>
      </c>
      <c r="I818" s="55" t="s">
        <v>2595</v>
      </c>
      <c r="J818" s="55" t="s">
        <v>1634</v>
      </c>
      <c r="K818" s="55" t="s">
        <v>3965</v>
      </c>
      <c r="L818" s="55" t="s">
        <v>1673</v>
      </c>
      <c r="M818" s="55" t="s">
        <v>2879</v>
      </c>
      <c r="N818" s="55" t="s">
        <v>1830</v>
      </c>
      <c r="O818" s="55" t="e">
        <v>#N/A</v>
      </c>
      <c r="P818" s="55" t="s">
        <v>4163</v>
      </c>
      <c r="Q818" s="55" t="s">
        <v>1699</v>
      </c>
      <c r="R818" s="55" t="s">
        <v>5417</v>
      </c>
      <c r="V818" s="60">
        <v>1</v>
      </c>
      <c r="W818" s="59" t="s">
        <v>3705</v>
      </c>
      <c r="Y818" s="55">
        <v>1</v>
      </c>
      <c r="Z818" s="55">
        <v>1</v>
      </c>
      <c r="AC818" s="55" t="s">
        <v>1627</v>
      </c>
      <c r="AG818" s="55" t="s">
        <v>3401</v>
      </c>
      <c r="AM818" s="55">
        <f>Y818</f>
        <v>1</v>
      </c>
    </row>
    <row r="819" spans="2:45" x14ac:dyDescent="0.3">
      <c r="B819" s="55" t="s">
        <v>4238</v>
      </c>
      <c r="C819" s="55">
        <f>VLOOKUP(D819,Lotes!$A:$F,6,FALSE)</f>
        <v>0.26500000000000001</v>
      </c>
      <c r="D819" s="54">
        <v>689</v>
      </c>
      <c r="E819" s="55">
        <v>18</v>
      </c>
      <c r="F819" s="55" t="s">
        <v>2594</v>
      </c>
      <c r="H819" s="55" t="s">
        <v>27</v>
      </c>
      <c r="I819" s="55" t="s">
        <v>2595</v>
      </c>
      <c r="J819" s="55" t="s">
        <v>1634</v>
      </c>
      <c r="K819" s="55" t="s">
        <v>3965</v>
      </c>
      <c r="L819" s="55" t="s">
        <v>1673</v>
      </c>
      <c r="M819" s="55" t="s">
        <v>2879</v>
      </c>
      <c r="N819" s="55" t="s">
        <v>1830</v>
      </c>
      <c r="O819" s="55" t="e">
        <v>#N/A</v>
      </c>
      <c r="P819" s="55" t="s">
        <v>4163</v>
      </c>
      <c r="Q819" s="55" t="s">
        <v>1699</v>
      </c>
      <c r="R819" s="55" t="s">
        <v>5418</v>
      </c>
      <c r="V819" s="60">
        <v>1</v>
      </c>
      <c r="W819" s="59" t="s">
        <v>3705</v>
      </c>
      <c r="Y819" s="55">
        <v>1</v>
      </c>
      <c r="Z819" s="55">
        <v>1</v>
      </c>
      <c r="AC819" s="55" t="s">
        <v>1627</v>
      </c>
      <c r="AG819" s="55" t="s">
        <v>3401</v>
      </c>
      <c r="AM819" s="55">
        <f>Y819</f>
        <v>1</v>
      </c>
    </row>
    <row r="820" spans="2:45" x14ac:dyDescent="0.3">
      <c r="B820" s="55" t="s">
        <v>4238</v>
      </c>
      <c r="C820" s="55">
        <f>VLOOKUP(D820,Lotes!$A:$F,6,FALSE)</f>
        <v>0.26500000000000001</v>
      </c>
      <c r="D820" s="54">
        <v>689</v>
      </c>
      <c r="E820" s="55">
        <v>18</v>
      </c>
      <c r="F820" s="55" t="s">
        <v>2594</v>
      </c>
      <c r="H820" s="55" t="s">
        <v>27</v>
      </c>
      <c r="I820" s="55" t="s">
        <v>2595</v>
      </c>
      <c r="J820" s="55" t="s">
        <v>1634</v>
      </c>
      <c r="K820" s="55" t="s">
        <v>3965</v>
      </c>
      <c r="L820" s="55" t="s">
        <v>1673</v>
      </c>
      <c r="M820" s="55" t="s">
        <v>2879</v>
      </c>
      <c r="N820" s="55" t="s">
        <v>1830</v>
      </c>
      <c r="O820" s="55" t="e">
        <v>#N/A</v>
      </c>
      <c r="Q820" s="55" t="s">
        <v>3984</v>
      </c>
      <c r="R820" s="55" t="s">
        <v>3053</v>
      </c>
      <c r="U820" s="55" t="s">
        <v>2877</v>
      </c>
      <c r="V820" s="60">
        <v>1</v>
      </c>
      <c r="Y820" s="55">
        <v>1</v>
      </c>
      <c r="AC820" s="55" t="s">
        <v>1627</v>
      </c>
      <c r="AG820" s="55" t="s">
        <v>3401</v>
      </c>
      <c r="AM820" s="55">
        <f>Y820</f>
        <v>1</v>
      </c>
    </row>
    <row r="821" spans="2:45" x14ac:dyDescent="0.3">
      <c r="B821" s="55" t="s">
        <v>4238</v>
      </c>
      <c r="C821" s="55">
        <f>VLOOKUP(D821,Lotes!$A:$F,6,FALSE)</f>
        <v>0.26500000000000001</v>
      </c>
      <c r="D821" s="54">
        <v>689</v>
      </c>
      <c r="E821" s="55">
        <v>18</v>
      </c>
      <c r="F821" s="55" t="s">
        <v>2594</v>
      </c>
      <c r="H821" s="55" t="s">
        <v>27</v>
      </c>
      <c r="I821" s="55" t="s">
        <v>2595</v>
      </c>
      <c r="J821" s="55" t="s">
        <v>1634</v>
      </c>
      <c r="K821" s="55" t="s">
        <v>3965</v>
      </c>
      <c r="L821" s="55" t="s">
        <v>1673</v>
      </c>
      <c r="M821" s="55" t="s">
        <v>2879</v>
      </c>
      <c r="N821" s="55" t="s">
        <v>1830</v>
      </c>
      <c r="O821" s="55" t="e">
        <v>#N/A</v>
      </c>
      <c r="Q821" s="55" t="s">
        <v>1667</v>
      </c>
      <c r="R821" s="55" t="s">
        <v>1667</v>
      </c>
      <c r="V821" s="58">
        <v>0.7</v>
      </c>
      <c r="W821" s="59" t="s">
        <v>2944</v>
      </c>
      <c r="Y821" s="55">
        <v>1</v>
      </c>
      <c r="AC821" s="55" t="s">
        <v>1647</v>
      </c>
      <c r="AG821" s="55" t="s">
        <v>3521</v>
      </c>
    </row>
    <row r="822" spans="2:45" x14ac:dyDescent="0.3">
      <c r="B822" s="55" t="s">
        <v>4238</v>
      </c>
      <c r="C822" s="55">
        <f>VLOOKUP(D822,Lotes!$A:$F,6,FALSE)</f>
        <v>0.26500000000000001</v>
      </c>
      <c r="D822" s="54">
        <v>689</v>
      </c>
      <c r="E822" s="55">
        <v>18</v>
      </c>
      <c r="F822" s="55" t="s">
        <v>2594</v>
      </c>
      <c r="H822" s="55" t="s">
        <v>27</v>
      </c>
      <c r="I822" s="55" t="s">
        <v>2595</v>
      </c>
      <c r="J822" s="55" t="s">
        <v>1634</v>
      </c>
      <c r="K822" s="55" t="s">
        <v>3965</v>
      </c>
      <c r="L822" s="55" t="s">
        <v>1673</v>
      </c>
      <c r="M822" s="55" t="s">
        <v>2879</v>
      </c>
      <c r="N822" s="55" t="s">
        <v>1830</v>
      </c>
      <c r="O822" s="55" t="e">
        <v>#N/A</v>
      </c>
      <c r="Q822" s="55" t="s">
        <v>1667</v>
      </c>
      <c r="R822" s="55" t="s">
        <v>1667</v>
      </c>
      <c r="V822" s="60">
        <v>0</v>
      </c>
      <c r="W822" s="59" t="s">
        <v>1631</v>
      </c>
      <c r="Y822" s="55">
        <v>1</v>
      </c>
      <c r="AA822" s="55" t="s">
        <v>3706</v>
      </c>
    </row>
    <row r="823" spans="2:45" x14ac:dyDescent="0.3">
      <c r="B823" s="55" t="s">
        <v>4238</v>
      </c>
      <c r="C823" s="55">
        <f>VLOOKUP(D823,Lotes!$A:$F,6,FALSE)</f>
        <v>0.26500000000000001</v>
      </c>
      <c r="D823" s="54">
        <v>689</v>
      </c>
      <c r="E823" s="55">
        <v>18</v>
      </c>
      <c r="F823" s="55" t="s">
        <v>2594</v>
      </c>
      <c r="H823" s="55" t="s">
        <v>27</v>
      </c>
      <c r="I823" s="55" t="s">
        <v>2595</v>
      </c>
      <c r="J823" s="55" t="s">
        <v>1634</v>
      </c>
      <c r="K823" s="55" t="s">
        <v>3561</v>
      </c>
      <c r="L823" s="55" t="s">
        <v>2873</v>
      </c>
      <c r="M823" s="55" t="s">
        <v>2896</v>
      </c>
      <c r="N823" s="55" t="s">
        <v>1658</v>
      </c>
      <c r="O823" s="55" t="e">
        <v>#N/A</v>
      </c>
      <c r="Q823" s="55" t="s">
        <v>1785</v>
      </c>
      <c r="R823" s="55" t="s">
        <v>1785</v>
      </c>
      <c r="U823" s="55" t="s">
        <v>2877</v>
      </c>
      <c r="V823" s="60">
        <v>1</v>
      </c>
      <c r="Y823" s="55">
        <v>1</v>
      </c>
      <c r="AA823" s="55" t="s">
        <v>3709</v>
      </c>
      <c r="AC823" s="55" t="s">
        <v>3707</v>
      </c>
      <c r="AG823" s="55" t="s">
        <v>3708</v>
      </c>
      <c r="AM823" s="55">
        <f>Y823</f>
        <v>1</v>
      </c>
      <c r="AQ823" s="55">
        <v>3</v>
      </c>
    </row>
    <row r="824" spans="2:45" x14ac:dyDescent="0.3">
      <c r="B824" s="55" t="s">
        <v>4238</v>
      </c>
      <c r="C824" s="55">
        <f>VLOOKUP(D824,Lotes!$A:$F,6,FALSE)</f>
        <v>0.26500000000000001</v>
      </c>
      <c r="D824" s="54">
        <v>689</v>
      </c>
      <c r="E824" s="55">
        <v>18</v>
      </c>
      <c r="F824" s="55" t="s">
        <v>2594</v>
      </c>
      <c r="H824" s="55" t="s">
        <v>27</v>
      </c>
      <c r="I824" s="55" t="s">
        <v>2595</v>
      </c>
      <c r="J824" s="55" t="s">
        <v>1634</v>
      </c>
      <c r="K824" s="55" t="s">
        <v>3561</v>
      </c>
      <c r="L824" s="55" t="s">
        <v>2873</v>
      </c>
      <c r="M824" s="55" t="s">
        <v>2896</v>
      </c>
      <c r="N824" s="55" t="s">
        <v>1658</v>
      </c>
      <c r="O824" s="55" t="e">
        <v>#N/A</v>
      </c>
      <c r="Q824" s="55" t="s">
        <v>1706</v>
      </c>
      <c r="R824" s="55" t="s">
        <v>1706</v>
      </c>
      <c r="U824" s="55" t="s">
        <v>2874</v>
      </c>
      <c r="V824" s="58">
        <v>0.1</v>
      </c>
      <c r="W824" s="59" t="s">
        <v>3710</v>
      </c>
      <c r="Y824" s="55">
        <v>1</v>
      </c>
      <c r="AA824" s="55" t="s">
        <v>3711</v>
      </c>
      <c r="AC824" s="55" t="s">
        <v>1647</v>
      </c>
      <c r="AG824" s="55" t="s">
        <v>1646</v>
      </c>
      <c r="AP824" s="55">
        <f>Y824</f>
        <v>1</v>
      </c>
    </row>
    <row r="825" spans="2:45" x14ac:dyDescent="0.3">
      <c r="B825" s="55" t="s">
        <v>4238</v>
      </c>
      <c r="C825" s="55">
        <f>VLOOKUP(D825,Lotes!$A:$F,6,FALSE)</f>
        <v>0.26500000000000001</v>
      </c>
      <c r="D825" s="54">
        <v>689</v>
      </c>
      <c r="E825" s="55">
        <v>18</v>
      </c>
      <c r="F825" s="55" t="s">
        <v>2594</v>
      </c>
      <c r="H825" s="55" t="s">
        <v>27</v>
      </c>
      <c r="I825" s="55" t="s">
        <v>2595</v>
      </c>
      <c r="J825" s="55" t="s">
        <v>1634</v>
      </c>
      <c r="K825" s="55" t="s">
        <v>3561</v>
      </c>
      <c r="L825" s="55" t="s">
        <v>3561</v>
      </c>
      <c r="N825" s="55" t="s">
        <v>2915</v>
      </c>
      <c r="O825" s="55" t="e">
        <v>#N/A</v>
      </c>
      <c r="P825" s="55" t="s">
        <v>4355</v>
      </c>
      <c r="Q825" s="55" t="s">
        <v>1699</v>
      </c>
      <c r="V825" s="58">
        <v>0.8</v>
      </c>
      <c r="W825" s="59" t="s">
        <v>3712</v>
      </c>
      <c r="Y825" s="55">
        <v>1</v>
      </c>
      <c r="AC825" s="55" t="s">
        <v>1647</v>
      </c>
    </row>
    <row r="826" spans="2:45" x14ac:dyDescent="0.3">
      <c r="B826" s="55" t="s">
        <v>4238</v>
      </c>
      <c r="C826" s="55">
        <f>VLOOKUP(D826,Lotes!$A:$F,6,FALSE)</f>
        <v>0.26500000000000001</v>
      </c>
      <c r="D826" s="54">
        <v>689</v>
      </c>
      <c r="E826" s="55">
        <v>18</v>
      </c>
      <c r="F826" s="55" t="s">
        <v>2594</v>
      </c>
      <c r="H826" s="55" t="s">
        <v>27</v>
      </c>
      <c r="I826" s="55" t="s">
        <v>2595</v>
      </c>
      <c r="J826" s="55" t="s">
        <v>1634</v>
      </c>
      <c r="N826" s="55" t="s">
        <v>2919</v>
      </c>
      <c r="O826" s="55" t="e">
        <v>#N/A</v>
      </c>
      <c r="Q826" s="55" t="s">
        <v>1796</v>
      </c>
      <c r="R826" s="55" t="s">
        <v>1668</v>
      </c>
      <c r="V826" s="60">
        <v>0</v>
      </c>
      <c r="W826" s="59" t="s">
        <v>1631</v>
      </c>
      <c r="Y826" s="55">
        <v>1</v>
      </c>
      <c r="AG826" s="55" t="s">
        <v>1679</v>
      </c>
      <c r="AL826" s="55">
        <v>1</v>
      </c>
    </row>
    <row r="827" spans="2:45" x14ac:dyDescent="0.3">
      <c r="B827" s="55" t="s">
        <v>4238</v>
      </c>
      <c r="C827" s="55">
        <f>VLOOKUP(D827,Lotes!$A:$F,6,FALSE)</f>
        <v>0.26500000000000001</v>
      </c>
      <c r="D827" s="54">
        <v>689</v>
      </c>
      <c r="E827" s="55">
        <v>18</v>
      </c>
      <c r="F827" s="55" t="s">
        <v>2594</v>
      </c>
      <c r="H827" s="55" t="s">
        <v>27</v>
      </c>
      <c r="I827" s="55" t="s">
        <v>2595</v>
      </c>
      <c r="J827" s="55" t="s">
        <v>2148</v>
      </c>
      <c r="L827" s="55" t="s">
        <v>3713</v>
      </c>
      <c r="N827" s="55" t="s">
        <v>3714</v>
      </c>
      <c r="O827" s="55" t="s">
        <v>3713</v>
      </c>
      <c r="Q827" s="55" t="s">
        <v>3979</v>
      </c>
      <c r="R827" s="55" t="s">
        <v>3715</v>
      </c>
      <c r="V827" s="60">
        <v>0</v>
      </c>
      <c r="Y827" s="55">
        <v>1</v>
      </c>
      <c r="AA827" s="55" t="s">
        <v>3716</v>
      </c>
      <c r="AG827" s="55" t="s">
        <v>3717</v>
      </c>
      <c r="AL827" s="55">
        <v>1</v>
      </c>
    </row>
    <row r="828" spans="2:45" x14ac:dyDescent="0.3">
      <c r="B828" s="55" t="s">
        <v>4238</v>
      </c>
      <c r="C828" s="55">
        <f>VLOOKUP(D828,Lotes!$A:$F,6,FALSE)</f>
        <v>0.26500000000000001</v>
      </c>
      <c r="D828" s="54">
        <v>689</v>
      </c>
      <c r="E828" s="55">
        <v>18</v>
      </c>
      <c r="F828" s="55" t="s">
        <v>2594</v>
      </c>
      <c r="H828" s="55" t="s">
        <v>27</v>
      </c>
      <c r="I828" s="55" t="s">
        <v>2595</v>
      </c>
      <c r="J828" s="55" t="s">
        <v>1622</v>
      </c>
      <c r="K828" s="55" t="s">
        <v>3593</v>
      </c>
      <c r="L828" s="55" t="s">
        <v>2090</v>
      </c>
      <c r="N828" s="55" t="s">
        <v>2091</v>
      </c>
      <c r="O828" s="55" t="e">
        <v>#N/A</v>
      </c>
      <c r="Q828" s="55" t="s">
        <v>2600</v>
      </c>
      <c r="R828" s="55" t="s">
        <v>1898</v>
      </c>
      <c r="U828" s="55" t="s">
        <v>2877</v>
      </c>
      <c r="V828" s="58">
        <v>0.9</v>
      </c>
      <c r="W828" s="59" t="s">
        <v>3718</v>
      </c>
      <c r="Y828" s="55">
        <v>1</v>
      </c>
      <c r="AA828" s="55" t="s">
        <v>3719</v>
      </c>
      <c r="AG828" s="55" t="s">
        <v>3401</v>
      </c>
      <c r="AM828" s="55">
        <f>Y828</f>
        <v>1</v>
      </c>
    </row>
    <row r="829" spans="2:45" x14ac:dyDescent="0.3">
      <c r="B829" s="55" t="s">
        <v>4238</v>
      </c>
      <c r="C829" s="55">
        <f>VLOOKUP(D829,Lotes!$A:$F,6,FALSE)</f>
        <v>0.26500000000000001</v>
      </c>
      <c r="D829" s="54">
        <v>689</v>
      </c>
      <c r="E829" s="55">
        <v>18</v>
      </c>
      <c r="F829" s="55" t="s">
        <v>2594</v>
      </c>
      <c r="H829" s="55" t="s">
        <v>27</v>
      </c>
      <c r="I829" s="55" t="s">
        <v>2595</v>
      </c>
      <c r="J829" s="55" t="s">
        <v>1622</v>
      </c>
      <c r="K829" s="55" t="s">
        <v>3968</v>
      </c>
      <c r="N829" s="55" t="s">
        <v>2992</v>
      </c>
      <c r="O829" s="55" t="e">
        <v>#N/A</v>
      </c>
      <c r="Q829" s="55" t="s">
        <v>1796</v>
      </c>
      <c r="R829" s="55" t="s">
        <v>1668</v>
      </c>
      <c r="V829" s="60">
        <v>0</v>
      </c>
      <c r="W829" s="59" t="s">
        <v>1631</v>
      </c>
      <c r="Y829" s="55">
        <v>1</v>
      </c>
      <c r="AG829" s="55" t="s">
        <v>3401</v>
      </c>
      <c r="AM829" s="55">
        <f>Y829</f>
        <v>1</v>
      </c>
    </row>
    <row r="830" spans="2:45" s="74" customFormat="1" x14ac:dyDescent="0.3">
      <c r="B830" s="55" t="s">
        <v>4238</v>
      </c>
      <c r="C830" s="55">
        <f>VLOOKUP(D830,Lotes!$A:$F,6,FALSE)</f>
        <v>0.86</v>
      </c>
      <c r="D830" s="74">
        <v>662</v>
      </c>
      <c r="E830" s="74">
        <v>18</v>
      </c>
      <c r="F830" s="74" t="s">
        <v>1464</v>
      </c>
      <c r="H830" s="74" t="s">
        <v>581</v>
      </c>
      <c r="I830" s="74" t="s">
        <v>2580</v>
      </c>
      <c r="J830" s="55" t="s">
        <v>1634</v>
      </c>
      <c r="K830" s="55" t="s">
        <v>3965</v>
      </c>
      <c r="L830" s="74" t="s">
        <v>1673</v>
      </c>
      <c r="M830" s="74" t="s">
        <v>3729</v>
      </c>
      <c r="N830" s="74" t="s">
        <v>3730</v>
      </c>
      <c r="O830" s="55" t="e">
        <v>#N/A</v>
      </c>
      <c r="P830" s="55"/>
      <c r="Q830" s="55" t="s">
        <v>1693</v>
      </c>
      <c r="R830" s="74" t="s">
        <v>2887</v>
      </c>
      <c r="U830" s="74" t="s">
        <v>2877</v>
      </c>
      <c r="V830" s="75">
        <v>0.5</v>
      </c>
      <c r="W830" s="76" t="s">
        <v>3726</v>
      </c>
      <c r="Y830" s="74">
        <v>1</v>
      </c>
      <c r="AA830" s="74" t="s">
        <v>3727</v>
      </c>
      <c r="AC830" s="74" t="s">
        <v>3062</v>
      </c>
      <c r="AG830" s="74" t="s">
        <v>3728</v>
      </c>
      <c r="AH830" s="74" t="s">
        <v>3939</v>
      </c>
      <c r="AI830" s="74" t="s">
        <v>3867</v>
      </c>
      <c r="AJ830" s="74" t="s">
        <v>3858</v>
      </c>
      <c r="AS830" s="74">
        <v>1</v>
      </c>
    </row>
    <row r="831" spans="2:45" x14ac:dyDescent="0.3">
      <c r="B831" s="55" t="s">
        <v>4238</v>
      </c>
      <c r="C831" s="55">
        <f>VLOOKUP(D831,Lotes!$A:$F,6,FALSE)</f>
        <v>0.86</v>
      </c>
      <c r="D831" s="54">
        <v>662</v>
      </c>
      <c r="E831" s="55">
        <v>18</v>
      </c>
      <c r="F831" s="55" t="s">
        <v>1464</v>
      </c>
      <c r="H831" s="55" t="s">
        <v>581</v>
      </c>
      <c r="I831" s="55" t="s">
        <v>2580</v>
      </c>
      <c r="J831" s="55" t="s">
        <v>1634</v>
      </c>
      <c r="K831" s="55" t="s">
        <v>2911</v>
      </c>
      <c r="L831" s="55" t="s">
        <v>1635</v>
      </c>
      <c r="M831" s="55" t="s">
        <v>3759</v>
      </c>
      <c r="N831" s="55" t="s">
        <v>3901</v>
      </c>
      <c r="O831" s="55" t="e">
        <v>#N/A</v>
      </c>
      <c r="Q831" s="55" t="s">
        <v>1785</v>
      </c>
      <c r="R831" s="55" t="s">
        <v>1785</v>
      </c>
      <c r="U831" s="55" t="s">
        <v>2874</v>
      </c>
      <c r="V831" s="60">
        <v>1</v>
      </c>
      <c r="Y831" s="55">
        <v>1</v>
      </c>
      <c r="AA831" s="55" t="s">
        <v>3417</v>
      </c>
    </row>
    <row r="832" spans="2:45" x14ac:dyDescent="0.3">
      <c r="B832" s="55" t="s">
        <v>4238</v>
      </c>
      <c r="C832" s="55">
        <f>VLOOKUP(D832,Lotes!$A:$F,6,FALSE)</f>
        <v>0.86</v>
      </c>
      <c r="D832" s="54">
        <v>662</v>
      </c>
      <c r="E832" s="55">
        <v>18</v>
      </c>
      <c r="F832" s="55" t="s">
        <v>1464</v>
      </c>
      <c r="H832" s="55" t="s">
        <v>581</v>
      </c>
      <c r="I832" s="55" t="s">
        <v>2580</v>
      </c>
      <c r="J832" s="55" t="s">
        <v>1634</v>
      </c>
      <c r="K832" s="55" t="s">
        <v>3561</v>
      </c>
      <c r="L832" s="55" t="s">
        <v>2873</v>
      </c>
      <c r="M832" s="55" t="s">
        <v>2896</v>
      </c>
      <c r="N832" s="55" t="s">
        <v>1658</v>
      </c>
      <c r="O832" s="55" t="e">
        <v>#N/A</v>
      </c>
      <c r="Q832" s="55" t="s">
        <v>2081</v>
      </c>
      <c r="R832" s="55" t="s">
        <v>2730</v>
      </c>
      <c r="U832" s="55" t="s">
        <v>3731</v>
      </c>
      <c r="V832" s="60">
        <v>1</v>
      </c>
      <c r="Y832" s="55">
        <v>1</v>
      </c>
      <c r="AA832" s="55" t="s">
        <v>3732</v>
      </c>
      <c r="AC832" s="55" t="s">
        <v>1647</v>
      </c>
      <c r="AG832" s="55" t="s">
        <v>3733</v>
      </c>
      <c r="AM832" s="55">
        <f>Y832</f>
        <v>1</v>
      </c>
      <c r="AQ832" s="55">
        <v>1</v>
      </c>
    </row>
    <row r="833" spans="2:46" x14ac:dyDescent="0.3">
      <c r="B833" s="55" t="s">
        <v>4238</v>
      </c>
      <c r="C833" s="55">
        <f>VLOOKUP(D833,Lotes!$A:$F,6,FALSE)</f>
        <v>0.86</v>
      </c>
      <c r="D833" s="54">
        <v>662</v>
      </c>
      <c r="E833" s="55">
        <v>18</v>
      </c>
      <c r="F833" s="55" t="s">
        <v>1464</v>
      </c>
      <c r="H833" s="55" t="s">
        <v>581</v>
      </c>
      <c r="I833" s="55" t="s">
        <v>2580</v>
      </c>
      <c r="J833" s="55" t="s">
        <v>1634</v>
      </c>
      <c r="K833" s="55" t="s">
        <v>3561</v>
      </c>
      <c r="L833" s="55" t="s">
        <v>2873</v>
      </c>
      <c r="M833" s="55" t="s">
        <v>2896</v>
      </c>
      <c r="N833" s="55" t="s">
        <v>1658</v>
      </c>
      <c r="O833" s="55" t="e">
        <v>#N/A</v>
      </c>
      <c r="Q833" s="55" t="s">
        <v>1785</v>
      </c>
      <c r="R833" s="55" t="s">
        <v>1785</v>
      </c>
      <c r="U833" s="55" t="s">
        <v>2877</v>
      </c>
      <c r="V833" s="58">
        <v>0.1</v>
      </c>
      <c r="W833" s="59" t="s">
        <v>3073</v>
      </c>
      <c r="Y833" s="55">
        <v>1</v>
      </c>
      <c r="AA833" s="55" t="s">
        <v>3734</v>
      </c>
    </row>
    <row r="834" spans="2:46" x14ac:dyDescent="0.3">
      <c r="B834" s="55" t="s">
        <v>4238</v>
      </c>
      <c r="C834" s="55">
        <f>VLOOKUP(D834,Lotes!$A:$F,6,FALSE)</f>
        <v>0.86</v>
      </c>
      <c r="D834" s="54">
        <v>662</v>
      </c>
      <c r="E834" s="55">
        <v>18</v>
      </c>
      <c r="F834" s="55" t="s">
        <v>1464</v>
      </c>
      <c r="H834" s="55" t="s">
        <v>581</v>
      </c>
      <c r="I834" s="55" t="s">
        <v>2580</v>
      </c>
      <c r="J834" s="55" t="s">
        <v>1634</v>
      </c>
      <c r="L834" s="55" t="s">
        <v>2259</v>
      </c>
      <c r="N834" s="55" t="s">
        <v>2983</v>
      </c>
      <c r="O834" s="55" t="e">
        <v>#N/A</v>
      </c>
      <c r="Q834" s="55" t="s">
        <v>1667</v>
      </c>
      <c r="R834" s="55" t="s">
        <v>1667</v>
      </c>
      <c r="V834" s="60">
        <v>0</v>
      </c>
      <c r="Y834" s="55">
        <v>1</v>
      </c>
    </row>
    <row r="835" spans="2:46" x14ac:dyDescent="0.3">
      <c r="B835" s="55" t="s">
        <v>4238</v>
      </c>
      <c r="C835" s="55">
        <f>VLOOKUP(D835,Lotes!$A:$F,6,FALSE)</f>
        <v>0.86</v>
      </c>
      <c r="D835" s="54">
        <v>662</v>
      </c>
      <c r="E835" s="55">
        <v>18</v>
      </c>
      <c r="F835" s="55" t="s">
        <v>1464</v>
      </c>
      <c r="H835" s="55" t="s">
        <v>581</v>
      </c>
      <c r="I835" s="55" t="s">
        <v>2580</v>
      </c>
      <c r="J835" s="55" t="s">
        <v>1634</v>
      </c>
      <c r="L835" s="55" t="s">
        <v>1746</v>
      </c>
      <c r="N835" s="55" t="s">
        <v>3201</v>
      </c>
      <c r="O835" s="55" t="e">
        <v>#N/A</v>
      </c>
      <c r="P835" s="55" t="s">
        <v>4175</v>
      </c>
      <c r="Q835" s="55" t="s">
        <v>1699</v>
      </c>
      <c r="V835" s="60">
        <v>0</v>
      </c>
      <c r="W835" s="59" t="s">
        <v>3735</v>
      </c>
      <c r="Y835" s="55">
        <v>1</v>
      </c>
    </row>
    <row r="836" spans="2:46" x14ac:dyDescent="0.3">
      <c r="B836" s="55" t="s">
        <v>4238</v>
      </c>
      <c r="C836" s="55">
        <f>VLOOKUP(D836,Lotes!$A:$F,6,FALSE)</f>
        <v>0.86</v>
      </c>
      <c r="D836" s="54">
        <v>662</v>
      </c>
      <c r="E836" s="55">
        <v>18</v>
      </c>
      <c r="F836" s="55" t="s">
        <v>1464</v>
      </c>
      <c r="H836" s="55" t="s">
        <v>581</v>
      </c>
      <c r="I836" s="55" t="s">
        <v>2580</v>
      </c>
      <c r="J836" s="55" t="s">
        <v>1634</v>
      </c>
      <c r="N836" s="55" t="s">
        <v>2919</v>
      </c>
      <c r="O836" s="55" t="e">
        <v>#N/A</v>
      </c>
      <c r="Q836" s="55" t="s">
        <v>1796</v>
      </c>
      <c r="R836" s="55" t="s">
        <v>1668</v>
      </c>
      <c r="V836" s="60">
        <v>0</v>
      </c>
      <c r="Y836" s="55">
        <v>3</v>
      </c>
    </row>
    <row r="837" spans="2:46" x14ac:dyDescent="0.3">
      <c r="B837" s="55" t="s">
        <v>4238</v>
      </c>
      <c r="C837" s="55">
        <f>VLOOKUP(D837,Lotes!$A:$F,6,FALSE)</f>
        <v>0.86</v>
      </c>
      <c r="D837" s="54">
        <v>662</v>
      </c>
      <c r="E837" s="55">
        <v>18</v>
      </c>
      <c r="F837" s="55" t="s">
        <v>1464</v>
      </c>
      <c r="H837" s="55" t="s">
        <v>581</v>
      </c>
      <c r="I837" s="55" t="s">
        <v>2580</v>
      </c>
      <c r="J837" s="55" t="s">
        <v>3366</v>
      </c>
      <c r="N837" s="55" t="s">
        <v>3366</v>
      </c>
      <c r="O837" s="55" t="e">
        <v>#N/A</v>
      </c>
      <c r="V837" s="60">
        <v>0</v>
      </c>
      <c r="Y837" s="55">
        <v>1</v>
      </c>
    </row>
    <row r="838" spans="2:46" x14ac:dyDescent="0.3">
      <c r="B838" s="55" t="s">
        <v>4238</v>
      </c>
      <c r="C838" s="55">
        <f>VLOOKUP(D838,Lotes!$A:$F,6,FALSE)</f>
        <v>0.86</v>
      </c>
      <c r="D838" s="54">
        <v>662</v>
      </c>
      <c r="E838" s="55">
        <v>18</v>
      </c>
      <c r="F838" s="55" t="s">
        <v>1464</v>
      </c>
      <c r="H838" s="55" t="s">
        <v>581</v>
      </c>
      <c r="I838" s="55" t="s">
        <v>2580</v>
      </c>
      <c r="J838" s="55" t="s">
        <v>1769</v>
      </c>
      <c r="L838" s="55" t="s">
        <v>2616</v>
      </c>
      <c r="M838" s="62" t="s">
        <v>1636</v>
      </c>
      <c r="N838" s="55" t="s">
        <v>2617</v>
      </c>
      <c r="O838" s="55" t="e">
        <v>#N/A</v>
      </c>
      <c r="Q838" s="55" t="s">
        <v>3979</v>
      </c>
      <c r="R838" s="55" t="s">
        <v>3909</v>
      </c>
      <c r="V838" s="60">
        <v>1</v>
      </c>
      <c r="Y838" s="55">
        <v>1</v>
      </c>
      <c r="AA838" s="55" t="s">
        <v>3736</v>
      </c>
    </row>
    <row r="839" spans="2:46" x14ac:dyDescent="0.3">
      <c r="B839" s="55" t="s">
        <v>4238</v>
      </c>
      <c r="C839" s="55">
        <f>VLOOKUP(D839,Lotes!$A:$F,6,FALSE)</f>
        <v>0.86</v>
      </c>
      <c r="D839" s="54">
        <v>662</v>
      </c>
      <c r="E839" s="55">
        <v>18</v>
      </c>
      <c r="F839" s="55" t="s">
        <v>1464</v>
      </c>
      <c r="H839" s="55" t="s">
        <v>581</v>
      </c>
      <c r="I839" s="55" t="s">
        <v>2580</v>
      </c>
      <c r="J839" s="55" t="s">
        <v>1769</v>
      </c>
      <c r="L839" s="55" t="s">
        <v>2616</v>
      </c>
      <c r="M839" s="62" t="s">
        <v>1636</v>
      </c>
      <c r="N839" s="55" t="s">
        <v>2617</v>
      </c>
      <c r="O839" s="55" t="e">
        <v>#N/A</v>
      </c>
      <c r="Q839" s="55" t="s">
        <v>3979</v>
      </c>
      <c r="R839" s="55" t="s">
        <v>3169</v>
      </c>
      <c r="V839" s="60">
        <v>0</v>
      </c>
      <c r="Y839" s="55">
        <v>1</v>
      </c>
      <c r="AA839" s="55" t="s">
        <v>3737</v>
      </c>
    </row>
    <row r="840" spans="2:46" x14ac:dyDescent="0.3">
      <c r="B840" s="55" t="s">
        <v>4238</v>
      </c>
      <c r="C840" s="55">
        <f>VLOOKUP(D840,Lotes!$A:$F,6,FALSE)</f>
        <v>0.86</v>
      </c>
      <c r="D840" s="54">
        <v>662</v>
      </c>
      <c r="E840" s="55">
        <v>18</v>
      </c>
      <c r="F840" s="55" t="s">
        <v>1464</v>
      </c>
      <c r="H840" s="55" t="s">
        <v>581</v>
      </c>
      <c r="I840" s="55" t="s">
        <v>2580</v>
      </c>
      <c r="J840" s="55" t="s">
        <v>1622</v>
      </c>
      <c r="K840" s="55" t="s">
        <v>3879</v>
      </c>
      <c r="L840" s="55" t="s">
        <v>1894</v>
      </c>
      <c r="M840" s="55" t="s">
        <v>1895</v>
      </c>
      <c r="N840" s="55" t="s">
        <v>3022</v>
      </c>
      <c r="O840" s="55" t="e">
        <v>#N/A</v>
      </c>
      <c r="Q840" s="55" t="s">
        <v>1785</v>
      </c>
      <c r="R840" s="55" t="s">
        <v>1785</v>
      </c>
      <c r="U840" s="55" t="s">
        <v>2874</v>
      </c>
      <c r="V840" s="60">
        <v>1</v>
      </c>
      <c r="Y840" s="55">
        <v>1</v>
      </c>
      <c r="AA840" s="55" t="s">
        <v>3738</v>
      </c>
      <c r="AG840" s="55" t="s">
        <v>3739</v>
      </c>
      <c r="AP840" s="55">
        <f>Y840</f>
        <v>1</v>
      </c>
    </row>
    <row r="841" spans="2:46" x14ac:dyDescent="0.3">
      <c r="B841" s="55" t="s">
        <v>4238</v>
      </c>
      <c r="C841" s="55">
        <f>VLOOKUP(D841,Lotes!$A:$F,6,FALSE)</f>
        <v>1.1000000000000001</v>
      </c>
      <c r="D841" s="54">
        <v>570</v>
      </c>
      <c r="E841" s="55">
        <v>18</v>
      </c>
      <c r="F841" s="55" t="s">
        <v>94</v>
      </c>
      <c r="H841" s="55" t="s">
        <v>581</v>
      </c>
      <c r="I841" s="55" t="s">
        <v>1966</v>
      </c>
      <c r="J841" s="55" t="s">
        <v>1634</v>
      </c>
      <c r="L841" s="55" t="s">
        <v>2259</v>
      </c>
      <c r="N841" s="55" t="s">
        <v>2983</v>
      </c>
      <c r="O841" s="55" t="e">
        <v>#N/A</v>
      </c>
      <c r="Q841" s="55" t="s">
        <v>1667</v>
      </c>
      <c r="R841" s="55" t="s">
        <v>3354</v>
      </c>
      <c r="V841" s="60">
        <v>1</v>
      </c>
      <c r="Y841" s="55">
        <v>1</v>
      </c>
      <c r="AA841" s="55" t="s">
        <v>3740</v>
      </c>
      <c r="AC841" s="55" t="s">
        <v>1647</v>
      </c>
    </row>
    <row r="842" spans="2:46" x14ac:dyDescent="0.3">
      <c r="B842" s="55" t="s">
        <v>4238</v>
      </c>
      <c r="C842" s="55">
        <f>VLOOKUP(D842,Lotes!$A:$F,6,FALSE)</f>
        <v>1.1000000000000001</v>
      </c>
      <c r="D842" s="54">
        <v>570</v>
      </c>
      <c r="E842" s="55">
        <v>18</v>
      </c>
      <c r="F842" s="55" t="s">
        <v>94</v>
      </c>
      <c r="H842" s="55" t="s">
        <v>581</v>
      </c>
      <c r="I842" s="55" t="s">
        <v>1966</v>
      </c>
      <c r="J842" s="55" t="s">
        <v>1634</v>
      </c>
      <c r="L842" s="55" t="s">
        <v>2259</v>
      </c>
      <c r="N842" s="55" t="s">
        <v>2983</v>
      </c>
      <c r="O842" s="55" t="e">
        <v>#N/A</v>
      </c>
      <c r="Q842" s="55" t="s">
        <v>1667</v>
      </c>
      <c r="R842" s="55" t="s">
        <v>1667</v>
      </c>
      <c r="V842" s="60">
        <v>0</v>
      </c>
      <c r="W842" s="59" t="s">
        <v>1631</v>
      </c>
      <c r="Y842" s="55">
        <v>2</v>
      </c>
      <c r="AA842" s="55" t="s">
        <v>3741</v>
      </c>
    </row>
    <row r="843" spans="2:46" x14ac:dyDescent="0.3">
      <c r="B843" s="55" t="s">
        <v>4238</v>
      </c>
      <c r="C843" s="55">
        <f>VLOOKUP(D843,Lotes!$A:$F,6,FALSE)</f>
        <v>1.1000000000000001</v>
      </c>
      <c r="D843" s="54">
        <v>570</v>
      </c>
      <c r="E843" s="55">
        <v>18</v>
      </c>
      <c r="F843" s="55" t="s">
        <v>94</v>
      </c>
      <c r="H843" s="55" t="s">
        <v>581</v>
      </c>
      <c r="I843" s="55" t="s">
        <v>1966</v>
      </c>
      <c r="J843" s="55" t="s">
        <v>1634</v>
      </c>
      <c r="K843" s="55" t="s">
        <v>2911</v>
      </c>
      <c r="L843" s="55" t="s">
        <v>2911</v>
      </c>
      <c r="N843" s="55" t="s">
        <v>3890</v>
      </c>
      <c r="O843" s="55" t="e">
        <v>#N/A</v>
      </c>
      <c r="Q843" s="55" t="s">
        <v>1667</v>
      </c>
      <c r="R843" s="55" t="s">
        <v>3354</v>
      </c>
      <c r="U843" s="55" t="s">
        <v>2877</v>
      </c>
      <c r="V843" s="60">
        <v>1</v>
      </c>
      <c r="Y843" s="55">
        <v>1</v>
      </c>
      <c r="AA843" s="55" t="s">
        <v>3417</v>
      </c>
    </row>
    <row r="844" spans="2:46" x14ac:dyDescent="0.3">
      <c r="B844" s="55" t="s">
        <v>4238</v>
      </c>
      <c r="C844" s="55">
        <f>VLOOKUP(D844,Lotes!$A:$F,6,FALSE)</f>
        <v>1.1000000000000001</v>
      </c>
      <c r="D844" s="54">
        <v>570</v>
      </c>
      <c r="E844" s="55">
        <v>18</v>
      </c>
      <c r="F844" s="55" t="s">
        <v>94</v>
      </c>
      <c r="H844" s="55" t="s">
        <v>581</v>
      </c>
      <c r="I844" s="55" t="s">
        <v>1966</v>
      </c>
      <c r="J844" s="55" t="s">
        <v>1634</v>
      </c>
      <c r="K844" s="55" t="s">
        <v>2911</v>
      </c>
      <c r="L844" s="55" t="s">
        <v>1635</v>
      </c>
      <c r="M844" s="55" t="s">
        <v>3036</v>
      </c>
      <c r="N844" s="55" t="s">
        <v>3898</v>
      </c>
      <c r="O844" s="55" t="e">
        <v>#N/A</v>
      </c>
      <c r="Q844" s="55" t="s">
        <v>1785</v>
      </c>
      <c r="R844" s="55" t="s">
        <v>1785</v>
      </c>
      <c r="U844" s="55" t="s">
        <v>2874</v>
      </c>
      <c r="V844" s="60">
        <v>1</v>
      </c>
      <c r="W844" s="59" t="s">
        <v>3742</v>
      </c>
      <c r="Y844" s="55">
        <v>1</v>
      </c>
      <c r="AC844" s="55" t="s">
        <v>3707</v>
      </c>
    </row>
    <row r="845" spans="2:46" x14ac:dyDescent="0.3">
      <c r="B845" s="55" t="s">
        <v>4238</v>
      </c>
      <c r="C845" s="55">
        <f>VLOOKUP(D845,Lotes!$A:$F,6,FALSE)</f>
        <v>1.1000000000000001</v>
      </c>
      <c r="D845" s="54">
        <v>570</v>
      </c>
      <c r="E845" s="55">
        <v>18</v>
      </c>
      <c r="F845" s="55" t="s">
        <v>94</v>
      </c>
      <c r="H845" s="55" t="s">
        <v>581</v>
      </c>
      <c r="I845" s="55" t="s">
        <v>1966</v>
      </c>
      <c r="J845" s="55" t="s">
        <v>1634</v>
      </c>
      <c r="K845" s="55" t="s">
        <v>1742</v>
      </c>
      <c r="L845" s="55" t="s">
        <v>3743</v>
      </c>
      <c r="M845" s="55" t="s">
        <v>3744</v>
      </c>
      <c r="N845" s="55" t="s">
        <v>3902</v>
      </c>
      <c r="O845" s="55" t="e">
        <v>#N/A</v>
      </c>
      <c r="Q845" s="55" t="s">
        <v>1652</v>
      </c>
      <c r="R845" s="55" t="s">
        <v>3913</v>
      </c>
      <c r="U845" s="55" t="s">
        <v>2877</v>
      </c>
      <c r="V845" s="60">
        <v>1</v>
      </c>
      <c r="Y845" s="55">
        <v>1</v>
      </c>
    </row>
    <row r="846" spans="2:46" x14ac:dyDescent="0.3">
      <c r="B846" s="55" t="s">
        <v>4238</v>
      </c>
      <c r="C846" s="55">
        <f>VLOOKUP(D846,Lotes!$A:$F,6,FALSE)</f>
        <v>1.1000000000000001</v>
      </c>
      <c r="D846" s="54">
        <v>570</v>
      </c>
      <c r="E846" s="55">
        <v>18</v>
      </c>
      <c r="F846" s="55" t="s">
        <v>94</v>
      </c>
      <c r="H846" s="55" t="s">
        <v>581</v>
      </c>
      <c r="I846" s="55" t="s">
        <v>1966</v>
      </c>
      <c r="J846" s="55" t="s">
        <v>1634</v>
      </c>
      <c r="N846" s="55" t="s">
        <v>2919</v>
      </c>
      <c r="O846" s="55" t="e">
        <v>#N/A</v>
      </c>
      <c r="Q846" s="55" t="s">
        <v>1796</v>
      </c>
      <c r="R846" s="55" t="s">
        <v>1668</v>
      </c>
      <c r="V846" s="60">
        <v>0</v>
      </c>
      <c r="Y846" s="55">
        <v>5</v>
      </c>
      <c r="AG846" s="55" t="s">
        <v>3746</v>
      </c>
      <c r="AT846" s="55">
        <v>2</v>
      </c>
    </row>
    <row r="847" spans="2:46" x14ac:dyDescent="0.3">
      <c r="B847" s="55" t="s">
        <v>4238</v>
      </c>
      <c r="C847" s="55">
        <f>VLOOKUP(D847,Lotes!$A:$F,6,FALSE)</f>
        <v>1.1000000000000001</v>
      </c>
      <c r="D847" s="54">
        <v>570</v>
      </c>
      <c r="E847" s="55">
        <v>18</v>
      </c>
      <c r="F847" s="55" t="s">
        <v>94</v>
      </c>
      <c r="H847" s="55" t="s">
        <v>581</v>
      </c>
      <c r="I847" s="55" t="s">
        <v>1966</v>
      </c>
      <c r="J847" s="55" t="s">
        <v>1634</v>
      </c>
      <c r="K847" s="55" t="s">
        <v>3366</v>
      </c>
      <c r="N847" s="55" t="s">
        <v>3366</v>
      </c>
      <c r="O847" s="55" t="e">
        <v>#N/A</v>
      </c>
      <c r="R847" s="55" t="s">
        <v>1713</v>
      </c>
      <c r="V847" s="58">
        <v>0</v>
      </c>
      <c r="W847" s="59" t="s">
        <v>4597</v>
      </c>
      <c r="Y847" s="55">
        <v>1</v>
      </c>
      <c r="AA847" s="55" t="s">
        <v>3747</v>
      </c>
      <c r="AC847" s="55" t="s">
        <v>1627</v>
      </c>
      <c r="AG847" s="55" t="s">
        <v>2409</v>
      </c>
      <c r="AH847" s="55" t="s">
        <v>3748</v>
      </c>
    </row>
    <row r="848" spans="2:46" x14ac:dyDescent="0.3">
      <c r="B848" s="55" t="s">
        <v>4238</v>
      </c>
      <c r="C848" s="55">
        <f>VLOOKUP(D848,Lotes!$A:$F,6,FALSE)</f>
        <v>1.1000000000000001</v>
      </c>
      <c r="D848" s="54">
        <v>570</v>
      </c>
      <c r="E848" s="55">
        <v>18</v>
      </c>
      <c r="F848" s="55" t="s">
        <v>94</v>
      </c>
      <c r="H848" s="55" t="s">
        <v>581</v>
      </c>
      <c r="I848" s="55" t="s">
        <v>1966</v>
      </c>
      <c r="J848" s="55" t="s">
        <v>1622</v>
      </c>
      <c r="K848" s="55" t="s">
        <v>3879</v>
      </c>
      <c r="L848" s="55" t="s">
        <v>2077</v>
      </c>
      <c r="M848" s="55" t="s">
        <v>1657</v>
      </c>
      <c r="N848" s="55" t="s">
        <v>3875</v>
      </c>
      <c r="O848" s="55" t="e">
        <v>#N/A</v>
      </c>
      <c r="Q848" s="55" t="s">
        <v>2600</v>
      </c>
      <c r="R848" s="55" t="s">
        <v>1898</v>
      </c>
      <c r="U848" s="55" t="s">
        <v>2877</v>
      </c>
      <c r="V848" s="60">
        <v>1</v>
      </c>
      <c r="Y848" s="55">
        <v>1</v>
      </c>
      <c r="AA848" s="55" t="s">
        <v>3749</v>
      </c>
      <c r="AG848" s="55" t="s">
        <v>3750</v>
      </c>
      <c r="AS848" s="55">
        <v>1</v>
      </c>
    </row>
    <row r="849" spans="2:48" x14ac:dyDescent="0.3">
      <c r="B849" s="55" t="s">
        <v>4238</v>
      </c>
      <c r="C849" s="55">
        <f>VLOOKUP(D849,Lotes!$A:$F,6,FALSE)</f>
        <v>1.1000000000000001</v>
      </c>
      <c r="D849" s="54">
        <v>570</v>
      </c>
      <c r="E849" s="55">
        <v>18</v>
      </c>
      <c r="F849" s="55" t="s">
        <v>94</v>
      </c>
      <c r="H849" s="55" t="s">
        <v>581</v>
      </c>
      <c r="I849" s="55" t="s">
        <v>1966</v>
      </c>
      <c r="J849" s="55" t="s">
        <v>1622</v>
      </c>
      <c r="K849" s="55" t="s">
        <v>3879</v>
      </c>
      <c r="L849" s="55" t="s">
        <v>2077</v>
      </c>
      <c r="M849" s="55" t="s">
        <v>1657</v>
      </c>
      <c r="N849" s="55" t="s">
        <v>3875</v>
      </c>
      <c r="O849" s="55" t="e">
        <v>#N/A</v>
      </c>
      <c r="Q849" s="55" t="s">
        <v>2600</v>
      </c>
      <c r="R849" s="55" t="s">
        <v>1898</v>
      </c>
      <c r="U849" s="55" t="s">
        <v>2874</v>
      </c>
      <c r="V849" s="60">
        <v>1</v>
      </c>
      <c r="Y849" s="55">
        <v>1</v>
      </c>
      <c r="AU849" s="55" t="s">
        <v>4274</v>
      </c>
      <c r="AV849" s="55" t="s">
        <v>4518</v>
      </c>
    </row>
    <row r="850" spans="2:48" x14ac:dyDescent="0.3">
      <c r="B850" s="55" t="s">
        <v>4238</v>
      </c>
      <c r="C850" s="55">
        <f>VLOOKUP(D850,Lotes!$A:$F,6,FALSE)</f>
        <v>1.1000000000000001</v>
      </c>
      <c r="D850" s="54">
        <v>570</v>
      </c>
      <c r="E850" s="55">
        <v>18</v>
      </c>
      <c r="F850" s="55" t="s">
        <v>94</v>
      </c>
      <c r="H850" s="55" t="s">
        <v>581</v>
      </c>
      <c r="I850" s="55" t="s">
        <v>1966</v>
      </c>
      <c r="J850" s="55" t="s">
        <v>1622</v>
      </c>
      <c r="K850" s="55" t="s">
        <v>3968</v>
      </c>
      <c r="L850" s="55" t="s">
        <v>2980</v>
      </c>
      <c r="N850" s="55" t="s">
        <v>2989</v>
      </c>
      <c r="O850" s="55" t="e">
        <v>#N/A</v>
      </c>
      <c r="Q850" s="55" t="s">
        <v>1631</v>
      </c>
      <c r="R850" s="55" t="s">
        <v>1643</v>
      </c>
      <c r="V850" s="60">
        <v>0</v>
      </c>
      <c r="W850" s="59" t="s">
        <v>1631</v>
      </c>
      <c r="Y850" s="55">
        <v>2</v>
      </c>
    </row>
    <row r="851" spans="2:48" x14ac:dyDescent="0.3">
      <c r="B851" s="55" t="s">
        <v>4238</v>
      </c>
      <c r="C851" s="55">
        <f>VLOOKUP(D851,Lotes!$A:$F,6,FALSE)</f>
        <v>1.1000000000000001</v>
      </c>
      <c r="D851" s="54">
        <v>570</v>
      </c>
      <c r="E851" s="55">
        <v>18</v>
      </c>
      <c r="F851" s="55" t="s">
        <v>94</v>
      </c>
      <c r="H851" s="55" t="s">
        <v>581</v>
      </c>
      <c r="I851" s="55" t="s">
        <v>1966</v>
      </c>
      <c r="J851" s="55" t="s">
        <v>2148</v>
      </c>
      <c r="N851" s="55" t="s">
        <v>3751</v>
      </c>
      <c r="O851" s="55" t="e">
        <v>#N/A</v>
      </c>
      <c r="Q851" s="55" t="s">
        <v>1631</v>
      </c>
      <c r="R851" s="55" t="s">
        <v>3629</v>
      </c>
      <c r="V851" s="60">
        <v>0</v>
      </c>
      <c r="Y851" s="55">
        <v>1</v>
      </c>
      <c r="AA851" s="55" t="s">
        <v>3752</v>
      </c>
      <c r="AG851" s="55" t="s">
        <v>3753</v>
      </c>
      <c r="AT851" s="55">
        <v>1</v>
      </c>
    </row>
    <row r="852" spans="2:48" x14ac:dyDescent="0.3">
      <c r="B852" s="55" t="s">
        <v>4238</v>
      </c>
      <c r="C852" s="55">
        <f>VLOOKUP(D852,Lotes!$A:$F,6,FALSE)</f>
        <v>1.1000000000000001</v>
      </c>
      <c r="D852" s="54">
        <v>570</v>
      </c>
      <c r="E852" s="55">
        <v>18</v>
      </c>
      <c r="F852" s="55" t="s">
        <v>94</v>
      </c>
      <c r="H852" s="55" t="s">
        <v>581</v>
      </c>
      <c r="I852" s="55" t="s">
        <v>1966</v>
      </c>
      <c r="J852" s="55" t="s">
        <v>1698</v>
      </c>
      <c r="N852" s="55" t="s">
        <v>3520</v>
      </c>
      <c r="O852" s="55" t="e">
        <v>#N/A</v>
      </c>
      <c r="Q852" s="55" t="s">
        <v>1667</v>
      </c>
      <c r="R852" s="55" t="s">
        <v>1667</v>
      </c>
      <c r="V852" s="60" t="s">
        <v>2216</v>
      </c>
      <c r="W852" s="59" t="s">
        <v>3721</v>
      </c>
      <c r="Y852" s="55">
        <v>1</v>
      </c>
      <c r="AA852" s="55" t="s">
        <v>3754</v>
      </c>
    </row>
    <row r="853" spans="2:48" x14ac:dyDescent="0.3">
      <c r="B853" s="55" t="s">
        <v>4238</v>
      </c>
      <c r="C853" s="55">
        <f>VLOOKUP(D853,Lotes!$A:$F,6,FALSE)</f>
        <v>0.504</v>
      </c>
      <c r="D853" s="54">
        <v>680</v>
      </c>
      <c r="E853" s="55">
        <v>18</v>
      </c>
      <c r="F853" s="55" t="s">
        <v>1072</v>
      </c>
      <c r="H853" s="55" t="s">
        <v>27</v>
      </c>
      <c r="I853" s="55" t="s">
        <v>2306</v>
      </c>
      <c r="J853" s="55" t="s">
        <v>1634</v>
      </c>
      <c r="K853" s="55" t="s">
        <v>2911</v>
      </c>
      <c r="L853" s="55" t="s">
        <v>1950</v>
      </c>
      <c r="M853" s="55" t="s">
        <v>1636</v>
      </c>
      <c r="N853" s="55" t="s">
        <v>1952</v>
      </c>
      <c r="O853" s="55" t="e">
        <v>#N/A</v>
      </c>
      <c r="Q853" s="55" t="s">
        <v>1785</v>
      </c>
      <c r="R853" s="55" t="s">
        <v>1785</v>
      </c>
      <c r="U853" s="55" t="s">
        <v>2877</v>
      </c>
      <c r="V853" s="58">
        <v>0.6</v>
      </c>
      <c r="W853" s="59" t="s">
        <v>1751</v>
      </c>
      <c r="Y853" s="55">
        <v>1</v>
      </c>
      <c r="AG853" s="55" t="s">
        <v>1679</v>
      </c>
      <c r="AL853" s="55">
        <v>1</v>
      </c>
      <c r="AS853" s="55">
        <v>1</v>
      </c>
    </row>
    <row r="854" spans="2:48" x14ac:dyDescent="0.3">
      <c r="B854" s="55" t="s">
        <v>4238</v>
      </c>
      <c r="C854" s="55">
        <f>VLOOKUP(D854,Lotes!$A:$F,6,FALSE)</f>
        <v>0.504</v>
      </c>
      <c r="D854" s="54">
        <v>680</v>
      </c>
      <c r="E854" s="55">
        <v>18</v>
      </c>
      <c r="F854" s="55" t="s">
        <v>1072</v>
      </c>
      <c r="H854" s="55" t="s">
        <v>27</v>
      </c>
      <c r="I854" s="55" t="s">
        <v>2306</v>
      </c>
      <c r="J854" s="55" t="s">
        <v>1634</v>
      </c>
      <c r="L854" s="55" t="s">
        <v>2980</v>
      </c>
      <c r="N854" s="55" t="s">
        <v>2777</v>
      </c>
      <c r="O854" s="55" t="e">
        <v>#N/A</v>
      </c>
      <c r="Q854" s="55" t="s">
        <v>1631</v>
      </c>
      <c r="R854" s="55" t="s">
        <v>3755</v>
      </c>
      <c r="V854" s="60">
        <v>0</v>
      </c>
      <c r="Y854" s="55">
        <v>1</v>
      </c>
      <c r="AA854" s="55" t="s">
        <v>3756</v>
      </c>
      <c r="AG854" s="55" t="s">
        <v>3757</v>
      </c>
      <c r="AH854" s="55" t="s">
        <v>3758</v>
      </c>
      <c r="AP854" s="55">
        <f>Y854</f>
        <v>1</v>
      </c>
    </row>
    <row r="855" spans="2:48" x14ac:dyDescent="0.3">
      <c r="B855" s="55" t="s">
        <v>4238</v>
      </c>
      <c r="C855" s="55">
        <f>VLOOKUP(D855,Lotes!$A:$F,6,FALSE)</f>
        <v>0.36</v>
      </c>
      <c r="D855" s="54">
        <v>526</v>
      </c>
      <c r="E855" s="55">
        <v>18</v>
      </c>
      <c r="F855" s="55" t="s">
        <v>129</v>
      </c>
      <c r="H855" s="55" t="s">
        <v>27</v>
      </c>
      <c r="I855" s="55" t="s">
        <v>2164</v>
      </c>
      <c r="J855" s="55" t="s">
        <v>1622</v>
      </c>
      <c r="K855" s="55" t="s">
        <v>3879</v>
      </c>
      <c r="L855" s="55" t="s">
        <v>2077</v>
      </c>
      <c r="M855" s="55" t="s">
        <v>1657</v>
      </c>
      <c r="N855" s="55" t="s">
        <v>3875</v>
      </c>
      <c r="O855" s="55" t="e">
        <v>#N/A</v>
      </c>
      <c r="Q855" s="55" t="s">
        <v>2600</v>
      </c>
      <c r="R855" s="55" t="s">
        <v>1898</v>
      </c>
      <c r="U855" s="55" t="s">
        <v>2874</v>
      </c>
      <c r="V855" s="58">
        <v>0.9</v>
      </c>
      <c r="Y855" s="55">
        <v>1</v>
      </c>
    </row>
    <row r="856" spans="2:48" x14ac:dyDescent="0.3">
      <c r="B856" s="55" t="s">
        <v>4238</v>
      </c>
      <c r="C856" s="55">
        <f>VLOOKUP(D856,Lotes!$A:$F,6,FALSE)</f>
        <v>0.36</v>
      </c>
      <c r="D856" s="54">
        <v>526</v>
      </c>
      <c r="E856" s="55">
        <v>18</v>
      </c>
      <c r="F856" s="55" t="s">
        <v>129</v>
      </c>
      <c r="H856" s="55" t="s">
        <v>27</v>
      </c>
      <c r="I856" s="55" t="s">
        <v>2164</v>
      </c>
      <c r="J856" s="55" t="s">
        <v>1634</v>
      </c>
      <c r="K856" s="55" t="s">
        <v>2911</v>
      </c>
      <c r="L856" s="55" t="s">
        <v>1635</v>
      </c>
      <c r="M856" s="55" t="s">
        <v>2886</v>
      </c>
      <c r="N856" s="55" t="s">
        <v>3899</v>
      </c>
      <c r="O856" s="55" t="e">
        <v>#N/A</v>
      </c>
      <c r="Q856" s="55" t="s">
        <v>1624</v>
      </c>
      <c r="R856" s="55" t="s">
        <v>1624</v>
      </c>
      <c r="U856" s="55" t="s">
        <v>2874</v>
      </c>
      <c r="V856" s="58">
        <v>0.4</v>
      </c>
      <c r="W856" s="59" t="s">
        <v>1751</v>
      </c>
      <c r="Y856" s="55">
        <v>1</v>
      </c>
    </row>
    <row r="857" spans="2:48" x14ac:dyDescent="0.3">
      <c r="B857" s="55" t="s">
        <v>4238</v>
      </c>
      <c r="C857" s="55">
        <f>VLOOKUP(D857,Lotes!$A:$F,6,FALSE)</f>
        <v>0.36</v>
      </c>
      <c r="D857" s="54">
        <v>526</v>
      </c>
      <c r="E857" s="55">
        <v>18</v>
      </c>
      <c r="F857" s="55" t="s">
        <v>129</v>
      </c>
      <c r="H857" s="55" t="s">
        <v>27</v>
      </c>
      <c r="I857" s="55" t="s">
        <v>2164</v>
      </c>
      <c r="J857" s="55" t="s">
        <v>1634</v>
      </c>
      <c r="N857" s="55" t="s">
        <v>2919</v>
      </c>
      <c r="O857" s="55" t="e">
        <v>#N/A</v>
      </c>
      <c r="Q857" s="55" t="s">
        <v>1796</v>
      </c>
      <c r="R857" s="55" t="s">
        <v>1668</v>
      </c>
      <c r="V857" s="60">
        <v>0</v>
      </c>
      <c r="Y857" s="55">
        <v>3</v>
      </c>
    </row>
    <row r="858" spans="2:48" x14ac:dyDescent="0.3">
      <c r="B858" s="55" t="s">
        <v>4238</v>
      </c>
      <c r="C858" s="55">
        <f>VLOOKUP(D858,Lotes!$A:$F,6,FALSE)</f>
        <v>1E-3</v>
      </c>
      <c r="D858" s="54">
        <v>539</v>
      </c>
      <c r="E858" s="55">
        <v>18</v>
      </c>
      <c r="F858" s="55" t="s">
        <v>2249</v>
      </c>
      <c r="H858" s="55" t="s">
        <v>27</v>
      </c>
      <c r="I858" s="55" t="s">
        <v>2251</v>
      </c>
      <c r="J858" s="55" t="s">
        <v>1622</v>
      </c>
      <c r="K858" s="55" t="s">
        <v>3968</v>
      </c>
      <c r="N858" s="55" t="s">
        <v>2992</v>
      </c>
      <c r="O858" s="55" t="e">
        <v>#N/A</v>
      </c>
      <c r="Q858" s="55" t="s">
        <v>1631</v>
      </c>
      <c r="R858" s="55" t="s">
        <v>1643</v>
      </c>
      <c r="V858" s="60">
        <v>0</v>
      </c>
      <c r="Y858" s="55">
        <v>1</v>
      </c>
      <c r="AU858" s="54"/>
    </row>
    <row r="859" spans="2:48" x14ac:dyDescent="0.3">
      <c r="B859" s="55">
        <v>2017</v>
      </c>
      <c r="D859" s="54">
        <v>678</v>
      </c>
      <c r="E859" s="55">
        <v>18</v>
      </c>
      <c r="F859" s="55" t="s">
        <v>1072</v>
      </c>
      <c r="G859" s="55">
        <v>36</v>
      </c>
      <c r="H859" s="55" t="s">
        <v>27</v>
      </c>
      <c r="I859" s="55" t="s">
        <v>2651</v>
      </c>
      <c r="J859" s="55" t="s">
        <v>1634</v>
      </c>
      <c r="K859" s="55" t="s">
        <v>3561</v>
      </c>
      <c r="L859" s="55" t="s">
        <v>3561</v>
      </c>
      <c r="N859" s="55" t="s">
        <v>2915</v>
      </c>
      <c r="O859" s="55" t="e">
        <v>#N/A</v>
      </c>
      <c r="Q859" s="55" t="s">
        <v>1693</v>
      </c>
      <c r="U859" s="55" t="s">
        <v>2874</v>
      </c>
      <c r="V859" s="60">
        <v>0.1</v>
      </c>
      <c r="W859" s="59" t="s">
        <v>4239</v>
      </c>
      <c r="X859" s="77" t="s">
        <v>4229</v>
      </c>
      <c r="Y859" s="55">
        <v>1</v>
      </c>
      <c r="AB859" s="55" t="s">
        <v>4240</v>
      </c>
      <c r="AL859" s="77">
        <f t="shared" ref="AL859:AL865" si="0">IF(ISBLANK(AK859),,Y859)</f>
        <v>0</v>
      </c>
      <c r="AM859" s="55" t="s">
        <v>2216</v>
      </c>
      <c r="AN859" s="55" t="s">
        <v>4241</v>
      </c>
      <c r="AO859" s="55">
        <v>0</v>
      </c>
      <c r="AP859" s="55">
        <v>0</v>
      </c>
      <c r="AQ859" s="55">
        <v>0</v>
      </c>
      <c r="AS859" s="55">
        <v>0</v>
      </c>
      <c r="AT859" s="55">
        <v>0</v>
      </c>
      <c r="AU859" s="54">
        <v>12.9</v>
      </c>
      <c r="AV859" s="55" t="s">
        <v>3006</v>
      </c>
    </row>
    <row r="860" spans="2:48" x14ac:dyDescent="0.3">
      <c r="B860" s="55">
        <v>2017</v>
      </c>
      <c r="D860" s="54">
        <v>678</v>
      </c>
      <c r="E860" s="55">
        <v>18</v>
      </c>
      <c r="F860" s="55" t="s">
        <v>1072</v>
      </c>
      <c r="G860" s="55">
        <v>36</v>
      </c>
      <c r="H860" s="55" t="s">
        <v>27</v>
      </c>
      <c r="I860" s="55" t="s">
        <v>2651</v>
      </c>
      <c r="J860" s="55" t="s">
        <v>1634</v>
      </c>
      <c r="K860" s="55" t="s">
        <v>3561</v>
      </c>
      <c r="L860" s="55" t="s">
        <v>3561</v>
      </c>
      <c r="N860" s="55" t="s">
        <v>2915</v>
      </c>
      <c r="O860" s="55" t="e">
        <v>#N/A</v>
      </c>
      <c r="Q860" s="55" t="s">
        <v>1757</v>
      </c>
      <c r="U860" s="55" t="s">
        <v>2874</v>
      </c>
      <c r="V860" s="60">
        <v>0.1</v>
      </c>
      <c r="W860" s="59" t="s">
        <v>4244</v>
      </c>
      <c r="X860" s="77" t="s">
        <v>4231</v>
      </c>
      <c r="Y860" s="55">
        <v>1</v>
      </c>
      <c r="AB860" s="55" t="s">
        <v>4240</v>
      </c>
      <c r="AL860" s="77">
        <f t="shared" si="0"/>
        <v>0</v>
      </c>
      <c r="AM860" s="55">
        <v>0</v>
      </c>
      <c r="AN860" s="55">
        <v>0</v>
      </c>
      <c r="AO860" s="55">
        <v>0</v>
      </c>
      <c r="AP860" s="55">
        <v>0</v>
      </c>
      <c r="AQ860" s="55">
        <v>0</v>
      </c>
      <c r="AS860" s="55">
        <v>0</v>
      </c>
      <c r="AT860" s="55">
        <v>0</v>
      </c>
      <c r="AU860" s="54"/>
    </row>
    <row r="861" spans="2:48" x14ac:dyDescent="0.3">
      <c r="B861" s="55">
        <v>2017</v>
      </c>
      <c r="D861" s="54">
        <v>678</v>
      </c>
      <c r="E861" s="55">
        <v>18</v>
      </c>
      <c r="F861" s="55" t="s">
        <v>1072</v>
      </c>
      <c r="G861" s="55">
        <v>36</v>
      </c>
      <c r="H861" s="55" t="s">
        <v>27</v>
      </c>
      <c r="I861" s="55" t="s">
        <v>2651</v>
      </c>
      <c r="J861" s="55" t="s">
        <v>1634</v>
      </c>
      <c r="K861" s="55" t="s">
        <v>3561</v>
      </c>
      <c r="L861" s="55" t="s">
        <v>3561</v>
      </c>
      <c r="N861" s="55" t="s">
        <v>2915</v>
      </c>
      <c r="O861" s="55" t="e">
        <v>#N/A</v>
      </c>
      <c r="Q861" s="55" t="s">
        <v>2045</v>
      </c>
      <c r="U861" s="73" t="s">
        <v>2216</v>
      </c>
      <c r="V861" s="60">
        <v>1</v>
      </c>
      <c r="W861" s="78" t="s">
        <v>4132</v>
      </c>
      <c r="X861" s="77"/>
      <c r="Y861" s="55">
        <v>1</v>
      </c>
      <c r="AA861" s="55" t="s">
        <v>4247</v>
      </c>
      <c r="AB861" s="77" t="s">
        <v>4159</v>
      </c>
      <c r="AH861" s="55" t="s">
        <v>5392</v>
      </c>
      <c r="AI861" s="55" t="s">
        <v>1647</v>
      </c>
      <c r="AL861" s="77">
        <f t="shared" si="0"/>
        <v>0</v>
      </c>
      <c r="AM861" s="55" t="s">
        <v>2216</v>
      </c>
      <c r="AN861" s="55">
        <v>0</v>
      </c>
      <c r="AO861" s="55">
        <v>0</v>
      </c>
      <c r="AP861" s="55">
        <v>0</v>
      </c>
      <c r="AQ861" s="55">
        <v>0</v>
      </c>
      <c r="AS861" s="55">
        <v>0</v>
      </c>
      <c r="AT861" s="55">
        <v>0</v>
      </c>
      <c r="AU861" s="54" t="s">
        <v>4278</v>
      </c>
      <c r="AV861" s="55" t="s">
        <v>4246</v>
      </c>
    </row>
    <row r="862" spans="2:48" x14ac:dyDescent="0.3">
      <c r="B862" s="55">
        <v>2017</v>
      </c>
      <c r="D862" s="54">
        <v>678</v>
      </c>
      <c r="E862" s="55">
        <v>18</v>
      </c>
      <c r="F862" s="55" t="s">
        <v>1072</v>
      </c>
      <c r="G862" s="55">
        <v>36</v>
      </c>
      <c r="H862" s="55" t="s">
        <v>27</v>
      </c>
      <c r="I862" s="55" t="s">
        <v>2651</v>
      </c>
      <c r="J862" s="55" t="s">
        <v>1634</v>
      </c>
      <c r="K862" s="55" t="s">
        <v>3965</v>
      </c>
      <c r="L862" s="55" t="s">
        <v>1673</v>
      </c>
      <c r="M862" s="55" t="s">
        <v>2879</v>
      </c>
      <c r="N862" s="55" t="s">
        <v>1830</v>
      </c>
      <c r="O862" s="55" t="e">
        <v>#N/A</v>
      </c>
      <c r="Q862" s="55" t="s">
        <v>4199</v>
      </c>
      <c r="T862" s="55" t="s">
        <v>4249</v>
      </c>
      <c r="U862" s="55" t="s">
        <v>2877</v>
      </c>
      <c r="V862" s="60">
        <v>0.9</v>
      </c>
      <c r="W862" s="78" t="s">
        <v>4226</v>
      </c>
      <c r="X862" s="77"/>
      <c r="Y862" s="55">
        <v>1</v>
      </c>
      <c r="AB862" s="77" t="s">
        <v>4173</v>
      </c>
      <c r="AD862" s="77" t="s">
        <v>4061</v>
      </c>
      <c r="AE862" s="77" t="s">
        <v>4062</v>
      </c>
      <c r="AF862" s="77" t="s">
        <v>4093</v>
      </c>
      <c r="AK862" s="77" t="s">
        <v>4143</v>
      </c>
      <c r="AL862" s="77">
        <f t="shared" si="0"/>
        <v>1</v>
      </c>
      <c r="AN862" s="55">
        <v>0</v>
      </c>
      <c r="AO862" s="55">
        <v>0</v>
      </c>
      <c r="AP862" s="55">
        <v>0</v>
      </c>
      <c r="AQ862" s="55">
        <v>0</v>
      </c>
      <c r="AS862" s="55">
        <v>0</v>
      </c>
      <c r="AT862" s="55">
        <v>0</v>
      </c>
      <c r="AU862" s="54" t="s">
        <v>4283</v>
      </c>
      <c r="AV862" s="55" t="s">
        <v>4252</v>
      </c>
    </row>
    <row r="863" spans="2:48" x14ac:dyDescent="0.3">
      <c r="B863" s="55">
        <v>2017</v>
      </c>
      <c r="D863" s="54">
        <v>678</v>
      </c>
      <c r="E863" s="55">
        <v>18</v>
      </c>
      <c r="F863" s="55" t="s">
        <v>1072</v>
      </c>
      <c r="G863" s="55">
        <v>36</v>
      </c>
      <c r="H863" s="55" t="s">
        <v>27</v>
      </c>
      <c r="I863" s="55" t="s">
        <v>2651</v>
      </c>
      <c r="J863" s="55" t="s">
        <v>1634</v>
      </c>
      <c r="K863" s="55" t="s">
        <v>3968</v>
      </c>
      <c r="L863" s="55" t="s">
        <v>2980</v>
      </c>
      <c r="N863" s="55" t="s">
        <v>2777</v>
      </c>
      <c r="O863" s="55" t="e">
        <v>#N/A</v>
      </c>
      <c r="Q863" s="55" t="s">
        <v>1631</v>
      </c>
      <c r="V863" s="60">
        <v>0</v>
      </c>
      <c r="W863" s="59" t="s">
        <v>4254</v>
      </c>
      <c r="X863" s="77" t="s">
        <v>4230</v>
      </c>
      <c r="Y863" s="55">
        <v>1</v>
      </c>
      <c r="AK863" s="77" t="s">
        <v>4137</v>
      </c>
      <c r="AL863" s="77">
        <f t="shared" si="0"/>
        <v>1</v>
      </c>
      <c r="AN863" s="55">
        <v>0</v>
      </c>
      <c r="AO863" s="55">
        <v>0</v>
      </c>
      <c r="AP863" s="55">
        <v>0</v>
      </c>
      <c r="AQ863" s="55">
        <v>0</v>
      </c>
      <c r="AS863" s="55">
        <v>0</v>
      </c>
      <c r="AT863" s="55">
        <v>0</v>
      </c>
      <c r="AU863" s="54"/>
    </row>
    <row r="864" spans="2:48" x14ac:dyDescent="0.3">
      <c r="B864" s="55">
        <v>2017</v>
      </c>
      <c r="D864" s="54">
        <v>678</v>
      </c>
      <c r="E864" s="55">
        <v>18</v>
      </c>
      <c r="F864" s="55" t="s">
        <v>1072</v>
      </c>
      <c r="G864" s="55">
        <v>36</v>
      </c>
      <c r="H864" s="55" t="s">
        <v>27</v>
      </c>
      <c r="I864" s="55" t="s">
        <v>2651</v>
      </c>
      <c r="J864" s="55" t="s">
        <v>1634</v>
      </c>
      <c r="K864" s="55" t="s">
        <v>2911</v>
      </c>
      <c r="L864" s="55" t="s">
        <v>1950</v>
      </c>
      <c r="M864" s="55" t="s">
        <v>1636</v>
      </c>
      <c r="N864" s="55" t="s">
        <v>1952</v>
      </c>
      <c r="O864" s="55" t="e">
        <v>#N/A</v>
      </c>
      <c r="Q864" s="55" t="s">
        <v>1693</v>
      </c>
      <c r="U864" s="55" t="s">
        <v>2874</v>
      </c>
      <c r="V864" s="60">
        <v>1</v>
      </c>
      <c r="Y864" s="55">
        <v>1</v>
      </c>
      <c r="AB864" s="77" t="s">
        <v>4159</v>
      </c>
      <c r="AL864" s="77">
        <f t="shared" si="0"/>
        <v>0</v>
      </c>
      <c r="AM864" s="55" t="s">
        <v>2216</v>
      </c>
      <c r="AN864" s="55">
        <v>0</v>
      </c>
      <c r="AO864" s="55">
        <v>0</v>
      </c>
      <c r="AP864" s="55">
        <v>0</v>
      </c>
      <c r="AQ864" s="55">
        <v>0</v>
      </c>
      <c r="AS864" s="55">
        <v>0</v>
      </c>
      <c r="AT864" s="55">
        <v>0</v>
      </c>
      <c r="AU864" s="54" t="s">
        <v>4277</v>
      </c>
      <c r="AV864" s="55" t="s">
        <v>4256</v>
      </c>
    </row>
    <row r="865" spans="2:48" x14ac:dyDescent="0.3">
      <c r="B865" s="55">
        <v>2017</v>
      </c>
      <c r="D865" s="54">
        <v>678</v>
      </c>
      <c r="E865" s="55">
        <v>18</v>
      </c>
      <c r="F865" s="55" t="s">
        <v>1072</v>
      </c>
      <c r="G865" s="55">
        <v>36</v>
      </c>
      <c r="H865" s="55" t="s">
        <v>27</v>
      </c>
      <c r="I865" s="55" t="s">
        <v>2651</v>
      </c>
      <c r="J865" s="55" t="s">
        <v>1634</v>
      </c>
      <c r="K865" s="55" t="s">
        <v>2911</v>
      </c>
      <c r="L865" s="55" t="s">
        <v>3584</v>
      </c>
      <c r="M865" s="55" t="s">
        <v>3585</v>
      </c>
      <c r="N865" s="55" t="s">
        <v>4257</v>
      </c>
      <c r="O865" s="55" t="e">
        <v>#N/A</v>
      </c>
      <c r="Q865" s="55" t="s">
        <v>1730</v>
      </c>
      <c r="U865" s="55" t="s">
        <v>2874</v>
      </c>
      <c r="V865" s="60">
        <v>1</v>
      </c>
      <c r="Y865" s="55">
        <v>1</v>
      </c>
      <c r="AB865" s="77" t="s">
        <v>4190</v>
      </c>
      <c r="AD865" s="77" t="s">
        <v>4061</v>
      </c>
      <c r="AE865" s="77" t="s">
        <v>4062</v>
      </c>
      <c r="AF865" s="77" t="s">
        <v>4061</v>
      </c>
      <c r="AH865" s="55" t="s">
        <v>5392</v>
      </c>
      <c r="AL865" s="77">
        <f t="shared" si="0"/>
        <v>0</v>
      </c>
      <c r="AM865" s="55">
        <v>0</v>
      </c>
      <c r="AN865" s="55">
        <v>0</v>
      </c>
      <c r="AO865" s="55">
        <v>0</v>
      </c>
      <c r="AP865" s="55">
        <v>0</v>
      </c>
      <c r="AQ865" s="55">
        <v>0</v>
      </c>
      <c r="AS865" s="55">
        <v>0</v>
      </c>
      <c r="AT865" s="55">
        <v>0</v>
      </c>
      <c r="AU865" s="54" t="s">
        <v>4276</v>
      </c>
      <c r="AV865" s="55" t="s">
        <v>4258</v>
      </c>
    </row>
    <row r="866" spans="2:48" x14ac:dyDescent="0.3">
      <c r="B866" s="55">
        <v>2017</v>
      </c>
      <c r="D866" s="54">
        <v>678</v>
      </c>
      <c r="E866" s="55">
        <v>18</v>
      </c>
      <c r="F866" s="55" t="s">
        <v>1072</v>
      </c>
      <c r="G866" s="55">
        <v>36</v>
      </c>
      <c r="H866" s="55" t="s">
        <v>27</v>
      </c>
      <c r="I866" s="55" t="s">
        <v>2651</v>
      </c>
      <c r="J866" s="55" t="s">
        <v>1634</v>
      </c>
      <c r="K866" s="55" t="s">
        <v>2911</v>
      </c>
      <c r="L866" s="55" t="s">
        <v>3584</v>
      </c>
      <c r="M866" s="55" t="s">
        <v>3585</v>
      </c>
      <c r="N866" s="55" t="s">
        <v>4257</v>
      </c>
      <c r="O866" s="55" t="e">
        <v>#N/A</v>
      </c>
      <c r="Q866" s="55" t="s">
        <v>1706</v>
      </c>
      <c r="U866" s="55" t="s">
        <v>2877</v>
      </c>
      <c r="V866" s="60">
        <v>0.5</v>
      </c>
      <c r="W866" s="78" t="s">
        <v>4227</v>
      </c>
      <c r="X866" s="55" t="s">
        <v>4229</v>
      </c>
      <c r="Y866" s="55">
        <v>1</v>
      </c>
      <c r="AA866" s="55" t="s">
        <v>4259</v>
      </c>
      <c r="AB866" s="80" t="s">
        <v>2216</v>
      </c>
      <c r="AD866" s="77" t="s">
        <v>4108</v>
      </c>
      <c r="AE866" s="77" t="s">
        <v>4062</v>
      </c>
      <c r="AF866" s="77" t="s">
        <v>4061</v>
      </c>
      <c r="AK866" s="55" t="s">
        <v>4143</v>
      </c>
      <c r="AL866" s="77">
        <f t="shared" ref="AL866:AL926" si="1">IF(ISBLANK(AK866),,Y866)</f>
        <v>1</v>
      </c>
      <c r="AN866" s="55">
        <v>0</v>
      </c>
      <c r="AO866" s="55">
        <v>0</v>
      </c>
      <c r="AP866" s="55">
        <v>0</v>
      </c>
      <c r="AQ866" s="55">
        <v>0</v>
      </c>
      <c r="AS866" s="55">
        <v>0</v>
      </c>
      <c r="AT866" s="55">
        <v>0</v>
      </c>
      <c r="AU866" s="54">
        <v>7.4</v>
      </c>
      <c r="AV866" s="55" t="s">
        <v>4260</v>
      </c>
    </row>
    <row r="867" spans="2:48" x14ac:dyDescent="0.3">
      <c r="B867" s="55">
        <v>2017</v>
      </c>
      <c r="D867" s="54">
        <v>678</v>
      </c>
      <c r="E867" s="55">
        <v>18</v>
      </c>
      <c r="F867" s="55" t="s">
        <v>1072</v>
      </c>
      <c r="G867" s="55">
        <v>36</v>
      </c>
      <c r="H867" s="55" t="s">
        <v>27</v>
      </c>
      <c r="I867" s="55" t="s">
        <v>2651</v>
      </c>
      <c r="J867" s="55" t="s">
        <v>1634</v>
      </c>
      <c r="K867" s="55" t="s">
        <v>2911</v>
      </c>
      <c r="L867" s="55" t="s">
        <v>4261</v>
      </c>
      <c r="N867" s="55" t="s">
        <v>3890</v>
      </c>
      <c r="O867" s="55" t="s">
        <v>4261</v>
      </c>
      <c r="P867" s="55" t="s">
        <v>4163</v>
      </c>
      <c r="Q867" s="55" t="s">
        <v>1699</v>
      </c>
      <c r="T867" s="55" t="s">
        <v>4262</v>
      </c>
      <c r="V867" s="60">
        <v>0.9</v>
      </c>
      <c r="W867" s="78" t="s">
        <v>4127</v>
      </c>
      <c r="X867" s="77" t="s">
        <v>4230</v>
      </c>
      <c r="Y867" s="55">
        <v>3</v>
      </c>
      <c r="Z867" s="55">
        <v>3</v>
      </c>
      <c r="AA867" s="55" t="s">
        <v>4263</v>
      </c>
      <c r="AB867" s="79" t="s">
        <v>4190</v>
      </c>
      <c r="AD867" s="77" t="s">
        <v>4061</v>
      </c>
      <c r="AE867" s="77" t="s">
        <v>4062</v>
      </c>
      <c r="AF867" s="77" t="s">
        <v>4061</v>
      </c>
      <c r="AL867" s="77">
        <f t="shared" si="1"/>
        <v>0</v>
      </c>
      <c r="AN867" s="55">
        <v>0</v>
      </c>
      <c r="AO867" s="55">
        <v>0</v>
      </c>
      <c r="AP867" s="55">
        <v>0</v>
      </c>
      <c r="AQ867" s="55">
        <v>0</v>
      </c>
      <c r="AS867" s="55">
        <v>0</v>
      </c>
      <c r="AT867" s="55">
        <v>0</v>
      </c>
      <c r="AU867" s="54" t="s">
        <v>4285</v>
      </c>
      <c r="AV867" s="55" t="s">
        <v>4284</v>
      </c>
    </row>
    <row r="868" spans="2:48" x14ac:dyDescent="0.3">
      <c r="B868" s="55">
        <v>2017</v>
      </c>
      <c r="D868" s="54">
        <v>678</v>
      </c>
      <c r="E868" s="55">
        <v>18</v>
      </c>
      <c r="F868" s="55" t="s">
        <v>1072</v>
      </c>
      <c r="G868" s="55">
        <v>36</v>
      </c>
      <c r="H868" s="55" t="s">
        <v>27</v>
      </c>
      <c r="I868" s="55" t="s">
        <v>2651</v>
      </c>
      <c r="J868" s="55" t="s">
        <v>1634</v>
      </c>
      <c r="K868" s="55" t="s">
        <v>3561</v>
      </c>
      <c r="L868" s="55" t="s">
        <v>3439</v>
      </c>
      <c r="N868" s="55" t="s">
        <v>3504</v>
      </c>
      <c r="O868" s="55" t="e">
        <v>#N/A</v>
      </c>
      <c r="Q868" s="55" t="s">
        <v>1624</v>
      </c>
      <c r="T868" s="55" t="s">
        <v>4264</v>
      </c>
      <c r="U868" s="55" t="s">
        <v>2874</v>
      </c>
      <c r="V868" s="60">
        <v>0.1</v>
      </c>
      <c r="W868" s="59" t="s">
        <v>4226</v>
      </c>
      <c r="X868" s="55" t="s">
        <v>4229</v>
      </c>
      <c r="Y868" s="55">
        <v>1</v>
      </c>
      <c r="AA868" s="55" t="s">
        <v>4266</v>
      </c>
      <c r="AB868" s="77" t="s">
        <v>4159</v>
      </c>
      <c r="AD868" s="79" t="s">
        <v>4061</v>
      </c>
      <c r="AE868" s="79" t="s">
        <v>4062</v>
      </c>
      <c r="AF868" s="77" t="s">
        <v>4108</v>
      </c>
      <c r="AG868" s="79" t="s">
        <v>4265</v>
      </c>
      <c r="AH868" s="55" t="s">
        <v>5392</v>
      </c>
      <c r="AI868" s="79" t="s">
        <v>1647</v>
      </c>
      <c r="AL868" s="77">
        <f t="shared" si="1"/>
        <v>0</v>
      </c>
      <c r="AN868" s="55">
        <v>0</v>
      </c>
      <c r="AO868" s="55">
        <v>0</v>
      </c>
      <c r="AP868" s="55">
        <v>2</v>
      </c>
      <c r="AQ868" s="55">
        <v>0</v>
      </c>
      <c r="AS868" s="55">
        <v>0</v>
      </c>
      <c r="AT868" s="55">
        <v>0</v>
      </c>
      <c r="AU868" s="54" t="s">
        <v>4282</v>
      </c>
      <c r="AV868" s="55" t="s">
        <v>4267</v>
      </c>
    </row>
    <row r="869" spans="2:48" x14ac:dyDescent="0.3">
      <c r="B869" s="55">
        <v>2017</v>
      </c>
      <c r="D869" s="54">
        <v>678</v>
      </c>
      <c r="E869" s="55">
        <v>18</v>
      </c>
      <c r="F869" s="55" t="s">
        <v>1072</v>
      </c>
      <c r="G869" s="55">
        <v>36</v>
      </c>
      <c r="H869" s="55" t="s">
        <v>27</v>
      </c>
      <c r="I869" s="55" t="s">
        <v>2651</v>
      </c>
      <c r="J869" s="55" t="s">
        <v>1634</v>
      </c>
      <c r="K869" s="55" t="s">
        <v>3968</v>
      </c>
      <c r="L869" s="55" t="s">
        <v>1746</v>
      </c>
      <c r="N869" s="55" t="s">
        <v>3201</v>
      </c>
      <c r="O869" s="55" t="e">
        <v>#N/A</v>
      </c>
      <c r="Q869" s="55" t="s">
        <v>1631</v>
      </c>
      <c r="T869" s="55" t="s">
        <v>1702</v>
      </c>
      <c r="V869" s="60">
        <v>0</v>
      </c>
      <c r="W869" s="59" t="s">
        <v>4254</v>
      </c>
      <c r="X869" s="55" t="s">
        <v>4229</v>
      </c>
      <c r="Y869" s="55">
        <v>1</v>
      </c>
      <c r="AA869" s="55" t="s">
        <v>4268</v>
      </c>
      <c r="AB869" s="79" t="s">
        <v>4159</v>
      </c>
      <c r="AG869" s="55" t="s">
        <v>4269</v>
      </c>
      <c r="AH869" s="55" t="s">
        <v>5392</v>
      </c>
      <c r="AL869" s="77">
        <f t="shared" si="1"/>
        <v>0</v>
      </c>
      <c r="AN869" s="55">
        <v>0</v>
      </c>
      <c r="AO869" s="55">
        <v>0</v>
      </c>
      <c r="AP869" s="55">
        <v>2</v>
      </c>
      <c r="AQ869" s="55">
        <v>0</v>
      </c>
      <c r="AS869" s="55">
        <v>0</v>
      </c>
      <c r="AT869" s="55">
        <v>0</v>
      </c>
      <c r="AU869" s="54" t="s">
        <v>4281</v>
      </c>
      <c r="AV869" s="55" t="s">
        <v>4280</v>
      </c>
    </row>
    <row r="870" spans="2:48" x14ac:dyDescent="0.3">
      <c r="B870" s="55">
        <v>2017</v>
      </c>
      <c r="D870" s="54">
        <v>678</v>
      </c>
      <c r="E870" s="55">
        <v>18</v>
      </c>
      <c r="F870" s="55" t="s">
        <v>1072</v>
      </c>
      <c r="G870" s="55">
        <v>36</v>
      </c>
      <c r="H870" s="55" t="s">
        <v>27</v>
      </c>
      <c r="I870" s="55" t="s">
        <v>2651</v>
      </c>
      <c r="J870" s="55" t="s">
        <v>1634</v>
      </c>
      <c r="K870" s="55" t="s">
        <v>3366</v>
      </c>
      <c r="L870" s="55" t="s">
        <v>4274</v>
      </c>
      <c r="N870" s="55" t="s">
        <v>3366</v>
      </c>
      <c r="O870" s="55" t="e">
        <v>#N/A</v>
      </c>
      <c r="Q870" s="55" t="s">
        <v>1631</v>
      </c>
      <c r="T870" s="55" t="s">
        <v>4270</v>
      </c>
      <c r="V870" s="60">
        <v>0</v>
      </c>
      <c r="W870" s="81" t="s">
        <v>4254</v>
      </c>
      <c r="X870" s="55" t="s">
        <v>4230</v>
      </c>
      <c r="Y870" s="55">
        <v>1</v>
      </c>
      <c r="AA870" s="55" t="s">
        <v>4272</v>
      </c>
      <c r="AB870" s="79" t="s">
        <v>4159</v>
      </c>
      <c r="AG870" s="55" t="s">
        <v>4271</v>
      </c>
      <c r="AH870" s="55" t="s">
        <v>5392</v>
      </c>
      <c r="AL870" s="77">
        <f t="shared" si="1"/>
        <v>0</v>
      </c>
      <c r="AN870" s="55">
        <v>0</v>
      </c>
      <c r="AO870" s="55">
        <v>0</v>
      </c>
      <c r="AP870" s="55">
        <v>2</v>
      </c>
      <c r="AQ870" s="55">
        <v>0</v>
      </c>
      <c r="AR870" s="55">
        <v>0</v>
      </c>
      <c r="AS870" s="55">
        <v>0</v>
      </c>
      <c r="AT870" s="55">
        <v>0</v>
      </c>
      <c r="AU870" s="54" t="s">
        <v>4279</v>
      </c>
      <c r="AV870" s="55" t="s">
        <v>4273</v>
      </c>
    </row>
    <row r="871" spans="2:48" x14ac:dyDescent="0.3">
      <c r="B871" s="55">
        <v>2017</v>
      </c>
      <c r="D871" s="54">
        <v>660</v>
      </c>
      <c r="E871" s="55">
        <v>18</v>
      </c>
      <c r="F871" s="55" t="s">
        <v>129</v>
      </c>
      <c r="H871" s="55" t="s">
        <v>972</v>
      </c>
      <c r="I871" s="55" t="s">
        <v>3455</v>
      </c>
      <c r="J871" s="55" t="s">
        <v>1634</v>
      </c>
      <c r="K871" s="55" t="s">
        <v>2911</v>
      </c>
      <c r="L871" s="55" t="s">
        <v>1950</v>
      </c>
      <c r="M871" s="55" t="s">
        <v>1636</v>
      </c>
      <c r="N871" s="55" t="s">
        <v>1952</v>
      </c>
      <c r="O871" s="55" t="e">
        <v>#N/A</v>
      </c>
      <c r="Q871" s="55" t="s">
        <v>4214</v>
      </c>
      <c r="T871" s="55" t="s">
        <v>4286</v>
      </c>
      <c r="U871" s="55" t="s">
        <v>2874</v>
      </c>
      <c r="V871" s="60">
        <v>1</v>
      </c>
      <c r="W871" s="78" t="s">
        <v>4132</v>
      </c>
      <c r="Y871" s="55">
        <v>1</v>
      </c>
      <c r="AB871" s="79" t="s">
        <v>4289</v>
      </c>
      <c r="AD871" s="77" t="s">
        <v>4061</v>
      </c>
      <c r="AE871" s="77" t="s">
        <v>4062</v>
      </c>
      <c r="AF871" s="77" t="s">
        <v>4061</v>
      </c>
      <c r="AH871" s="55" t="s">
        <v>4245</v>
      </c>
      <c r="AL871" s="77">
        <f t="shared" si="1"/>
        <v>0</v>
      </c>
      <c r="AN871" s="55">
        <v>0</v>
      </c>
      <c r="AO871" s="55">
        <v>0</v>
      </c>
      <c r="AP871" s="55">
        <v>0</v>
      </c>
      <c r="AQ871" s="55">
        <v>0</v>
      </c>
      <c r="AR871" s="55">
        <v>0</v>
      </c>
      <c r="AS871" s="55">
        <v>0</v>
      </c>
      <c r="AT871" s="55">
        <v>0</v>
      </c>
      <c r="AU871" s="54">
        <v>50.9</v>
      </c>
      <c r="AV871" s="55" t="s">
        <v>2874</v>
      </c>
    </row>
    <row r="872" spans="2:48" x14ac:dyDescent="0.3">
      <c r="B872" s="55">
        <v>2017</v>
      </c>
      <c r="D872" s="54">
        <v>660</v>
      </c>
      <c r="E872" s="55">
        <v>18</v>
      </c>
      <c r="F872" s="55" t="s">
        <v>129</v>
      </c>
      <c r="H872" s="55" t="s">
        <v>972</v>
      </c>
      <c r="I872" s="55" t="s">
        <v>3455</v>
      </c>
      <c r="J872" s="55" t="s">
        <v>1634</v>
      </c>
      <c r="K872" s="55" t="s">
        <v>2911</v>
      </c>
      <c r="L872" s="55" t="s">
        <v>1950</v>
      </c>
      <c r="M872" s="55" t="s">
        <v>1636</v>
      </c>
      <c r="N872" s="55" t="s">
        <v>1952</v>
      </c>
      <c r="O872" s="55" t="e">
        <v>#N/A</v>
      </c>
      <c r="Q872" s="55" t="s">
        <v>4214</v>
      </c>
      <c r="T872" s="55" t="s">
        <v>4249</v>
      </c>
      <c r="U872" s="55" t="s">
        <v>2874</v>
      </c>
      <c r="V872" s="60">
        <v>1</v>
      </c>
      <c r="W872" s="78" t="s">
        <v>4132</v>
      </c>
      <c r="Y872" s="55">
        <v>1</v>
      </c>
      <c r="AB872" s="79" t="s">
        <v>4289</v>
      </c>
      <c r="AD872" s="77" t="s">
        <v>4061</v>
      </c>
      <c r="AE872" s="77" t="s">
        <v>4062</v>
      </c>
      <c r="AF872" s="77" t="s">
        <v>4061</v>
      </c>
      <c r="AH872" s="55" t="s">
        <v>4245</v>
      </c>
      <c r="AL872" s="77">
        <f t="shared" si="1"/>
        <v>0</v>
      </c>
      <c r="AN872" s="55">
        <v>0</v>
      </c>
      <c r="AO872" s="55">
        <v>0</v>
      </c>
      <c r="AP872" s="55">
        <v>0</v>
      </c>
      <c r="AQ872" s="55">
        <v>0</v>
      </c>
      <c r="AR872" s="55">
        <v>0</v>
      </c>
      <c r="AS872" s="55">
        <v>0</v>
      </c>
      <c r="AT872" s="55">
        <v>0</v>
      </c>
      <c r="AU872" s="55">
        <v>52.6</v>
      </c>
      <c r="AV872" s="55" t="s">
        <v>2874</v>
      </c>
    </row>
    <row r="873" spans="2:48" x14ac:dyDescent="0.3">
      <c r="B873" s="55">
        <v>2017</v>
      </c>
      <c r="D873" s="54">
        <v>660</v>
      </c>
      <c r="E873" s="55">
        <v>18</v>
      </c>
      <c r="F873" s="55" t="s">
        <v>129</v>
      </c>
      <c r="H873" s="55" t="s">
        <v>972</v>
      </c>
      <c r="I873" s="55" t="s">
        <v>3455</v>
      </c>
      <c r="J873" s="55" t="s">
        <v>1634</v>
      </c>
      <c r="K873" s="55" t="s">
        <v>2911</v>
      </c>
      <c r="L873" s="55" t="s">
        <v>1950</v>
      </c>
      <c r="M873" s="55" t="s">
        <v>1636</v>
      </c>
      <c r="N873" s="55" t="s">
        <v>1952</v>
      </c>
      <c r="O873" s="55" t="e">
        <v>#N/A</v>
      </c>
      <c r="Q873" s="55" t="s">
        <v>4214</v>
      </c>
      <c r="T873" s="55" t="s">
        <v>4287</v>
      </c>
      <c r="U873" s="55" t="s">
        <v>2874</v>
      </c>
      <c r="V873" s="60">
        <v>1</v>
      </c>
      <c r="W873" s="78" t="s">
        <v>4132</v>
      </c>
      <c r="Y873" s="55">
        <v>1</v>
      </c>
      <c r="AB873" s="79" t="s">
        <v>4289</v>
      </c>
      <c r="AD873" s="77" t="s">
        <v>4061</v>
      </c>
      <c r="AE873" s="77" t="s">
        <v>4062</v>
      </c>
      <c r="AF873" s="77" t="s">
        <v>4061</v>
      </c>
      <c r="AH873" s="55" t="s">
        <v>4245</v>
      </c>
      <c r="AL873" s="77">
        <f t="shared" si="1"/>
        <v>0</v>
      </c>
      <c r="AN873" s="55">
        <v>0</v>
      </c>
      <c r="AO873" s="55">
        <v>0</v>
      </c>
      <c r="AP873" s="55">
        <v>0</v>
      </c>
      <c r="AQ873" s="55">
        <v>0</v>
      </c>
      <c r="AR873" s="55">
        <v>0</v>
      </c>
      <c r="AS873" s="55">
        <v>0</v>
      </c>
      <c r="AT873" s="55">
        <v>0</v>
      </c>
      <c r="AU873" s="54">
        <v>49.8</v>
      </c>
      <c r="AV873" s="55" t="s">
        <v>2874</v>
      </c>
    </row>
    <row r="874" spans="2:48" x14ac:dyDescent="0.3">
      <c r="B874" s="55">
        <v>2017</v>
      </c>
      <c r="D874" s="54">
        <v>660</v>
      </c>
      <c r="E874" s="55">
        <v>18</v>
      </c>
      <c r="F874" s="55" t="s">
        <v>129</v>
      </c>
      <c r="H874" s="55" t="s">
        <v>972</v>
      </c>
      <c r="I874" s="55" t="s">
        <v>3455</v>
      </c>
      <c r="J874" s="55" t="s">
        <v>1634</v>
      </c>
      <c r="K874" s="55" t="s">
        <v>2911</v>
      </c>
      <c r="L874" s="55" t="s">
        <v>1950</v>
      </c>
      <c r="M874" s="55" t="s">
        <v>1636</v>
      </c>
      <c r="N874" s="55" t="s">
        <v>1952</v>
      </c>
      <c r="O874" s="55" t="e">
        <v>#N/A</v>
      </c>
      <c r="Q874" s="55" t="s">
        <v>4214</v>
      </c>
      <c r="T874" s="55" t="s">
        <v>4288</v>
      </c>
      <c r="U874" s="55" t="s">
        <v>2874</v>
      </c>
      <c r="V874" s="60">
        <v>1</v>
      </c>
      <c r="W874" s="78" t="s">
        <v>4132</v>
      </c>
      <c r="Y874" s="55">
        <v>1</v>
      </c>
      <c r="AB874" s="79" t="s">
        <v>4289</v>
      </c>
      <c r="AD874" s="77" t="s">
        <v>4061</v>
      </c>
      <c r="AE874" s="77" t="s">
        <v>4062</v>
      </c>
      <c r="AF874" s="77" t="s">
        <v>4061</v>
      </c>
      <c r="AH874" s="55" t="s">
        <v>4245</v>
      </c>
      <c r="AL874" s="77">
        <f t="shared" si="1"/>
        <v>0</v>
      </c>
      <c r="AN874" s="55">
        <v>0</v>
      </c>
      <c r="AO874" s="55">
        <v>0</v>
      </c>
      <c r="AP874" s="55">
        <v>0</v>
      </c>
      <c r="AQ874" s="55">
        <v>0</v>
      </c>
      <c r="AR874" s="55">
        <v>0</v>
      </c>
      <c r="AS874" s="55">
        <v>0</v>
      </c>
      <c r="AT874" s="55">
        <v>0</v>
      </c>
      <c r="AU874" s="55">
        <v>44.4</v>
      </c>
      <c r="AV874" s="55" t="s">
        <v>2874</v>
      </c>
    </row>
    <row r="875" spans="2:48" x14ac:dyDescent="0.3">
      <c r="B875" s="55">
        <v>2017</v>
      </c>
      <c r="D875" s="54">
        <v>660</v>
      </c>
      <c r="E875" s="55">
        <v>18</v>
      </c>
      <c r="F875" s="55" t="s">
        <v>129</v>
      </c>
      <c r="H875" s="55" t="s">
        <v>972</v>
      </c>
      <c r="I875" s="55" t="s">
        <v>3455</v>
      </c>
      <c r="J875" s="55" t="s">
        <v>1634</v>
      </c>
      <c r="K875" s="55" t="s">
        <v>3965</v>
      </c>
      <c r="L875" s="55" t="s">
        <v>1673</v>
      </c>
      <c r="M875" s="55" t="s">
        <v>2879</v>
      </c>
      <c r="N875" s="55" t="s">
        <v>1830</v>
      </c>
      <c r="O875" s="55" t="e">
        <v>#N/A</v>
      </c>
      <c r="Q875" s="55" t="s">
        <v>4130</v>
      </c>
      <c r="T875" s="55" t="s">
        <v>4028</v>
      </c>
      <c r="U875" s="55" t="s">
        <v>2874</v>
      </c>
      <c r="V875" s="60">
        <v>1</v>
      </c>
      <c r="W875" s="82" t="s">
        <v>4132</v>
      </c>
      <c r="Y875" s="55">
        <v>1</v>
      </c>
      <c r="AB875" s="77" t="s">
        <v>4173</v>
      </c>
      <c r="AC875" s="55" t="s">
        <v>4290</v>
      </c>
      <c r="AL875" s="77">
        <f t="shared" si="1"/>
        <v>0</v>
      </c>
      <c r="AN875" s="55">
        <v>0</v>
      </c>
      <c r="AO875" s="55">
        <v>0</v>
      </c>
      <c r="AP875" s="55">
        <v>0</v>
      </c>
      <c r="AQ875" s="55">
        <v>0</v>
      </c>
      <c r="AR875" s="55">
        <v>0</v>
      </c>
      <c r="AS875" s="55">
        <v>0</v>
      </c>
      <c r="AT875" s="55">
        <v>0</v>
      </c>
      <c r="AU875" s="55" t="s">
        <v>4291</v>
      </c>
      <c r="AV875" s="55" t="s">
        <v>4292</v>
      </c>
    </row>
    <row r="876" spans="2:48" x14ac:dyDescent="0.3">
      <c r="B876" s="55">
        <v>2017</v>
      </c>
      <c r="D876" s="54">
        <v>660</v>
      </c>
      <c r="E876" s="55">
        <v>18</v>
      </c>
      <c r="F876" s="55" t="s">
        <v>129</v>
      </c>
      <c r="H876" s="55" t="s">
        <v>972</v>
      </c>
      <c r="I876" s="55" t="s">
        <v>3455</v>
      </c>
      <c r="J876" s="55" t="s">
        <v>1634</v>
      </c>
      <c r="K876" s="55" t="s">
        <v>3968</v>
      </c>
      <c r="L876" s="55" t="s">
        <v>2980</v>
      </c>
      <c r="N876" s="55" t="s">
        <v>2777</v>
      </c>
      <c r="O876" s="55" t="e">
        <v>#N/A</v>
      </c>
      <c r="Q876" s="55" t="s">
        <v>3354</v>
      </c>
      <c r="T876" s="55" t="s">
        <v>4293</v>
      </c>
      <c r="V876" s="60">
        <v>0</v>
      </c>
      <c r="W876" s="78" t="s">
        <v>4228</v>
      </c>
      <c r="X876" s="55" t="s">
        <v>4230</v>
      </c>
      <c r="Y876" s="55">
        <v>1</v>
      </c>
      <c r="AL876" s="77">
        <f t="shared" si="1"/>
        <v>0</v>
      </c>
      <c r="AR876" s="55">
        <v>2</v>
      </c>
    </row>
    <row r="877" spans="2:48" x14ac:dyDescent="0.3">
      <c r="B877" s="55">
        <v>2017</v>
      </c>
      <c r="D877" s="54">
        <v>660</v>
      </c>
      <c r="E877" s="55">
        <v>18</v>
      </c>
      <c r="F877" s="55" t="s">
        <v>129</v>
      </c>
      <c r="H877" s="55" t="s">
        <v>972</v>
      </c>
      <c r="I877" s="55" t="s">
        <v>3455</v>
      </c>
      <c r="J877" s="55" t="s">
        <v>1634</v>
      </c>
      <c r="K877" s="55" t="s">
        <v>3968</v>
      </c>
      <c r="L877" s="55" t="s">
        <v>2980</v>
      </c>
      <c r="N877" s="55" t="s">
        <v>2777</v>
      </c>
      <c r="O877" s="55" t="e">
        <v>#N/A</v>
      </c>
      <c r="Q877" s="55" t="s">
        <v>1631</v>
      </c>
      <c r="T877" s="55" t="s">
        <v>4293</v>
      </c>
      <c r="V877" s="60">
        <v>0</v>
      </c>
      <c r="W877" s="59" t="s">
        <v>4254</v>
      </c>
      <c r="X877" s="55" t="s">
        <v>4230</v>
      </c>
      <c r="Y877" s="55">
        <v>1</v>
      </c>
      <c r="AL877" s="77">
        <f t="shared" si="1"/>
        <v>0</v>
      </c>
      <c r="AR877" s="55">
        <v>1</v>
      </c>
    </row>
    <row r="878" spans="2:48" x14ac:dyDescent="0.3">
      <c r="B878" s="55">
        <v>2017</v>
      </c>
      <c r="D878" s="54">
        <v>660</v>
      </c>
      <c r="E878" s="55">
        <v>18</v>
      </c>
      <c r="F878" s="55" t="s">
        <v>129</v>
      </c>
      <c r="H878" s="55" t="s">
        <v>972</v>
      </c>
      <c r="I878" s="55" t="s">
        <v>3455</v>
      </c>
      <c r="J878" s="55" t="s">
        <v>1634</v>
      </c>
      <c r="K878" s="55" t="s">
        <v>3968</v>
      </c>
      <c r="L878" s="55" t="s">
        <v>1746</v>
      </c>
      <c r="N878" s="55" t="s">
        <v>3201</v>
      </c>
      <c r="O878" s="55" t="e">
        <v>#N/A</v>
      </c>
      <c r="Q878" s="55" t="s">
        <v>1631</v>
      </c>
      <c r="T878" s="55" t="s">
        <v>1702</v>
      </c>
      <c r="V878" s="60">
        <v>0.5</v>
      </c>
      <c r="W878" s="59" t="s">
        <v>4227</v>
      </c>
      <c r="Y878" s="55">
        <v>1</v>
      </c>
      <c r="AA878" s="55" t="s">
        <v>4294</v>
      </c>
      <c r="AG878" s="55" t="s">
        <v>4269</v>
      </c>
      <c r="AL878" s="77">
        <f t="shared" si="1"/>
        <v>0</v>
      </c>
      <c r="AP878" s="55">
        <v>2</v>
      </c>
      <c r="AU878" s="55">
        <v>29.6</v>
      </c>
    </row>
    <row r="879" spans="2:48" x14ac:dyDescent="0.3">
      <c r="B879" s="55">
        <v>2017</v>
      </c>
      <c r="D879" s="54">
        <v>660</v>
      </c>
      <c r="E879" s="55">
        <v>18</v>
      </c>
      <c r="F879" s="55" t="s">
        <v>129</v>
      </c>
      <c r="H879" s="55" t="s">
        <v>972</v>
      </c>
      <c r="I879" s="55" t="s">
        <v>3455</v>
      </c>
      <c r="J879" s="55" t="s">
        <v>1634</v>
      </c>
      <c r="K879" s="55" t="s">
        <v>3968</v>
      </c>
      <c r="L879" s="55" t="s">
        <v>1746</v>
      </c>
      <c r="N879" s="55" t="s">
        <v>3201</v>
      </c>
      <c r="O879" s="55" t="e">
        <v>#N/A</v>
      </c>
      <c r="Q879" s="55" t="s">
        <v>1631</v>
      </c>
      <c r="T879" s="55" t="s">
        <v>4293</v>
      </c>
      <c r="V879" s="60">
        <v>0</v>
      </c>
      <c r="W879" s="59" t="s">
        <v>4254</v>
      </c>
      <c r="X879" s="55" t="s">
        <v>4229</v>
      </c>
      <c r="Y879" s="55">
        <v>1</v>
      </c>
      <c r="AL879" s="77">
        <f t="shared" si="1"/>
        <v>0</v>
      </c>
      <c r="AR879" s="55">
        <v>3</v>
      </c>
    </row>
    <row r="880" spans="2:48" x14ac:dyDescent="0.3">
      <c r="B880" s="55">
        <v>2017</v>
      </c>
      <c r="D880" s="54">
        <v>660</v>
      </c>
      <c r="E880" s="55">
        <v>18</v>
      </c>
      <c r="F880" s="55" t="s">
        <v>129</v>
      </c>
      <c r="H880" s="55" t="s">
        <v>972</v>
      </c>
      <c r="I880" s="55" t="s">
        <v>3455</v>
      </c>
      <c r="J880" s="55" t="s">
        <v>1634</v>
      </c>
      <c r="K880" s="55" t="s">
        <v>3968</v>
      </c>
      <c r="L880" s="55" t="s">
        <v>1746</v>
      </c>
      <c r="N880" s="55" t="s">
        <v>3201</v>
      </c>
      <c r="O880" s="55" t="e">
        <v>#N/A</v>
      </c>
      <c r="Q880" s="55" t="s">
        <v>1631</v>
      </c>
      <c r="T880" s="55" t="s">
        <v>4293</v>
      </c>
      <c r="V880" s="60">
        <v>0</v>
      </c>
      <c r="W880" s="59" t="s">
        <v>4254</v>
      </c>
      <c r="X880" s="77" t="s">
        <v>4233</v>
      </c>
      <c r="Y880" s="55">
        <v>2</v>
      </c>
      <c r="AL880" s="77">
        <f t="shared" si="1"/>
        <v>0</v>
      </c>
    </row>
    <row r="881" spans="2:48" x14ac:dyDescent="0.3">
      <c r="B881" s="55">
        <v>2017</v>
      </c>
      <c r="D881" s="54">
        <v>660</v>
      </c>
      <c r="E881" s="55">
        <v>18</v>
      </c>
      <c r="F881" s="55" t="s">
        <v>129</v>
      </c>
      <c r="H881" s="55" t="s">
        <v>972</v>
      </c>
      <c r="I881" s="55" t="s">
        <v>3455</v>
      </c>
      <c r="J881" s="55" t="s">
        <v>1634</v>
      </c>
      <c r="K881" s="55" t="s">
        <v>3968</v>
      </c>
      <c r="L881" s="55" t="s">
        <v>2945</v>
      </c>
      <c r="N881" s="55" t="s">
        <v>2971</v>
      </c>
      <c r="O881" s="55" t="e">
        <v>#N/A</v>
      </c>
      <c r="Q881" s="55" t="s">
        <v>1713</v>
      </c>
      <c r="T881" s="55" t="s">
        <v>4293</v>
      </c>
      <c r="V881" s="60">
        <v>0</v>
      </c>
      <c r="X881" s="55">
        <v>1</v>
      </c>
      <c r="Y881" s="55">
        <v>1</v>
      </c>
      <c r="AL881" s="77">
        <f t="shared" si="1"/>
        <v>0</v>
      </c>
    </row>
    <row r="882" spans="2:48" x14ac:dyDescent="0.3">
      <c r="B882" s="55">
        <v>2017</v>
      </c>
      <c r="D882" s="54">
        <v>660</v>
      </c>
      <c r="E882" s="55">
        <v>18</v>
      </c>
      <c r="F882" s="55" t="s">
        <v>129</v>
      </c>
      <c r="H882" s="55" t="s">
        <v>972</v>
      </c>
      <c r="I882" s="55" t="s">
        <v>3455</v>
      </c>
      <c r="J882" s="55" t="s">
        <v>1634</v>
      </c>
      <c r="K882" s="55" t="s">
        <v>3968</v>
      </c>
      <c r="L882" s="55" t="s">
        <v>2259</v>
      </c>
      <c r="N882" s="55" t="s">
        <v>2983</v>
      </c>
      <c r="O882" s="55" t="e">
        <v>#N/A</v>
      </c>
      <c r="Q882" s="55" t="s">
        <v>1631</v>
      </c>
      <c r="T882" s="55" t="s">
        <v>4293</v>
      </c>
      <c r="V882" s="60">
        <v>0</v>
      </c>
      <c r="W882" s="59" t="s">
        <v>4254</v>
      </c>
      <c r="X882" s="55">
        <v>5</v>
      </c>
      <c r="Y882" s="55">
        <v>4</v>
      </c>
      <c r="AL882" s="77">
        <f t="shared" si="1"/>
        <v>0</v>
      </c>
    </row>
    <row r="883" spans="2:48" x14ac:dyDescent="0.3">
      <c r="B883" s="55">
        <v>2017</v>
      </c>
      <c r="D883" s="54">
        <v>660</v>
      </c>
      <c r="E883" s="55">
        <v>18</v>
      </c>
      <c r="F883" s="55" t="s">
        <v>129</v>
      </c>
      <c r="H883" s="55" t="s">
        <v>972</v>
      </c>
      <c r="I883" s="55" t="s">
        <v>3455</v>
      </c>
      <c r="J883" s="55" t="s">
        <v>1634</v>
      </c>
      <c r="K883" s="55" t="s">
        <v>3968</v>
      </c>
      <c r="L883" s="55" t="s">
        <v>2919</v>
      </c>
      <c r="N883" s="55" t="s">
        <v>2919</v>
      </c>
      <c r="O883" s="55" t="e">
        <v>#N/A</v>
      </c>
      <c r="Q883" s="55" t="s">
        <v>1796</v>
      </c>
      <c r="T883" s="55" t="s">
        <v>4293</v>
      </c>
      <c r="V883" s="60">
        <v>0</v>
      </c>
      <c r="X883" s="55">
        <v>2</v>
      </c>
      <c r="Y883" s="55">
        <v>1</v>
      </c>
      <c r="AL883" s="77">
        <f t="shared" si="1"/>
        <v>0</v>
      </c>
      <c r="AR883" s="55">
        <v>2</v>
      </c>
    </row>
    <row r="884" spans="2:48" x14ac:dyDescent="0.3">
      <c r="B884" s="55">
        <v>2017</v>
      </c>
      <c r="D884" s="54">
        <v>660</v>
      </c>
      <c r="E884" s="55">
        <v>18</v>
      </c>
      <c r="F884" s="55" t="s">
        <v>129</v>
      </c>
      <c r="H884" s="55" t="s">
        <v>972</v>
      </c>
      <c r="I884" s="55" t="s">
        <v>3455</v>
      </c>
      <c r="J884" s="55" t="s">
        <v>1634</v>
      </c>
      <c r="K884" s="55" t="s">
        <v>3366</v>
      </c>
      <c r="N884" s="55" t="s">
        <v>3366</v>
      </c>
      <c r="O884" s="55" t="e">
        <v>#N/A</v>
      </c>
      <c r="Y884" s="55">
        <v>5</v>
      </c>
      <c r="AL884" s="77">
        <f t="shared" si="1"/>
        <v>0</v>
      </c>
    </row>
    <row r="885" spans="2:48" x14ac:dyDescent="0.3">
      <c r="B885" s="55">
        <v>2017</v>
      </c>
      <c r="D885" s="54">
        <v>660</v>
      </c>
      <c r="E885" s="55">
        <v>18</v>
      </c>
      <c r="F885" s="55" t="s">
        <v>129</v>
      </c>
      <c r="H885" s="55" t="s">
        <v>972</v>
      </c>
      <c r="I885" s="55" t="s">
        <v>3455</v>
      </c>
      <c r="J885" s="55" t="s">
        <v>1816</v>
      </c>
      <c r="K885" s="55" t="s">
        <v>4295</v>
      </c>
      <c r="N885" s="55" t="s">
        <v>1816</v>
      </c>
      <c r="O885" s="55" t="e">
        <v>#N/A</v>
      </c>
      <c r="Q885" s="55" t="s">
        <v>1668</v>
      </c>
      <c r="V885" s="60">
        <v>0</v>
      </c>
      <c r="Y885" s="55">
        <v>1</v>
      </c>
      <c r="AA885" s="55" t="s">
        <v>4296</v>
      </c>
      <c r="AL885" s="77">
        <f t="shared" si="1"/>
        <v>0</v>
      </c>
    </row>
    <row r="886" spans="2:48" x14ac:dyDescent="0.3">
      <c r="B886" s="55">
        <v>2017</v>
      </c>
      <c r="D886" s="54">
        <v>663</v>
      </c>
      <c r="E886" s="55">
        <v>18</v>
      </c>
      <c r="F886" s="55" t="s">
        <v>129</v>
      </c>
      <c r="H886" s="55" t="s">
        <v>581</v>
      </c>
      <c r="I886" s="55" t="s">
        <v>2580</v>
      </c>
      <c r="J886" s="55" t="s">
        <v>1634</v>
      </c>
      <c r="K886" s="55" t="s">
        <v>3561</v>
      </c>
      <c r="L886" s="55" t="s">
        <v>2873</v>
      </c>
      <c r="M886" s="55" t="s">
        <v>1657</v>
      </c>
      <c r="N886" s="55" t="s">
        <v>1658</v>
      </c>
      <c r="O886" s="55" t="e">
        <v>#N/A</v>
      </c>
      <c r="Q886" s="55" t="s">
        <v>4206</v>
      </c>
      <c r="T886" s="55" t="s">
        <v>4297</v>
      </c>
      <c r="U886" s="55" t="s">
        <v>2874</v>
      </c>
      <c r="V886" s="60">
        <v>0</v>
      </c>
      <c r="W886" s="59" t="s">
        <v>4254</v>
      </c>
      <c r="X886" s="55">
        <v>2</v>
      </c>
      <c r="Y886" s="55">
        <v>1</v>
      </c>
      <c r="AB886" s="55" t="s">
        <v>4190</v>
      </c>
      <c r="AK886" s="77" t="s">
        <v>4137</v>
      </c>
      <c r="AL886" s="77">
        <f t="shared" si="1"/>
        <v>1</v>
      </c>
      <c r="AN886" s="55">
        <v>0</v>
      </c>
      <c r="AO886" s="55">
        <v>0</v>
      </c>
      <c r="AP886" s="55">
        <v>0</v>
      </c>
      <c r="AQ886" s="55">
        <v>0</v>
      </c>
      <c r="AR886" s="55">
        <v>0</v>
      </c>
      <c r="AS886" s="55">
        <v>0</v>
      </c>
      <c r="AT886" s="55">
        <v>0</v>
      </c>
    </row>
    <row r="887" spans="2:48" x14ac:dyDescent="0.3">
      <c r="B887" s="55">
        <v>2017</v>
      </c>
      <c r="D887" s="54">
        <v>663</v>
      </c>
      <c r="E887" s="55">
        <v>18</v>
      </c>
      <c r="F887" s="55" t="s">
        <v>129</v>
      </c>
      <c r="H887" s="55" t="s">
        <v>581</v>
      </c>
      <c r="I887" s="55" t="s">
        <v>2580</v>
      </c>
      <c r="J887" s="55" t="s">
        <v>1634</v>
      </c>
      <c r="K887" s="55" t="s">
        <v>3561</v>
      </c>
      <c r="L887" s="55" t="s">
        <v>2873</v>
      </c>
      <c r="M887" s="55" t="s">
        <v>1657</v>
      </c>
      <c r="N887" s="55" t="s">
        <v>1658</v>
      </c>
      <c r="O887" s="55" t="e">
        <v>#N/A</v>
      </c>
      <c r="Q887" s="55" t="s">
        <v>4130</v>
      </c>
      <c r="T887" s="55" t="s">
        <v>4298</v>
      </c>
      <c r="U887" s="55" t="s">
        <v>2874</v>
      </c>
      <c r="V887" s="60">
        <v>1</v>
      </c>
      <c r="W887" s="82" t="s">
        <v>4132</v>
      </c>
      <c r="Y887" s="55">
        <v>1</v>
      </c>
      <c r="AB887" s="73"/>
      <c r="AC887" s="55" t="s">
        <v>4299</v>
      </c>
      <c r="AH887" s="55" t="s">
        <v>5392</v>
      </c>
      <c r="AI887" s="55" t="s">
        <v>1647</v>
      </c>
      <c r="AL887" s="77">
        <f t="shared" si="1"/>
        <v>0</v>
      </c>
      <c r="AU887" s="55" t="s">
        <v>4300</v>
      </c>
      <c r="AV887" s="55" t="s">
        <v>4292</v>
      </c>
    </row>
    <row r="888" spans="2:48" x14ac:dyDescent="0.3">
      <c r="B888" s="55">
        <v>2017</v>
      </c>
      <c r="D888" s="54">
        <v>663</v>
      </c>
      <c r="E888" s="55">
        <v>18</v>
      </c>
      <c r="F888" s="55" t="s">
        <v>129</v>
      </c>
      <c r="H888" s="55" t="s">
        <v>581</v>
      </c>
      <c r="I888" s="55" t="s">
        <v>2580</v>
      </c>
      <c r="J888" s="55" t="s">
        <v>1634</v>
      </c>
      <c r="K888" s="55" t="s">
        <v>2911</v>
      </c>
      <c r="L888" s="55" t="s">
        <v>1635</v>
      </c>
      <c r="M888" s="55" t="s">
        <v>2886</v>
      </c>
      <c r="N888" s="55" t="s">
        <v>3899</v>
      </c>
      <c r="O888" s="55" t="e">
        <v>#N/A</v>
      </c>
      <c r="Q888" s="77" t="s">
        <v>4201</v>
      </c>
      <c r="T888" s="55" t="s">
        <v>4301</v>
      </c>
      <c r="U888" s="55" t="s">
        <v>2877</v>
      </c>
      <c r="V888" s="60">
        <v>0.8</v>
      </c>
      <c r="X888" s="55">
        <v>2</v>
      </c>
      <c r="Y888" s="55">
        <v>1</v>
      </c>
      <c r="AB888" s="73"/>
      <c r="AD888" s="77" t="s">
        <v>4061</v>
      </c>
      <c r="AE888" s="77" t="s">
        <v>4062</v>
      </c>
      <c r="AF888" s="77" t="s">
        <v>4061</v>
      </c>
      <c r="AK888" s="77" t="s">
        <v>4255</v>
      </c>
      <c r="AL888" s="77">
        <f t="shared" si="1"/>
        <v>1</v>
      </c>
      <c r="AN888" s="55">
        <v>0</v>
      </c>
      <c r="AO888" s="55">
        <v>0</v>
      </c>
      <c r="AP888" s="55">
        <v>0</v>
      </c>
      <c r="AQ888" s="55">
        <v>0</v>
      </c>
      <c r="AR888" s="55">
        <v>0</v>
      </c>
      <c r="AS888" s="55">
        <v>0</v>
      </c>
      <c r="AT888" s="55">
        <v>0</v>
      </c>
    </row>
    <row r="889" spans="2:48" x14ac:dyDescent="0.3">
      <c r="B889" s="55">
        <v>2017</v>
      </c>
      <c r="D889" s="54">
        <v>663</v>
      </c>
      <c r="E889" s="55">
        <v>18</v>
      </c>
      <c r="F889" s="55" t="s">
        <v>129</v>
      </c>
      <c r="H889" s="55" t="s">
        <v>581</v>
      </c>
      <c r="I889" s="55" t="s">
        <v>2580</v>
      </c>
      <c r="J889" s="55" t="s">
        <v>1622</v>
      </c>
      <c r="K889" s="55" t="s">
        <v>3879</v>
      </c>
      <c r="L889" s="55" t="s">
        <v>2077</v>
      </c>
      <c r="M889" s="55" t="s">
        <v>1657</v>
      </c>
      <c r="N889" s="55" t="s">
        <v>3875</v>
      </c>
      <c r="O889" s="55" t="e">
        <v>#N/A</v>
      </c>
      <c r="Q889" s="55" t="s">
        <v>4206</v>
      </c>
      <c r="U889" s="55" t="s">
        <v>2874</v>
      </c>
      <c r="V889" s="60">
        <v>0.9</v>
      </c>
      <c r="W889" s="77" t="s">
        <v>4127</v>
      </c>
      <c r="Y889" s="55">
        <v>1</v>
      </c>
      <c r="AB889" s="55" t="s">
        <v>4190</v>
      </c>
      <c r="AL889" s="77">
        <f t="shared" si="1"/>
        <v>0</v>
      </c>
      <c r="AN889" s="55">
        <v>0</v>
      </c>
      <c r="AO889" s="55">
        <v>0</v>
      </c>
      <c r="AP889" s="55">
        <v>0</v>
      </c>
      <c r="AQ889" s="55">
        <v>0</v>
      </c>
      <c r="AR889" s="55">
        <v>0</v>
      </c>
      <c r="AS889" s="55">
        <v>0</v>
      </c>
      <c r="AT889" s="55">
        <v>0</v>
      </c>
      <c r="AU889" s="55" t="s">
        <v>4303</v>
      </c>
      <c r="AV889" s="55" t="s">
        <v>4302</v>
      </c>
    </row>
    <row r="890" spans="2:48" x14ac:dyDescent="0.3">
      <c r="B890" s="55">
        <v>2017</v>
      </c>
      <c r="D890" s="54">
        <v>663</v>
      </c>
      <c r="E890" s="55">
        <v>18</v>
      </c>
      <c r="F890" s="55" t="s">
        <v>129</v>
      </c>
      <c r="H890" s="55" t="s">
        <v>581</v>
      </c>
      <c r="I890" s="55" t="s">
        <v>2580</v>
      </c>
      <c r="J890" s="55" t="s">
        <v>1634</v>
      </c>
      <c r="K890" s="55" t="s">
        <v>3968</v>
      </c>
      <c r="L890" s="55" t="s">
        <v>2980</v>
      </c>
      <c r="N890" s="55" t="s">
        <v>2777</v>
      </c>
      <c r="O890" s="55" t="e">
        <v>#N/A</v>
      </c>
      <c r="Q890" s="55" t="s">
        <v>4304</v>
      </c>
      <c r="T890" s="55" t="s">
        <v>4293</v>
      </c>
      <c r="V890" s="60">
        <v>0</v>
      </c>
      <c r="X890" s="55">
        <v>2</v>
      </c>
      <c r="Y890" s="55">
        <v>1</v>
      </c>
      <c r="AA890" s="55" t="s">
        <v>4305</v>
      </c>
      <c r="AL890" s="77">
        <f t="shared" si="1"/>
        <v>0</v>
      </c>
    </row>
    <row r="891" spans="2:48" x14ac:dyDescent="0.3">
      <c r="B891" s="55">
        <v>2017</v>
      </c>
      <c r="D891" s="54">
        <v>663</v>
      </c>
      <c r="E891" s="55">
        <v>18</v>
      </c>
      <c r="F891" s="55" t="s">
        <v>129</v>
      </c>
      <c r="H891" s="55" t="s">
        <v>581</v>
      </c>
      <c r="I891" s="55" t="s">
        <v>2580</v>
      </c>
      <c r="J891" s="55" t="s">
        <v>1634</v>
      </c>
      <c r="K891" s="55" t="s">
        <v>3968</v>
      </c>
      <c r="L891" s="55" t="s">
        <v>1746</v>
      </c>
      <c r="N891" s="55" t="s">
        <v>3201</v>
      </c>
      <c r="O891" s="55" t="e">
        <v>#N/A</v>
      </c>
      <c r="Q891" s="55" t="s">
        <v>1631</v>
      </c>
      <c r="T891" s="55" t="s">
        <v>4293</v>
      </c>
      <c r="V891" s="60">
        <v>0</v>
      </c>
      <c r="W891" s="59" t="s">
        <v>4254</v>
      </c>
      <c r="X891" s="55">
        <v>1</v>
      </c>
      <c r="Y891" s="55">
        <v>1</v>
      </c>
      <c r="AA891" s="55" t="s">
        <v>4306</v>
      </c>
      <c r="AG891" s="55" t="s">
        <v>4307</v>
      </c>
      <c r="AL891" s="77">
        <f t="shared" si="1"/>
        <v>0</v>
      </c>
      <c r="AN891" s="55">
        <v>1</v>
      </c>
      <c r="AP891" s="55">
        <v>1</v>
      </c>
    </row>
    <row r="892" spans="2:48" x14ac:dyDescent="0.3">
      <c r="B892" s="55">
        <v>2017</v>
      </c>
      <c r="D892" s="54">
        <v>663</v>
      </c>
      <c r="E892" s="55">
        <v>18</v>
      </c>
      <c r="F892" s="55" t="s">
        <v>129</v>
      </c>
      <c r="H892" s="55" t="s">
        <v>581</v>
      </c>
      <c r="I892" s="55" t="s">
        <v>2580</v>
      </c>
      <c r="J892" s="55" t="s">
        <v>1634</v>
      </c>
      <c r="K892" s="55" t="s">
        <v>3968</v>
      </c>
      <c r="L892" s="55" t="s">
        <v>1746</v>
      </c>
      <c r="N892" s="55" t="s">
        <v>3201</v>
      </c>
      <c r="O892" s="55" t="e">
        <v>#N/A</v>
      </c>
      <c r="Q892" s="55" t="s">
        <v>1631</v>
      </c>
      <c r="T892" s="55" t="s">
        <v>4293</v>
      </c>
      <c r="V892" s="60">
        <v>0</v>
      </c>
      <c r="W892" s="59" t="s">
        <v>4254</v>
      </c>
      <c r="X892" s="55">
        <v>1</v>
      </c>
      <c r="Y892" s="55">
        <v>1</v>
      </c>
      <c r="AK892" s="77" t="s">
        <v>4255</v>
      </c>
      <c r="AL892" s="77">
        <f t="shared" si="1"/>
        <v>1</v>
      </c>
    </row>
    <row r="893" spans="2:48" x14ac:dyDescent="0.3">
      <c r="B893" s="55">
        <v>2017</v>
      </c>
      <c r="D893" s="54">
        <v>663</v>
      </c>
      <c r="E893" s="55">
        <v>18</v>
      </c>
      <c r="F893" s="55" t="s">
        <v>129</v>
      </c>
      <c r="H893" s="55" t="s">
        <v>581</v>
      </c>
      <c r="I893" s="55" t="s">
        <v>2580</v>
      </c>
      <c r="J893" s="55" t="s">
        <v>1634</v>
      </c>
      <c r="K893" s="55" t="s">
        <v>3968</v>
      </c>
      <c r="L893" s="55" t="s">
        <v>2945</v>
      </c>
      <c r="N893" s="55" t="s">
        <v>2971</v>
      </c>
      <c r="O893" s="55" t="e">
        <v>#N/A</v>
      </c>
      <c r="Q893" s="55" t="s">
        <v>1667</v>
      </c>
      <c r="T893" s="55" t="s">
        <v>3073</v>
      </c>
      <c r="U893" s="55" t="s">
        <v>2874</v>
      </c>
      <c r="V893" s="60">
        <v>0.1</v>
      </c>
      <c r="W893" s="77" t="s">
        <v>4226</v>
      </c>
      <c r="X893" s="77" t="s">
        <v>4231</v>
      </c>
      <c r="Y893" s="55">
        <v>1</v>
      </c>
      <c r="AK893" s="77" t="s">
        <v>4143</v>
      </c>
      <c r="AL893" s="77">
        <f t="shared" si="1"/>
        <v>1</v>
      </c>
    </row>
    <row r="894" spans="2:48" x14ac:dyDescent="0.3">
      <c r="B894" s="55">
        <v>2017</v>
      </c>
      <c r="D894" s="54">
        <v>663</v>
      </c>
      <c r="E894" s="55">
        <v>18</v>
      </c>
      <c r="F894" s="55" t="s">
        <v>129</v>
      </c>
      <c r="H894" s="55" t="s">
        <v>581</v>
      </c>
      <c r="I894" s="55" t="s">
        <v>2580</v>
      </c>
      <c r="J894" s="55" t="s">
        <v>1634</v>
      </c>
      <c r="K894" s="55" t="s">
        <v>3968</v>
      </c>
      <c r="L894" s="55" t="s">
        <v>2945</v>
      </c>
      <c r="N894" s="55" t="s">
        <v>2971</v>
      </c>
      <c r="O894" s="55" t="e">
        <v>#N/A</v>
      </c>
      <c r="Q894" s="55" t="s">
        <v>1631</v>
      </c>
      <c r="T894" s="55" t="s">
        <v>4293</v>
      </c>
      <c r="V894" s="60">
        <v>0</v>
      </c>
      <c r="W894" s="59" t="s">
        <v>4254</v>
      </c>
      <c r="X894" s="55">
        <v>2</v>
      </c>
      <c r="Y894" s="55">
        <v>1</v>
      </c>
      <c r="AL894" s="77">
        <f t="shared" si="1"/>
        <v>0</v>
      </c>
    </row>
    <row r="895" spans="2:48" x14ac:dyDescent="0.3">
      <c r="B895" s="55">
        <v>2017</v>
      </c>
      <c r="D895" s="54">
        <v>663</v>
      </c>
      <c r="E895" s="55">
        <v>18</v>
      </c>
      <c r="F895" s="55" t="s">
        <v>129</v>
      </c>
      <c r="H895" s="55" t="s">
        <v>581</v>
      </c>
      <c r="I895" s="55" t="s">
        <v>2580</v>
      </c>
      <c r="J895" s="55" t="s">
        <v>1622</v>
      </c>
      <c r="K895" s="55" t="s">
        <v>3968</v>
      </c>
      <c r="N895" s="55" t="s">
        <v>2992</v>
      </c>
      <c r="O895" s="55" t="e">
        <v>#N/A</v>
      </c>
      <c r="Q895" s="55" t="s">
        <v>1796</v>
      </c>
      <c r="T895" s="55" t="s">
        <v>4293</v>
      </c>
      <c r="V895" s="60">
        <v>0</v>
      </c>
      <c r="X895" s="55">
        <v>2</v>
      </c>
      <c r="Y895" s="55">
        <v>1</v>
      </c>
      <c r="AA895" s="55" t="s">
        <v>4308</v>
      </c>
      <c r="AJ895" s="55" t="s">
        <v>4274</v>
      </c>
      <c r="AL895" s="77">
        <f t="shared" si="1"/>
        <v>0</v>
      </c>
    </row>
    <row r="896" spans="2:48" x14ac:dyDescent="0.3">
      <c r="B896" s="55">
        <v>2017</v>
      </c>
      <c r="D896" s="54">
        <v>667</v>
      </c>
      <c r="E896" s="55">
        <v>18</v>
      </c>
      <c r="F896" s="55" t="s">
        <v>1533</v>
      </c>
      <c r="H896" s="55" t="s">
        <v>581</v>
      </c>
      <c r="I896" s="55" t="s">
        <v>2651</v>
      </c>
      <c r="J896" s="55" t="s">
        <v>1634</v>
      </c>
      <c r="K896" s="55" t="s">
        <v>3561</v>
      </c>
      <c r="L896" s="55" t="s">
        <v>2873</v>
      </c>
      <c r="M896" s="55" t="s">
        <v>1657</v>
      </c>
      <c r="N896" s="55" t="s">
        <v>1658</v>
      </c>
      <c r="O896" s="55" t="e">
        <v>#N/A</v>
      </c>
      <c r="Q896" s="55" t="s">
        <v>1785</v>
      </c>
      <c r="T896" s="55" t="s">
        <v>4309</v>
      </c>
      <c r="U896" s="55" t="s">
        <v>2877</v>
      </c>
      <c r="V896" s="60">
        <v>0.1</v>
      </c>
      <c r="W896" s="77" t="s">
        <v>4228</v>
      </c>
      <c r="X896" s="55">
        <v>1</v>
      </c>
      <c r="Y896" s="55">
        <v>1</v>
      </c>
      <c r="AA896" s="55" t="s">
        <v>4310</v>
      </c>
      <c r="AE896" s="77"/>
      <c r="AL896" s="77">
        <f t="shared" si="1"/>
        <v>0</v>
      </c>
    </row>
    <row r="897" spans="2:48" x14ac:dyDescent="0.3">
      <c r="B897" s="55">
        <v>2017</v>
      </c>
      <c r="D897" s="54">
        <v>667</v>
      </c>
      <c r="E897" s="55">
        <v>18</v>
      </c>
      <c r="F897" s="55" t="s">
        <v>1533</v>
      </c>
      <c r="H897" s="55" t="s">
        <v>581</v>
      </c>
      <c r="I897" s="55" t="s">
        <v>2651</v>
      </c>
      <c r="J897" s="55" t="s">
        <v>1634</v>
      </c>
      <c r="K897" s="55" t="s">
        <v>1742</v>
      </c>
      <c r="L897" s="55" t="s">
        <v>4311</v>
      </c>
      <c r="M897" s="55" t="s">
        <v>4312</v>
      </c>
      <c r="N897" s="55" t="s">
        <v>4313</v>
      </c>
      <c r="O897" s="55" t="e">
        <v>#N/A</v>
      </c>
      <c r="Q897" s="77" t="s">
        <v>4113</v>
      </c>
      <c r="U897" s="55" t="s">
        <v>2877</v>
      </c>
      <c r="V897" s="60">
        <v>0.9</v>
      </c>
      <c r="W897" s="77" t="s">
        <v>4127</v>
      </c>
      <c r="X897" s="77" t="s">
        <v>4232</v>
      </c>
      <c r="Y897" s="55">
        <v>1</v>
      </c>
      <c r="AA897" s="55" t="s">
        <v>4314</v>
      </c>
      <c r="AB897" s="77" t="s">
        <v>4162</v>
      </c>
      <c r="AC897" s="55" t="s">
        <v>4315</v>
      </c>
      <c r="AH897" s="55" t="s">
        <v>4245</v>
      </c>
      <c r="AL897" s="77">
        <f t="shared" si="1"/>
        <v>0</v>
      </c>
      <c r="AU897" s="55" t="s">
        <v>4317</v>
      </c>
    </row>
    <row r="898" spans="2:48" x14ac:dyDescent="0.3">
      <c r="B898" s="55">
        <v>2017</v>
      </c>
      <c r="D898" s="54">
        <v>667</v>
      </c>
      <c r="E898" s="55">
        <v>18</v>
      </c>
      <c r="F898" s="55" t="s">
        <v>1533</v>
      </c>
      <c r="H898" s="55" t="s">
        <v>581</v>
      </c>
      <c r="I898" s="55" t="s">
        <v>2651</v>
      </c>
      <c r="J898" s="55" t="s">
        <v>1634</v>
      </c>
      <c r="K898" s="55" t="s">
        <v>1742</v>
      </c>
      <c r="L898" s="55" t="s">
        <v>4318</v>
      </c>
      <c r="N898" s="55" t="s">
        <v>4319</v>
      </c>
      <c r="O898" s="55" t="s">
        <v>4319</v>
      </c>
      <c r="Q898" s="77" t="s">
        <v>4201</v>
      </c>
      <c r="T898" s="55" t="s">
        <v>4320</v>
      </c>
      <c r="U898" s="55" t="s">
        <v>2874</v>
      </c>
      <c r="V898" s="60">
        <v>0.1</v>
      </c>
      <c r="X898" s="55" t="s">
        <v>4232</v>
      </c>
      <c r="Y898" s="55">
        <v>1</v>
      </c>
      <c r="AA898" s="55" t="s">
        <v>4321</v>
      </c>
      <c r="AC898" s="55" t="s">
        <v>4109</v>
      </c>
      <c r="AL898" s="77">
        <f t="shared" si="1"/>
        <v>0</v>
      </c>
      <c r="AU898" s="55">
        <v>29.9</v>
      </c>
    </row>
    <row r="899" spans="2:48" x14ac:dyDescent="0.3">
      <c r="B899" s="55">
        <v>2017</v>
      </c>
      <c r="D899" s="54">
        <v>667</v>
      </c>
      <c r="E899" s="55">
        <v>18</v>
      </c>
      <c r="F899" s="55" t="s">
        <v>1533</v>
      </c>
      <c r="H899" s="55" t="s">
        <v>581</v>
      </c>
      <c r="I899" s="55" t="s">
        <v>2651</v>
      </c>
      <c r="J899" s="55" t="s">
        <v>1634</v>
      </c>
      <c r="K899" s="55" t="s">
        <v>3968</v>
      </c>
      <c r="L899" s="55" t="s">
        <v>2980</v>
      </c>
      <c r="N899" s="55" t="s">
        <v>2777</v>
      </c>
      <c r="O899" s="55" t="e">
        <v>#N/A</v>
      </c>
      <c r="Q899" s="55" t="s">
        <v>1667</v>
      </c>
      <c r="T899" s="55" t="s">
        <v>4293</v>
      </c>
      <c r="V899" s="60">
        <v>0.1</v>
      </c>
      <c r="W899" s="77" t="s">
        <v>4228</v>
      </c>
      <c r="X899" s="77" t="s">
        <v>4233</v>
      </c>
      <c r="Y899" s="55">
        <v>2</v>
      </c>
      <c r="AL899" s="77">
        <f t="shared" si="1"/>
        <v>0</v>
      </c>
    </row>
    <row r="900" spans="2:48" x14ac:dyDescent="0.3">
      <c r="B900" s="55">
        <v>2017</v>
      </c>
      <c r="D900" s="54">
        <v>667</v>
      </c>
      <c r="E900" s="55">
        <v>18</v>
      </c>
      <c r="F900" s="55" t="s">
        <v>1533</v>
      </c>
      <c r="H900" s="55" t="s">
        <v>581</v>
      </c>
      <c r="I900" s="55" t="s">
        <v>2651</v>
      </c>
      <c r="J900" s="55" t="s">
        <v>1634</v>
      </c>
      <c r="K900" s="55" t="s">
        <v>3968</v>
      </c>
      <c r="L900" s="55" t="s">
        <v>2980</v>
      </c>
      <c r="N900" s="55" t="s">
        <v>2777</v>
      </c>
      <c r="O900" s="55" t="e">
        <v>#N/A</v>
      </c>
      <c r="Q900" s="55" t="s">
        <v>1631</v>
      </c>
      <c r="T900" s="55" t="s">
        <v>4293</v>
      </c>
      <c r="V900" s="60">
        <v>0</v>
      </c>
      <c r="W900" s="59" t="s">
        <v>4254</v>
      </c>
      <c r="X900" s="55">
        <v>2</v>
      </c>
      <c r="Y900" s="55">
        <v>1</v>
      </c>
      <c r="AA900" s="55" t="s">
        <v>4323</v>
      </c>
      <c r="AL900" s="77">
        <f t="shared" si="1"/>
        <v>0</v>
      </c>
      <c r="AP900" s="55">
        <v>1</v>
      </c>
    </row>
    <row r="901" spans="2:48" x14ac:dyDescent="0.3">
      <c r="B901" s="55">
        <v>2017</v>
      </c>
      <c r="D901" s="54">
        <v>667</v>
      </c>
      <c r="E901" s="55">
        <v>18</v>
      </c>
      <c r="F901" s="55" t="s">
        <v>1533</v>
      </c>
      <c r="H901" s="55" t="s">
        <v>581</v>
      </c>
      <c r="I901" s="55" t="s">
        <v>2651</v>
      </c>
      <c r="J901" s="55" t="s">
        <v>1634</v>
      </c>
      <c r="K901" s="55" t="s">
        <v>3968</v>
      </c>
      <c r="L901" s="55" t="s">
        <v>1746</v>
      </c>
      <c r="N901" s="55" t="s">
        <v>3201</v>
      </c>
      <c r="O901" s="55" t="e">
        <v>#N/A</v>
      </c>
      <c r="Q901" s="55" t="s">
        <v>1796</v>
      </c>
      <c r="T901" s="55" t="s">
        <v>4293</v>
      </c>
      <c r="V901" s="60">
        <v>0</v>
      </c>
      <c r="X901" s="55">
        <v>1</v>
      </c>
      <c r="Y901" s="55">
        <v>1</v>
      </c>
      <c r="AA901" s="55" t="s">
        <v>4322</v>
      </c>
      <c r="AK901" s="77" t="s">
        <v>4088</v>
      </c>
      <c r="AL901" s="77">
        <f t="shared" si="1"/>
        <v>1</v>
      </c>
    </row>
    <row r="902" spans="2:48" x14ac:dyDescent="0.3">
      <c r="B902" s="55">
        <v>2017</v>
      </c>
      <c r="D902" s="54">
        <v>667</v>
      </c>
      <c r="E902" s="55">
        <v>18</v>
      </c>
      <c r="F902" s="55" t="s">
        <v>1533</v>
      </c>
      <c r="H902" s="55" t="s">
        <v>581</v>
      </c>
      <c r="I902" s="55" t="s">
        <v>2651</v>
      </c>
      <c r="J902" s="55" t="s">
        <v>1634</v>
      </c>
      <c r="K902" s="55" t="s">
        <v>3968</v>
      </c>
      <c r="L902" s="55" t="s">
        <v>1746</v>
      </c>
      <c r="N902" s="55" t="s">
        <v>3201</v>
      </c>
      <c r="O902" s="55" t="e">
        <v>#N/A</v>
      </c>
      <c r="Q902" s="55" t="s">
        <v>1796</v>
      </c>
      <c r="T902" s="55" t="s">
        <v>4293</v>
      </c>
      <c r="V902" s="60">
        <v>0</v>
      </c>
      <c r="X902" s="55">
        <v>1</v>
      </c>
      <c r="Y902" s="55">
        <v>1</v>
      </c>
      <c r="AA902" s="55" t="s">
        <v>4324</v>
      </c>
      <c r="AB902" s="77" t="s">
        <v>4159</v>
      </c>
      <c r="AL902" s="77">
        <f t="shared" si="1"/>
        <v>0</v>
      </c>
    </row>
    <row r="903" spans="2:48" x14ac:dyDescent="0.3">
      <c r="B903" s="55">
        <v>2017</v>
      </c>
      <c r="D903" s="54">
        <v>667</v>
      </c>
      <c r="E903" s="55">
        <v>18</v>
      </c>
      <c r="F903" s="55" t="s">
        <v>1533</v>
      </c>
      <c r="H903" s="55" t="s">
        <v>581</v>
      </c>
      <c r="I903" s="55" t="s">
        <v>2651</v>
      </c>
      <c r="J903" s="55" t="s">
        <v>1622</v>
      </c>
      <c r="K903" s="55" t="s">
        <v>3968</v>
      </c>
      <c r="L903" s="55" t="s">
        <v>1746</v>
      </c>
      <c r="N903" s="55" t="s">
        <v>3113</v>
      </c>
      <c r="O903" s="55" t="e">
        <v>#N/A</v>
      </c>
      <c r="Q903" s="55" t="s">
        <v>1631</v>
      </c>
      <c r="T903" s="55" t="s">
        <v>4293</v>
      </c>
      <c r="V903" s="60">
        <v>0.1</v>
      </c>
      <c r="W903" s="59" t="s">
        <v>4254</v>
      </c>
      <c r="X903" s="55">
        <v>2</v>
      </c>
      <c r="Y903" s="55">
        <v>2</v>
      </c>
      <c r="Z903" s="55">
        <v>2</v>
      </c>
      <c r="AA903" s="55" t="s">
        <v>4325</v>
      </c>
      <c r="AL903" s="77">
        <f t="shared" si="1"/>
        <v>0</v>
      </c>
    </row>
    <row r="904" spans="2:48" x14ac:dyDescent="0.3">
      <c r="B904" s="55">
        <v>2017</v>
      </c>
      <c r="D904" s="54">
        <v>667</v>
      </c>
      <c r="E904" s="55">
        <v>18</v>
      </c>
      <c r="F904" s="55" t="s">
        <v>1533</v>
      </c>
      <c r="H904" s="55" t="s">
        <v>581</v>
      </c>
      <c r="I904" s="55" t="s">
        <v>2651</v>
      </c>
      <c r="J904" s="55" t="s">
        <v>1634</v>
      </c>
      <c r="K904" s="55" t="s">
        <v>3366</v>
      </c>
      <c r="N904" s="55" t="s">
        <v>3366</v>
      </c>
      <c r="O904" s="55" t="e">
        <v>#N/A</v>
      </c>
      <c r="Y904" s="55">
        <v>4</v>
      </c>
      <c r="AL904" s="77">
        <f t="shared" si="1"/>
        <v>0</v>
      </c>
    </row>
    <row r="905" spans="2:48" x14ac:dyDescent="0.3">
      <c r="B905" s="55">
        <v>2017</v>
      </c>
      <c r="D905" s="54">
        <v>644</v>
      </c>
      <c r="E905" s="55">
        <v>18</v>
      </c>
      <c r="F905" s="55" t="s">
        <v>129</v>
      </c>
      <c r="H905" s="55" t="s">
        <v>27</v>
      </c>
      <c r="I905" s="55" t="s">
        <v>2580</v>
      </c>
      <c r="J905" s="55" t="s">
        <v>1634</v>
      </c>
      <c r="K905" s="55" t="s">
        <v>3968</v>
      </c>
      <c r="L905" s="55" t="s">
        <v>2980</v>
      </c>
      <c r="N905" s="55" t="s">
        <v>2777</v>
      </c>
      <c r="O905" s="55" t="e">
        <v>#N/A</v>
      </c>
      <c r="Q905" s="55" t="s">
        <v>1631</v>
      </c>
      <c r="T905" s="55" t="s">
        <v>4293</v>
      </c>
      <c r="V905" s="60">
        <v>0</v>
      </c>
      <c r="W905" s="59" t="s">
        <v>4254</v>
      </c>
      <c r="X905" s="55">
        <v>1</v>
      </c>
      <c r="Y905" s="55">
        <v>1</v>
      </c>
      <c r="AA905" s="55" t="s">
        <v>4327</v>
      </c>
      <c r="AG905" s="55" t="s">
        <v>4326</v>
      </c>
      <c r="AL905" s="77">
        <f t="shared" si="1"/>
        <v>0</v>
      </c>
      <c r="AN905" s="55">
        <v>1</v>
      </c>
      <c r="AP905" s="55">
        <v>1</v>
      </c>
    </row>
    <row r="906" spans="2:48" x14ac:dyDescent="0.3">
      <c r="B906" s="55">
        <v>2017</v>
      </c>
      <c r="D906" s="54">
        <v>644</v>
      </c>
      <c r="E906" s="55">
        <v>18</v>
      </c>
      <c r="F906" s="55" t="s">
        <v>129</v>
      </c>
      <c r="H906" s="55" t="s">
        <v>27</v>
      </c>
      <c r="I906" s="55" t="s">
        <v>2580</v>
      </c>
      <c r="J906" s="55" t="s">
        <v>1622</v>
      </c>
      <c r="K906" s="55" t="s">
        <v>3968</v>
      </c>
      <c r="L906" s="55" t="s">
        <v>1746</v>
      </c>
      <c r="N906" s="55" t="s">
        <v>3113</v>
      </c>
      <c r="O906" s="55" t="e">
        <v>#N/A</v>
      </c>
      <c r="Q906" s="55" t="s">
        <v>1631</v>
      </c>
      <c r="T906" s="55" t="s">
        <v>4293</v>
      </c>
      <c r="V906" s="60">
        <v>0.1</v>
      </c>
      <c r="W906" s="59" t="s">
        <v>4254</v>
      </c>
      <c r="X906" s="55">
        <v>1</v>
      </c>
      <c r="Y906" s="55">
        <v>1</v>
      </c>
      <c r="AL906" s="77">
        <f t="shared" si="1"/>
        <v>0</v>
      </c>
    </row>
    <row r="907" spans="2:48" x14ac:dyDescent="0.3">
      <c r="B907" s="55">
        <v>2017</v>
      </c>
      <c r="D907" s="54">
        <v>644</v>
      </c>
      <c r="E907" s="55">
        <v>18</v>
      </c>
      <c r="F907" s="55" t="s">
        <v>129</v>
      </c>
      <c r="H907" s="55" t="s">
        <v>27</v>
      </c>
      <c r="I907" s="55" t="s">
        <v>2580</v>
      </c>
      <c r="J907" s="55" t="s">
        <v>1634</v>
      </c>
      <c r="K907" s="55" t="s">
        <v>3968</v>
      </c>
      <c r="L907" s="55" t="s">
        <v>2945</v>
      </c>
      <c r="N907" s="55" t="s">
        <v>2971</v>
      </c>
      <c r="O907" s="55" t="e">
        <v>#N/A</v>
      </c>
      <c r="Q907" s="55" t="s">
        <v>1667</v>
      </c>
      <c r="T907" s="55" t="s">
        <v>4293</v>
      </c>
      <c r="V907" s="60">
        <v>0.2</v>
      </c>
      <c r="W907" s="77" t="s">
        <v>4228</v>
      </c>
      <c r="X907" s="55" t="s">
        <v>4232</v>
      </c>
      <c r="Y907" s="55">
        <v>1</v>
      </c>
      <c r="AK907" s="77" t="s">
        <v>4255</v>
      </c>
      <c r="AL907" s="77">
        <f t="shared" si="1"/>
        <v>1</v>
      </c>
    </row>
    <row r="908" spans="2:48" x14ac:dyDescent="0.3">
      <c r="B908" s="55">
        <v>2017</v>
      </c>
      <c r="D908" s="73">
        <v>664</v>
      </c>
      <c r="E908" s="55">
        <v>18</v>
      </c>
      <c r="F908" s="55" t="s">
        <v>129</v>
      </c>
      <c r="H908" s="55" t="s">
        <v>27</v>
      </c>
      <c r="I908" s="55" t="s">
        <v>2580</v>
      </c>
      <c r="J908" s="55" t="s">
        <v>1634</v>
      </c>
      <c r="K908" s="55" t="s">
        <v>3366</v>
      </c>
      <c r="N908" s="55" t="s">
        <v>3366</v>
      </c>
      <c r="O908" s="55" t="e">
        <v>#N/A</v>
      </c>
      <c r="Q908" s="55" t="s">
        <v>4328</v>
      </c>
      <c r="V908" s="60">
        <v>1</v>
      </c>
      <c r="X908" s="55">
        <v>1</v>
      </c>
      <c r="Y908" s="55">
        <v>1</v>
      </c>
      <c r="AA908" s="55" t="s">
        <v>4329</v>
      </c>
      <c r="AG908" s="55" t="s">
        <v>4329</v>
      </c>
      <c r="AH908" s="55" t="s">
        <v>5392</v>
      </c>
      <c r="AL908" s="77">
        <f t="shared" si="1"/>
        <v>0</v>
      </c>
      <c r="AO908" s="55">
        <v>1</v>
      </c>
      <c r="AP908" s="55">
        <v>2</v>
      </c>
      <c r="AU908" s="55" t="s">
        <v>4330</v>
      </c>
      <c r="AV908" s="55" t="s">
        <v>4331</v>
      </c>
    </row>
    <row r="909" spans="2:48" x14ac:dyDescent="0.3">
      <c r="B909" s="55">
        <v>2017</v>
      </c>
      <c r="D909" s="54">
        <v>665</v>
      </c>
      <c r="E909" s="55">
        <v>18</v>
      </c>
      <c r="F909" s="55" t="s">
        <v>1072</v>
      </c>
      <c r="H909" s="55" t="s">
        <v>27</v>
      </c>
      <c r="I909" s="55" t="s">
        <v>2580</v>
      </c>
      <c r="J909" s="55" t="s">
        <v>1634</v>
      </c>
      <c r="K909" s="55" t="s">
        <v>3968</v>
      </c>
      <c r="L909" s="55" t="s">
        <v>2980</v>
      </c>
      <c r="N909" s="55" t="s">
        <v>2777</v>
      </c>
      <c r="O909" s="55" t="e">
        <v>#N/A</v>
      </c>
      <c r="Q909" s="55" t="s">
        <v>1702</v>
      </c>
      <c r="V909" s="60">
        <v>0.4</v>
      </c>
      <c r="W909" s="77" t="s">
        <v>4227</v>
      </c>
      <c r="X909" s="55">
        <v>1</v>
      </c>
      <c r="Y909" s="55">
        <v>1</v>
      </c>
      <c r="AA909" s="55" t="s">
        <v>4332</v>
      </c>
      <c r="AL909" s="77">
        <f t="shared" si="1"/>
        <v>0</v>
      </c>
      <c r="AQ909" s="55" t="s">
        <v>4274</v>
      </c>
    </row>
    <row r="910" spans="2:48" x14ac:dyDescent="0.3">
      <c r="B910" s="55">
        <v>2017</v>
      </c>
      <c r="D910" s="54">
        <v>670</v>
      </c>
      <c r="E910" s="55">
        <v>18</v>
      </c>
      <c r="F910" s="55" t="s">
        <v>1072</v>
      </c>
      <c r="H910" s="55" t="s">
        <v>27</v>
      </c>
      <c r="I910" s="55" t="s">
        <v>2580</v>
      </c>
      <c r="J910" s="55" t="s">
        <v>1634</v>
      </c>
      <c r="K910" s="55" t="s">
        <v>3561</v>
      </c>
      <c r="L910" s="55" t="s">
        <v>2873</v>
      </c>
      <c r="M910" s="55" t="s">
        <v>1657</v>
      </c>
      <c r="N910" s="55" t="s">
        <v>1658</v>
      </c>
      <c r="O910" s="55" t="e">
        <v>#N/A</v>
      </c>
      <c r="Q910" s="55" t="s">
        <v>4214</v>
      </c>
      <c r="T910" s="55" t="s">
        <v>4333</v>
      </c>
      <c r="V910" s="60">
        <v>0.1</v>
      </c>
      <c r="W910" s="77" t="s">
        <v>4226</v>
      </c>
      <c r="X910" s="55">
        <v>2</v>
      </c>
      <c r="Y910" s="55">
        <v>1</v>
      </c>
      <c r="AA910" s="55" t="s">
        <v>4334</v>
      </c>
      <c r="AB910" s="55" t="s">
        <v>4190</v>
      </c>
      <c r="AD910" s="77" t="s">
        <v>4061</v>
      </c>
      <c r="AL910" s="77">
        <f t="shared" si="1"/>
        <v>0</v>
      </c>
    </row>
    <row r="911" spans="2:48" x14ac:dyDescent="0.3">
      <c r="B911" s="55">
        <v>2017</v>
      </c>
      <c r="D911" s="54">
        <v>670</v>
      </c>
      <c r="E911" s="55">
        <v>18</v>
      </c>
      <c r="F911" s="55" t="s">
        <v>1072</v>
      </c>
      <c r="H911" s="55" t="s">
        <v>27</v>
      </c>
      <c r="I911" s="55" t="s">
        <v>2580</v>
      </c>
      <c r="J911" s="55" t="s">
        <v>1622</v>
      </c>
      <c r="K911" s="55" t="s">
        <v>3963</v>
      </c>
      <c r="L911" s="55" t="s">
        <v>4335</v>
      </c>
      <c r="N911" s="55" t="s">
        <v>4336</v>
      </c>
      <c r="O911" s="55" t="s">
        <v>4335</v>
      </c>
      <c r="Q911" s="55" t="s">
        <v>4304</v>
      </c>
      <c r="T911" s="55" t="s">
        <v>3092</v>
      </c>
      <c r="U911" s="55" t="s">
        <v>2874</v>
      </c>
      <c r="V911" s="60">
        <v>0</v>
      </c>
      <c r="X911" s="55">
        <v>2</v>
      </c>
      <c r="Y911" s="55">
        <v>1</v>
      </c>
      <c r="AL911" s="77">
        <f t="shared" si="1"/>
        <v>0</v>
      </c>
    </row>
    <row r="912" spans="2:48" x14ac:dyDescent="0.3">
      <c r="B912" s="55">
        <v>2017</v>
      </c>
      <c r="D912" s="54">
        <v>670</v>
      </c>
      <c r="E912" s="55">
        <v>18</v>
      </c>
      <c r="F912" s="55" t="s">
        <v>1072</v>
      </c>
      <c r="H912" s="55" t="s">
        <v>27</v>
      </c>
      <c r="I912" s="55" t="s">
        <v>2580</v>
      </c>
      <c r="J912" s="55" t="s">
        <v>1634</v>
      </c>
      <c r="K912" s="55" t="s">
        <v>3968</v>
      </c>
      <c r="L912" s="55" t="s">
        <v>1746</v>
      </c>
      <c r="N912" s="55" t="s">
        <v>3201</v>
      </c>
      <c r="O912" s="55" t="e">
        <v>#N/A</v>
      </c>
      <c r="Q912" s="55" t="s">
        <v>1796</v>
      </c>
      <c r="T912" s="55" t="s">
        <v>4293</v>
      </c>
      <c r="V912" s="60">
        <v>0</v>
      </c>
      <c r="X912" s="55">
        <v>2</v>
      </c>
      <c r="Y912" s="55">
        <v>1</v>
      </c>
      <c r="AA912" s="55" t="s">
        <v>4337</v>
      </c>
      <c r="AK912" s="77" t="s">
        <v>4088</v>
      </c>
      <c r="AL912" s="77">
        <f t="shared" si="1"/>
        <v>1</v>
      </c>
    </row>
    <row r="913" spans="2:48" x14ac:dyDescent="0.3">
      <c r="B913" s="55">
        <v>2017</v>
      </c>
      <c r="D913" s="54">
        <v>670</v>
      </c>
      <c r="E913" s="55">
        <v>18</v>
      </c>
      <c r="F913" s="55" t="s">
        <v>1072</v>
      </c>
      <c r="H913" s="55" t="s">
        <v>27</v>
      </c>
      <c r="I913" s="55" t="s">
        <v>2580</v>
      </c>
      <c r="J913" s="55" t="s">
        <v>1634</v>
      </c>
      <c r="K913" s="55" t="s">
        <v>3968</v>
      </c>
      <c r="L913" s="55" t="s">
        <v>3694</v>
      </c>
      <c r="N913" s="55" t="s">
        <v>3695</v>
      </c>
      <c r="O913" s="55" t="e">
        <v>#N/A</v>
      </c>
      <c r="Q913" s="55" t="s">
        <v>1631</v>
      </c>
      <c r="T913" s="55" t="s">
        <v>4293</v>
      </c>
      <c r="V913" s="60">
        <v>0</v>
      </c>
      <c r="W913" s="59" t="s">
        <v>4254</v>
      </c>
      <c r="X913" s="55">
        <v>1</v>
      </c>
      <c r="Y913" s="55">
        <v>1</v>
      </c>
      <c r="AK913" s="55" t="s">
        <v>4255</v>
      </c>
      <c r="AL913" s="77">
        <f t="shared" si="1"/>
        <v>1</v>
      </c>
      <c r="AM913" s="55" t="s">
        <v>4274</v>
      </c>
    </row>
    <row r="914" spans="2:48" x14ac:dyDescent="0.3">
      <c r="B914" s="55">
        <v>2017</v>
      </c>
      <c r="D914" s="54">
        <v>584</v>
      </c>
      <c r="E914" s="55">
        <v>18</v>
      </c>
      <c r="F914" s="55" t="s">
        <v>87</v>
      </c>
      <c r="H914" s="55" t="s">
        <v>972</v>
      </c>
      <c r="I914" s="55" t="s">
        <v>1996</v>
      </c>
      <c r="J914" s="55" t="s">
        <v>1634</v>
      </c>
      <c r="K914" s="55" t="s">
        <v>1742</v>
      </c>
      <c r="L914" s="55" t="s">
        <v>2925</v>
      </c>
      <c r="M914" s="55" t="s">
        <v>2926</v>
      </c>
      <c r="N914" s="55" t="s">
        <v>3888</v>
      </c>
      <c r="O914" s="55" t="e">
        <v>#N/A</v>
      </c>
      <c r="Q914" s="55" t="s">
        <v>4338</v>
      </c>
      <c r="T914" s="55" t="s">
        <v>4339</v>
      </c>
      <c r="X914" s="55" t="s">
        <v>4232</v>
      </c>
      <c r="Y914" s="55">
        <v>26</v>
      </c>
      <c r="Z914" s="55">
        <v>26</v>
      </c>
      <c r="AA914" s="55" t="s">
        <v>4340</v>
      </c>
      <c r="AB914" s="55" t="s">
        <v>4190</v>
      </c>
      <c r="AC914" s="55" t="s">
        <v>4274</v>
      </c>
      <c r="AD914" s="77" t="s">
        <v>4061</v>
      </c>
      <c r="AE914" s="77"/>
      <c r="AF914" s="77" t="s">
        <v>4061</v>
      </c>
      <c r="AG914" s="79" t="s">
        <v>4341</v>
      </c>
      <c r="AH914" s="79" t="s">
        <v>1085</v>
      </c>
      <c r="AL914" s="77">
        <f t="shared" si="1"/>
        <v>0</v>
      </c>
    </row>
    <row r="915" spans="2:48" x14ac:dyDescent="0.3">
      <c r="B915" s="55">
        <v>2017</v>
      </c>
      <c r="D915" s="54">
        <v>584</v>
      </c>
      <c r="E915" s="55">
        <v>18</v>
      </c>
      <c r="F915" s="55" t="s">
        <v>87</v>
      </c>
      <c r="H915" s="55" t="s">
        <v>972</v>
      </c>
      <c r="I915" s="55" t="s">
        <v>1996</v>
      </c>
      <c r="J915" s="55" t="s">
        <v>1634</v>
      </c>
      <c r="K915" s="55" t="s">
        <v>3965</v>
      </c>
      <c r="L915" s="55" t="s">
        <v>1673</v>
      </c>
      <c r="M915" s="55" t="s">
        <v>2879</v>
      </c>
      <c r="N915" s="55" t="s">
        <v>1830</v>
      </c>
      <c r="O915" s="55" t="e">
        <v>#N/A</v>
      </c>
      <c r="Q915" s="55" t="s">
        <v>4304</v>
      </c>
      <c r="T915" s="55" t="s">
        <v>1864</v>
      </c>
      <c r="V915" s="60">
        <v>0</v>
      </c>
      <c r="X915" s="55">
        <v>1</v>
      </c>
      <c r="Y915" s="55">
        <v>1</v>
      </c>
      <c r="AA915" s="55" t="s">
        <v>4342</v>
      </c>
      <c r="AB915" s="77" t="s">
        <v>4162</v>
      </c>
      <c r="AC915" s="77" t="s">
        <v>4093</v>
      </c>
      <c r="AL915" s="77">
        <f t="shared" si="1"/>
        <v>0</v>
      </c>
    </row>
    <row r="916" spans="2:48" x14ac:dyDescent="0.3">
      <c r="B916" s="55">
        <v>2017</v>
      </c>
      <c r="D916" s="54">
        <v>584</v>
      </c>
      <c r="E916" s="55">
        <v>18</v>
      </c>
      <c r="F916" s="55" t="s">
        <v>87</v>
      </c>
      <c r="H916" s="55" t="s">
        <v>972</v>
      </c>
      <c r="I916" s="55" t="s">
        <v>1996</v>
      </c>
      <c r="J916" s="55" t="s">
        <v>1634</v>
      </c>
      <c r="K916" s="55" t="s">
        <v>3968</v>
      </c>
      <c r="L916" s="55" t="s">
        <v>1746</v>
      </c>
      <c r="N916" s="55" t="s">
        <v>3201</v>
      </c>
      <c r="O916" s="55" t="e">
        <v>#N/A</v>
      </c>
      <c r="Q916" s="55" t="s">
        <v>1796</v>
      </c>
      <c r="T916" s="55" t="s">
        <v>4293</v>
      </c>
      <c r="V916" s="60">
        <v>0</v>
      </c>
      <c r="X916" s="55">
        <v>1</v>
      </c>
      <c r="Y916" s="55">
        <v>1</v>
      </c>
      <c r="AA916" s="55" t="s">
        <v>4337</v>
      </c>
      <c r="AL916" s="77">
        <f t="shared" si="1"/>
        <v>0</v>
      </c>
    </row>
    <row r="917" spans="2:48" x14ac:dyDescent="0.3">
      <c r="B917" s="55">
        <v>2017</v>
      </c>
      <c r="D917" s="54">
        <v>584</v>
      </c>
      <c r="E917" s="55">
        <v>18</v>
      </c>
      <c r="F917" s="55" t="s">
        <v>87</v>
      </c>
      <c r="H917" s="55" t="s">
        <v>972</v>
      </c>
      <c r="I917" s="55" t="s">
        <v>1996</v>
      </c>
      <c r="J917" s="55" t="s">
        <v>1634</v>
      </c>
      <c r="K917" s="55" t="s">
        <v>3968</v>
      </c>
      <c r="L917" s="55" t="s">
        <v>2945</v>
      </c>
      <c r="N917" s="55" t="s">
        <v>2971</v>
      </c>
      <c r="O917" s="55" t="e">
        <v>#N/A</v>
      </c>
      <c r="P917" s="55" t="s">
        <v>4175</v>
      </c>
      <c r="Q917" s="77" t="s">
        <v>4175</v>
      </c>
      <c r="T917" s="55" t="s">
        <v>1914</v>
      </c>
      <c r="V917" s="60">
        <v>0</v>
      </c>
      <c r="Y917" s="55">
        <v>1</v>
      </c>
      <c r="AA917" s="55" t="s">
        <v>4343</v>
      </c>
      <c r="AB917" s="77" t="s">
        <v>4162</v>
      </c>
      <c r="AF917" s="77"/>
      <c r="AL917" s="77">
        <f t="shared" si="1"/>
        <v>0</v>
      </c>
    </row>
    <row r="918" spans="2:48" x14ac:dyDescent="0.3">
      <c r="B918" s="55">
        <v>2017</v>
      </c>
      <c r="D918" s="54">
        <v>589</v>
      </c>
      <c r="E918" s="55">
        <v>18</v>
      </c>
      <c r="F918" s="55" t="s">
        <v>372</v>
      </c>
      <c r="H918" s="55" t="s">
        <v>356</v>
      </c>
      <c r="I918" s="55" t="s">
        <v>1880</v>
      </c>
      <c r="J918" s="55" t="s">
        <v>1634</v>
      </c>
      <c r="K918" s="55" t="s">
        <v>3561</v>
      </c>
      <c r="L918" s="55" t="s">
        <v>3241</v>
      </c>
      <c r="M918" s="55" t="s">
        <v>3380</v>
      </c>
      <c r="N918" s="55" t="s">
        <v>3437</v>
      </c>
      <c r="O918" s="55" t="e">
        <v>#N/A</v>
      </c>
      <c r="Q918" s="55" t="s">
        <v>4188</v>
      </c>
      <c r="U918" s="55" t="s">
        <v>2877</v>
      </c>
      <c r="V918" s="60">
        <v>0.4</v>
      </c>
      <c r="W918" s="77" t="s">
        <v>4227</v>
      </c>
      <c r="X918" s="55">
        <v>2</v>
      </c>
      <c r="Y918" s="55">
        <v>1</v>
      </c>
      <c r="AA918" s="55" t="s">
        <v>5285</v>
      </c>
      <c r="AE918" s="77" t="s">
        <v>4062</v>
      </c>
      <c r="AF918" s="77" t="s">
        <v>4078</v>
      </c>
      <c r="AH918" s="55" t="s">
        <v>5392</v>
      </c>
      <c r="AI918" s="55" t="s">
        <v>1647</v>
      </c>
      <c r="AL918" s="77">
        <f t="shared" si="1"/>
        <v>0</v>
      </c>
      <c r="AU918" s="55" t="s">
        <v>4346</v>
      </c>
      <c r="AV918" s="55" t="s">
        <v>4345</v>
      </c>
    </row>
    <row r="919" spans="2:48" x14ac:dyDescent="0.3">
      <c r="B919" s="55">
        <v>2017</v>
      </c>
      <c r="D919" s="54">
        <v>589</v>
      </c>
      <c r="E919" s="55">
        <v>18</v>
      </c>
      <c r="F919" s="55" t="s">
        <v>372</v>
      </c>
      <c r="H919" s="55" t="s">
        <v>356</v>
      </c>
      <c r="I919" s="55" t="s">
        <v>1880</v>
      </c>
      <c r="J919" s="55" t="s">
        <v>1634</v>
      </c>
      <c r="K919" s="55" t="s">
        <v>3965</v>
      </c>
      <c r="L919" s="55" t="s">
        <v>1673</v>
      </c>
      <c r="M919" s="55" t="s">
        <v>2879</v>
      </c>
      <c r="N919" s="55" t="s">
        <v>1830</v>
      </c>
      <c r="O919" s="55" t="e">
        <v>#N/A</v>
      </c>
      <c r="Q919" s="55" t="s">
        <v>4347</v>
      </c>
      <c r="U919" s="55" t="s">
        <v>2874</v>
      </c>
      <c r="V919" s="60">
        <v>1</v>
      </c>
      <c r="Y919" s="55">
        <v>1</v>
      </c>
      <c r="AA919" s="55" t="s">
        <v>4353</v>
      </c>
      <c r="AL919" s="77">
        <f t="shared" si="1"/>
        <v>0</v>
      </c>
      <c r="AR919" s="55">
        <v>2</v>
      </c>
      <c r="AU919" s="55" t="s">
        <v>4350</v>
      </c>
      <c r="AV919" s="55" t="s">
        <v>4351</v>
      </c>
    </row>
    <row r="920" spans="2:48" x14ac:dyDescent="0.3">
      <c r="B920" s="55">
        <v>2017</v>
      </c>
      <c r="D920" s="54">
        <v>589</v>
      </c>
      <c r="E920" s="55">
        <v>18</v>
      </c>
      <c r="F920" s="55" t="s">
        <v>372</v>
      </c>
      <c r="H920" s="55" t="s">
        <v>356</v>
      </c>
      <c r="I920" s="55" t="s">
        <v>1880</v>
      </c>
      <c r="J920" s="55" t="s">
        <v>1634</v>
      </c>
      <c r="K920" s="55" t="s">
        <v>3965</v>
      </c>
      <c r="L920" s="55" t="s">
        <v>1673</v>
      </c>
      <c r="M920" s="55" t="s">
        <v>2879</v>
      </c>
      <c r="N920" s="55" t="s">
        <v>1830</v>
      </c>
      <c r="O920" s="55" t="e">
        <v>#N/A</v>
      </c>
      <c r="Q920" s="55" t="s">
        <v>4348</v>
      </c>
      <c r="U920" s="55" t="s">
        <v>2874</v>
      </c>
      <c r="V920" s="60">
        <v>1</v>
      </c>
      <c r="Y920" s="55">
        <v>1</v>
      </c>
      <c r="AA920" s="55" t="s">
        <v>4353</v>
      </c>
      <c r="AL920" s="77">
        <f t="shared" si="1"/>
        <v>0</v>
      </c>
      <c r="AU920" s="55" t="s">
        <v>4352</v>
      </c>
      <c r="AV920" s="55" t="s">
        <v>4349</v>
      </c>
    </row>
    <row r="921" spans="2:48" x14ac:dyDescent="0.3">
      <c r="B921" s="55">
        <v>2017</v>
      </c>
      <c r="D921" s="54">
        <v>589</v>
      </c>
      <c r="E921" s="55">
        <v>18</v>
      </c>
      <c r="F921" s="55" t="s">
        <v>372</v>
      </c>
      <c r="H921" s="55" t="s">
        <v>356</v>
      </c>
      <c r="I921" s="55" t="s">
        <v>1880</v>
      </c>
      <c r="J921" s="55" t="s">
        <v>1634</v>
      </c>
      <c r="K921" s="55" t="s">
        <v>3965</v>
      </c>
      <c r="L921" s="55" t="s">
        <v>1673</v>
      </c>
      <c r="M921" s="55" t="s">
        <v>2879</v>
      </c>
      <c r="N921" s="55" t="s">
        <v>1830</v>
      </c>
      <c r="O921" s="55" t="e">
        <v>#N/A</v>
      </c>
      <c r="Q921" s="55" t="s">
        <v>4212</v>
      </c>
      <c r="U921" s="55" t="s">
        <v>2874</v>
      </c>
      <c r="V921" s="60">
        <v>1</v>
      </c>
      <c r="Y921" s="55">
        <v>1</v>
      </c>
      <c r="AA921" s="55" t="s">
        <v>4353</v>
      </c>
      <c r="AL921" s="77">
        <f t="shared" si="1"/>
        <v>0</v>
      </c>
    </row>
    <row r="922" spans="2:48" x14ac:dyDescent="0.3">
      <c r="B922" s="55">
        <v>2017</v>
      </c>
      <c r="D922" s="54">
        <v>589</v>
      </c>
      <c r="E922" s="55">
        <v>18</v>
      </c>
      <c r="F922" s="55" t="s">
        <v>372</v>
      </c>
      <c r="H922" s="55" t="s">
        <v>356</v>
      </c>
      <c r="I922" s="55" t="s">
        <v>1880</v>
      </c>
      <c r="J922" s="55" t="s">
        <v>1634</v>
      </c>
      <c r="K922" s="55" t="s">
        <v>3965</v>
      </c>
      <c r="L922" s="55" t="s">
        <v>1673</v>
      </c>
      <c r="M922" s="55" t="s">
        <v>2879</v>
      </c>
      <c r="N922" s="55" t="s">
        <v>1830</v>
      </c>
      <c r="O922" s="55" t="e">
        <v>#N/A</v>
      </c>
      <c r="Q922" s="55" t="s">
        <v>4212</v>
      </c>
      <c r="U922" s="55" t="s">
        <v>2874</v>
      </c>
      <c r="V922" s="60">
        <v>1</v>
      </c>
      <c r="Y922" s="55">
        <v>1</v>
      </c>
      <c r="AA922" s="55" t="s">
        <v>4353</v>
      </c>
      <c r="AL922" s="77">
        <f t="shared" si="1"/>
        <v>0</v>
      </c>
    </row>
    <row r="923" spans="2:48" x14ac:dyDescent="0.3">
      <c r="B923" s="55">
        <v>2017</v>
      </c>
      <c r="D923" s="54">
        <v>589</v>
      </c>
      <c r="E923" s="55">
        <v>18</v>
      </c>
      <c r="F923" s="55" t="s">
        <v>372</v>
      </c>
      <c r="H923" s="55" t="s">
        <v>356</v>
      </c>
      <c r="I923" s="55" t="s">
        <v>1880</v>
      </c>
      <c r="J923" s="55" t="s">
        <v>1634</v>
      </c>
      <c r="K923" s="55" t="s">
        <v>3965</v>
      </c>
      <c r="L923" s="55" t="s">
        <v>1673</v>
      </c>
      <c r="M923" s="55" t="s">
        <v>2879</v>
      </c>
      <c r="N923" s="55" t="s">
        <v>1830</v>
      </c>
      <c r="O923" s="55" t="e">
        <v>#N/A</v>
      </c>
      <c r="Q923" s="55" t="s">
        <v>4212</v>
      </c>
      <c r="U923" s="55" t="s">
        <v>2874</v>
      </c>
      <c r="V923" s="60">
        <v>1</v>
      </c>
      <c r="Y923" s="55">
        <v>1</v>
      </c>
      <c r="AA923" s="55" t="s">
        <v>4353</v>
      </c>
      <c r="AL923" s="77">
        <f t="shared" si="1"/>
        <v>0</v>
      </c>
    </row>
    <row r="924" spans="2:48" x14ac:dyDescent="0.3">
      <c r="B924" s="55">
        <v>2017</v>
      </c>
      <c r="D924" s="54">
        <v>589</v>
      </c>
      <c r="E924" s="55">
        <v>18</v>
      </c>
      <c r="F924" s="55" t="s">
        <v>372</v>
      </c>
      <c r="H924" s="55" t="s">
        <v>356</v>
      </c>
      <c r="I924" s="55" t="s">
        <v>1880</v>
      </c>
      <c r="J924" s="55" t="s">
        <v>1634</v>
      </c>
      <c r="K924" s="55" t="s">
        <v>3965</v>
      </c>
      <c r="L924" s="55" t="s">
        <v>1673</v>
      </c>
      <c r="M924" s="55" t="s">
        <v>2879</v>
      </c>
      <c r="N924" s="55" t="s">
        <v>1830</v>
      </c>
      <c r="O924" s="55" t="e">
        <v>#N/A</v>
      </c>
      <c r="Q924" s="55" t="s">
        <v>4214</v>
      </c>
      <c r="T924" s="55" t="s">
        <v>4286</v>
      </c>
      <c r="U924" s="55" t="s">
        <v>2874</v>
      </c>
      <c r="V924" s="60">
        <v>0.5</v>
      </c>
      <c r="W924" s="77" t="s">
        <v>4226</v>
      </c>
      <c r="X924" s="55" t="s">
        <v>4232</v>
      </c>
      <c r="Y924" s="55">
        <v>1</v>
      </c>
      <c r="AA924" s="55" t="s">
        <v>4353</v>
      </c>
      <c r="AD924" s="77" t="s">
        <v>4061</v>
      </c>
      <c r="AF924" s="55" t="s">
        <v>4109</v>
      </c>
      <c r="AL924" s="77">
        <f t="shared" si="1"/>
        <v>0</v>
      </c>
      <c r="AR924" s="55">
        <v>2</v>
      </c>
    </row>
    <row r="925" spans="2:48" x14ac:dyDescent="0.3">
      <c r="B925" s="55">
        <v>2017</v>
      </c>
      <c r="D925" s="54">
        <v>589</v>
      </c>
      <c r="E925" s="55">
        <v>18</v>
      </c>
      <c r="F925" s="55" t="s">
        <v>372</v>
      </c>
      <c r="H925" s="55" t="s">
        <v>356</v>
      </c>
      <c r="I925" s="55" t="s">
        <v>1880</v>
      </c>
      <c r="J925" s="55" t="s">
        <v>1634</v>
      </c>
      <c r="K925" s="55" t="s">
        <v>3965</v>
      </c>
      <c r="L925" s="55" t="s">
        <v>1673</v>
      </c>
      <c r="M925" s="55" t="s">
        <v>2879</v>
      </c>
      <c r="N925" s="55" t="s">
        <v>1830</v>
      </c>
      <c r="O925" s="55" t="e">
        <v>#N/A</v>
      </c>
      <c r="Q925" s="55" t="s">
        <v>4214</v>
      </c>
      <c r="T925" s="55" t="s">
        <v>4249</v>
      </c>
      <c r="U925" s="55" t="s">
        <v>2874</v>
      </c>
      <c r="V925" s="60">
        <v>0.5</v>
      </c>
      <c r="W925" s="77" t="s">
        <v>4226</v>
      </c>
      <c r="X925" s="55" t="s">
        <v>4232</v>
      </c>
      <c r="Y925" s="55">
        <v>1</v>
      </c>
      <c r="AA925" s="55" t="s">
        <v>4353</v>
      </c>
      <c r="AD925" s="77" t="s">
        <v>4061</v>
      </c>
      <c r="AF925" s="55" t="s">
        <v>4109</v>
      </c>
      <c r="AL925" s="77">
        <f t="shared" si="1"/>
        <v>0</v>
      </c>
      <c r="AR925" s="55">
        <v>2</v>
      </c>
    </row>
    <row r="926" spans="2:48" x14ac:dyDescent="0.3">
      <c r="B926" s="55">
        <v>2017</v>
      </c>
      <c r="D926" s="54">
        <v>589</v>
      </c>
      <c r="E926" s="55">
        <v>18</v>
      </c>
      <c r="F926" s="55" t="s">
        <v>372</v>
      </c>
      <c r="H926" s="55" t="s">
        <v>356</v>
      </c>
      <c r="I926" s="55" t="s">
        <v>1880</v>
      </c>
      <c r="J926" s="55" t="s">
        <v>1634</v>
      </c>
      <c r="K926" s="55" t="s">
        <v>3965</v>
      </c>
      <c r="L926" s="55" t="s">
        <v>1673</v>
      </c>
      <c r="M926" s="55" t="s">
        <v>2879</v>
      </c>
      <c r="N926" s="55" t="s">
        <v>1830</v>
      </c>
      <c r="O926" s="55" t="e">
        <v>#N/A</v>
      </c>
      <c r="Q926" s="55" t="s">
        <v>4214</v>
      </c>
      <c r="T926" s="55" t="s">
        <v>4287</v>
      </c>
      <c r="U926" s="55" t="s">
        <v>2874</v>
      </c>
      <c r="V926" s="60">
        <v>0.2</v>
      </c>
      <c r="W926" s="77" t="s">
        <v>4226</v>
      </c>
      <c r="X926" s="55" t="s">
        <v>4232</v>
      </c>
      <c r="Y926" s="55">
        <v>1</v>
      </c>
      <c r="AA926" s="55" t="s">
        <v>4353</v>
      </c>
      <c r="AD926" s="77" t="s">
        <v>4061</v>
      </c>
      <c r="AF926" s="55" t="s">
        <v>4109</v>
      </c>
      <c r="AL926" s="77">
        <f t="shared" si="1"/>
        <v>0</v>
      </c>
      <c r="AR926" s="55">
        <v>2</v>
      </c>
    </row>
    <row r="927" spans="2:48" x14ac:dyDescent="0.3">
      <c r="B927" s="55">
        <v>2017</v>
      </c>
      <c r="D927" s="54">
        <v>589</v>
      </c>
      <c r="E927" s="55">
        <v>18</v>
      </c>
      <c r="F927" s="55" t="s">
        <v>372</v>
      </c>
      <c r="H927" s="55" t="s">
        <v>356</v>
      </c>
      <c r="I927" s="55" t="s">
        <v>1880</v>
      </c>
      <c r="J927" s="55" t="s">
        <v>1634</v>
      </c>
      <c r="K927" s="55" t="s">
        <v>3968</v>
      </c>
      <c r="L927" s="55" t="s">
        <v>2980</v>
      </c>
      <c r="N927" s="55" t="s">
        <v>2777</v>
      </c>
      <c r="O927" s="55" t="e">
        <v>#N/A</v>
      </c>
      <c r="Q927" s="55" t="s">
        <v>1667</v>
      </c>
      <c r="V927" s="60">
        <v>0.4</v>
      </c>
      <c r="W927" s="77" t="s">
        <v>4227</v>
      </c>
      <c r="X927" s="55">
        <v>1</v>
      </c>
      <c r="Y927" s="55">
        <v>2</v>
      </c>
      <c r="Z927" s="55">
        <v>2</v>
      </c>
      <c r="AL927" s="77">
        <f t="shared" ref="AL927:AL990" si="2">IF(ISBLANK(AK927),,Y927)</f>
        <v>0</v>
      </c>
    </row>
    <row r="928" spans="2:48" x14ac:dyDescent="0.3">
      <c r="B928" s="55">
        <v>2017</v>
      </c>
      <c r="D928" s="54">
        <v>589</v>
      </c>
      <c r="E928" s="55">
        <v>18</v>
      </c>
      <c r="F928" s="55" t="s">
        <v>372</v>
      </c>
      <c r="H928" s="55" t="s">
        <v>356</v>
      </c>
      <c r="I928" s="55" t="s">
        <v>1880</v>
      </c>
      <c r="J928" s="55" t="s">
        <v>1634</v>
      </c>
      <c r="K928" s="55" t="s">
        <v>3968</v>
      </c>
      <c r="L928" s="55" t="s">
        <v>2945</v>
      </c>
      <c r="N928" s="55" t="s">
        <v>2971</v>
      </c>
      <c r="O928" s="55" t="e">
        <v>#N/A</v>
      </c>
      <c r="Q928" s="55" t="s">
        <v>1796</v>
      </c>
      <c r="T928" s="55" t="s">
        <v>4293</v>
      </c>
      <c r="V928" s="60">
        <v>0</v>
      </c>
      <c r="X928" s="55" t="s">
        <v>4232</v>
      </c>
      <c r="Y928" s="55">
        <v>1</v>
      </c>
      <c r="AA928" s="55" t="s">
        <v>4354</v>
      </c>
      <c r="AL928" s="77">
        <f t="shared" si="2"/>
        <v>0</v>
      </c>
    </row>
    <row r="929" spans="2:48" x14ac:dyDescent="0.3">
      <c r="B929" s="55">
        <v>2017</v>
      </c>
      <c r="D929" s="54">
        <v>589</v>
      </c>
      <c r="E929" s="55">
        <v>18</v>
      </c>
      <c r="F929" s="55" t="s">
        <v>372</v>
      </c>
      <c r="H929" s="55" t="s">
        <v>356</v>
      </c>
      <c r="I929" s="55" t="s">
        <v>1880</v>
      </c>
      <c r="J929" s="55" t="s">
        <v>1634</v>
      </c>
      <c r="K929" s="55" t="s">
        <v>3968</v>
      </c>
      <c r="L929" s="55" t="s">
        <v>1746</v>
      </c>
      <c r="N929" s="55" t="s">
        <v>3201</v>
      </c>
      <c r="O929" s="55" t="e">
        <v>#N/A</v>
      </c>
      <c r="Q929" s="55" t="s">
        <v>1631</v>
      </c>
      <c r="T929" s="55" t="s">
        <v>4293</v>
      </c>
      <c r="V929" s="60">
        <v>0</v>
      </c>
      <c r="W929" s="77" t="s">
        <v>4138</v>
      </c>
      <c r="X929" s="77" t="s">
        <v>4233</v>
      </c>
      <c r="Y929" s="55">
        <v>3</v>
      </c>
      <c r="AL929" s="77">
        <f t="shared" si="2"/>
        <v>0</v>
      </c>
    </row>
    <row r="930" spans="2:48" x14ac:dyDescent="0.3">
      <c r="B930" s="55">
        <v>2017</v>
      </c>
      <c r="D930" s="54">
        <v>589</v>
      </c>
      <c r="E930" s="55">
        <v>18</v>
      </c>
      <c r="F930" s="55" t="s">
        <v>372</v>
      </c>
      <c r="H930" s="55" t="s">
        <v>356</v>
      </c>
      <c r="I930" s="55" t="s">
        <v>1880</v>
      </c>
      <c r="J930" s="55" t="s">
        <v>1634</v>
      </c>
      <c r="K930" s="55" t="s">
        <v>3968</v>
      </c>
      <c r="L930" s="55" t="s">
        <v>2259</v>
      </c>
      <c r="N930" s="55" t="s">
        <v>2983</v>
      </c>
      <c r="O930" s="55" t="e">
        <v>#N/A</v>
      </c>
      <c r="P930" s="55" t="s">
        <v>4355</v>
      </c>
      <c r="Q930" s="55" t="s">
        <v>4355</v>
      </c>
      <c r="V930" s="60">
        <v>1</v>
      </c>
      <c r="Y930" s="55">
        <v>1</v>
      </c>
      <c r="AB930" s="77" t="s">
        <v>4162</v>
      </c>
      <c r="AD930" s="77" t="s">
        <v>4093</v>
      </c>
      <c r="AE930" s="77" t="s">
        <v>4062</v>
      </c>
      <c r="AF930" s="77" t="s">
        <v>4093</v>
      </c>
      <c r="AL930" s="77">
        <f t="shared" si="2"/>
        <v>0</v>
      </c>
    </row>
    <row r="931" spans="2:48" x14ac:dyDescent="0.3">
      <c r="B931" s="55">
        <v>2017</v>
      </c>
      <c r="D931" s="54">
        <v>599</v>
      </c>
      <c r="E931" s="55">
        <v>18</v>
      </c>
      <c r="F931" s="55" t="s">
        <v>129</v>
      </c>
      <c r="H931" s="55" t="s">
        <v>27</v>
      </c>
      <c r="I931" s="55" t="s">
        <v>1880</v>
      </c>
      <c r="J931" s="55" t="s">
        <v>1634</v>
      </c>
      <c r="K931" s="55" t="s">
        <v>3561</v>
      </c>
      <c r="L931" s="55" t="s">
        <v>3241</v>
      </c>
      <c r="M931" s="55" t="s">
        <v>1951</v>
      </c>
      <c r="N931" s="55" t="s">
        <v>3437</v>
      </c>
      <c r="O931" s="55" t="e">
        <v>#N/A</v>
      </c>
      <c r="Q931" s="55" t="s">
        <v>4220</v>
      </c>
      <c r="U931" s="55" t="s">
        <v>4086</v>
      </c>
      <c r="V931" s="60">
        <v>1</v>
      </c>
      <c r="Y931" s="55">
        <v>1</v>
      </c>
      <c r="AB931" s="77" t="s">
        <v>4159</v>
      </c>
      <c r="AD931" s="77" t="s">
        <v>4061</v>
      </c>
      <c r="AE931" s="77" t="s">
        <v>4062</v>
      </c>
      <c r="AF931" s="77" t="s">
        <v>4061</v>
      </c>
      <c r="AH931" s="55" t="s">
        <v>2216</v>
      </c>
      <c r="AL931" s="77">
        <f t="shared" si="2"/>
        <v>0</v>
      </c>
      <c r="AU931" s="55" t="s">
        <v>4357</v>
      </c>
      <c r="AV931" s="55" t="s">
        <v>4356</v>
      </c>
    </row>
    <row r="932" spans="2:48" x14ac:dyDescent="0.3">
      <c r="B932" s="55">
        <v>2017</v>
      </c>
      <c r="D932" s="54">
        <v>599</v>
      </c>
      <c r="E932" s="55">
        <v>18</v>
      </c>
      <c r="F932" s="55" t="s">
        <v>129</v>
      </c>
      <c r="H932" s="55" t="s">
        <v>27</v>
      </c>
      <c r="I932" s="55" t="s">
        <v>1880</v>
      </c>
      <c r="J932" s="55" t="s">
        <v>1634</v>
      </c>
      <c r="K932" s="55" t="s">
        <v>3561</v>
      </c>
      <c r="L932" s="55" t="s">
        <v>2873</v>
      </c>
      <c r="M932" s="55" t="s">
        <v>1657</v>
      </c>
      <c r="N932" s="55" t="s">
        <v>1658</v>
      </c>
      <c r="O932" s="55" t="e">
        <v>#N/A</v>
      </c>
      <c r="Q932" s="55" t="s">
        <v>4214</v>
      </c>
      <c r="U932" s="55" t="s">
        <v>2874</v>
      </c>
      <c r="V932" s="60">
        <v>0.2</v>
      </c>
      <c r="W932" s="77" t="s">
        <v>4226</v>
      </c>
      <c r="Y932" s="55">
        <v>1</v>
      </c>
      <c r="AB932" s="77" t="s">
        <v>4159</v>
      </c>
      <c r="AD932" s="77" t="s">
        <v>4061</v>
      </c>
      <c r="AF932" s="55" t="s">
        <v>4109</v>
      </c>
      <c r="AL932" s="77">
        <f t="shared" si="2"/>
        <v>0</v>
      </c>
      <c r="AR932" s="55">
        <v>2</v>
      </c>
      <c r="AS932" s="55" t="s">
        <v>4358</v>
      </c>
      <c r="AU932" s="55" t="s">
        <v>4360</v>
      </c>
      <c r="AV932" s="55" t="s">
        <v>4359</v>
      </c>
    </row>
    <row r="933" spans="2:48" x14ac:dyDescent="0.3">
      <c r="B933" s="55">
        <v>2017</v>
      </c>
      <c r="D933" s="54">
        <v>599</v>
      </c>
      <c r="E933" s="55">
        <v>18</v>
      </c>
      <c r="F933" s="55" t="s">
        <v>129</v>
      </c>
      <c r="H933" s="55" t="s">
        <v>27</v>
      </c>
      <c r="I933" s="55" t="s">
        <v>1880</v>
      </c>
      <c r="J933" s="55" t="s">
        <v>1634</v>
      </c>
      <c r="K933" s="55" t="s">
        <v>3561</v>
      </c>
      <c r="N933" s="55" t="s">
        <v>2915</v>
      </c>
      <c r="O933" s="55" t="e">
        <v>#N/A</v>
      </c>
      <c r="Q933" s="55" t="s">
        <v>4188</v>
      </c>
      <c r="T933" s="55" t="s">
        <v>4361</v>
      </c>
      <c r="U933" s="55" t="s">
        <v>2877</v>
      </c>
      <c r="V933" s="60">
        <v>0</v>
      </c>
      <c r="W933" s="77" t="s">
        <v>4224</v>
      </c>
      <c r="X933" s="55">
        <v>2</v>
      </c>
      <c r="Y933" s="55">
        <v>1</v>
      </c>
      <c r="AA933" s="55" t="s">
        <v>4362</v>
      </c>
      <c r="AB933" s="79" t="s">
        <v>4159</v>
      </c>
      <c r="AD933" s="55" t="s">
        <v>4109</v>
      </c>
      <c r="AF933" s="55" t="s">
        <v>4109</v>
      </c>
      <c r="AL933" s="77">
        <f t="shared" si="2"/>
        <v>0</v>
      </c>
    </row>
    <row r="934" spans="2:48" x14ac:dyDescent="0.3">
      <c r="B934" s="55">
        <v>2017</v>
      </c>
      <c r="D934" s="54">
        <v>599</v>
      </c>
      <c r="E934" s="55">
        <v>18</v>
      </c>
      <c r="F934" s="55" t="s">
        <v>129</v>
      </c>
      <c r="H934" s="55" t="s">
        <v>27</v>
      </c>
      <c r="I934" s="55" t="s">
        <v>1880</v>
      </c>
      <c r="J934" s="55" t="s">
        <v>1634</v>
      </c>
      <c r="K934" s="55" t="s">
        <v>3561</v>
      </c>
      <c r="N934" s="55" t="s">
        <v>2915</v>
      </c>
      <c r="O934" s="55" t="e">
        <v>#N/A</v>
      </c>
      <c r="Q934" s="55" t="s">
        <v>4304</v>
      </c>
      <c r="T934" s="55" t="s">
        <v>4293</v>
      </c>
      <c r="V934" s="60">
        <v>0</v>
      </c>
      <c r="W934" s="77" t="s">
        <v>4138</v>
      </c>
      <c r="X934" s="55">
        <v>2</v>
      </c>
      <c r="Y934" s="55">
        <v>2</v>
      </c>
      <c r="AB934" s="79" t="s">
        <v>4159</v>
      </c>
      <c r="AL934" s="77">
        <f t="shared" si="2"/>
        <v>0</v>
      </c>
    </row>
    <row r="935" spans="2:48" x14ac:dyDescent="0.3">
      <c r="B935" s="55">
        <v>2017</v>
      </c>
      <c r="D935" s="54">
        <v>599</v>
      </c>
      <c r="E935" s="55">
        <v>18</v>
      </c>
      <c r="F935" s="55" t="s">
        <v>129</v>
      </c>
      <c r="H935" s="55" t="s">
        <v>27</v>
      </c>
      <c r="I935" s="55" t="s">
        <v>1880</v>
      </c>
      <c r="J935" s="55" t="s">
        <v>1634</v>
      </c>
      <c r="K935" s="55" t="s">
        <v>3965</v>
      </c>
      <c r="L935" s="55" t="s">
        <v>1673</v>
      </c>
      <c r="M935" s="55" t="s">
        <v>2879</v>
      </c>
      <c r="N935" s="55" t="s">
        <v>4366</v>
      </c>
      <c r="O935" s="55" t="e">
        <v>#N/A</v>
      </c>
      <c r="Q935" s="55" t="s">
        <v>4188</v>
      </c>
      <c r="T935" s="55" t="s">
        <v>1751</v>
      </c>
      <c r="U935" s="55" t="s">
        <v>2877</v>
      </c>
      <c r="V935" s="60">
        <v>0.6</v>
      </c>
      <c r="W935" s="77" t="s">
        <v>4227</v>
      </c>
      <c r="X935" s="55">
        <v>2</v>
      </c>
      <c r="Y935" s="55">
        <v>1</v>
      </c>
      <c r="AA935" s="55" t="s">
        <v>4363</v>
      </c>
      <c r="AD935" s="55" t="s">
        <v>4109</v>
      </c>
      <c r="AE935" s="77" t="s">
        <v>4062</v>
      </c>
      <c r="AF935" s="77" t="s">
        <v>4061</v>
      </c>
      <c r="AH935" s="55" t="s">
        <v>5392</v>
      </c>
      <c r="AL935" s="77">
        <f t="shared" si="2"/>
        <v>0</v>
      </c>
      <c r="AR935" s="55">
        <v>1</v>
      </c>
      <c r="AU935" s="55" t="s">
        <v>4365</v>
      </c>
      <c r="AV935" s="55" t="s">
        <v>4364</v>
      </c>
    </row>
    <row r="936" spans="2:48" x14ac:dyDescent="0.3">
      <c r="B936" s="55">
        <v>2017</v>
      </c>
      <c r="D936" s="54">
        <v>599</v>
      </c>
      <c r="E936" s="55">
        <v>18</v>
      </c>
      <c r="F936" s="55" t="s">
        <v>129</v>
      </c>
      <c r="H936" s="55" t="s">
        <v>27</v>
      </c>
      <c r="I936" s="55" t="s">
        <v>1880</v>
      </c>
      <c r="J936" s="55" t="s">
        <v>1634</v>
      </c>
      <c r="K936" s="55" t="s">
        <v>3965</v>
      </c>
      <c r="L936" s="55" t="s">
        <v>1673</v>
      </c>
      <c r="M936" s="55" t="s">
        <v>2879</v>
      </c>
      <c r="N936" s="55" t="s">
        <v>1830</v>
      </c>
      <c r="O936" s="55" t="e">
        <v>#N/A</v>
      </c>
      <c r="P936" s="55" t="s">
        <v>4367</v>
      </c>
      <c r="Q936" s="55" t="s">
        <v>4367</v>
      </c>
      <c r="T936" s="55">
        <v>3</v>
      </c>
      <c r="V936" s="60">
        <v>1</v>
      </c>
      <c r="W936" s="77" t="s">
        <v>4127</v>
      </c>
      <c r="X936" s="55" t="s">
        <v>4232</v>
      </c>
      <c r="Y936" s="55">
        <v>1</v>
      </c>
      <c r="AA936" s="55" t="s">
        <v>4368</v>
      </c>
      <c r="AB936" s="77" t="s">
        <v>4162</v>
      </c>
      <c r="AD936" s="77" t="s">
        <v>4093</v>
      </c>
      <c r="AE936" s="77" t="s">
        <v>4062</v>
      </c>
      <c r="AF936" s="77" t="s">
        <v>4093</v>
      </c>
      <c r="AL936" s="77">
        <f t="shared" si="2"/>
        <v>0</v>
      </c>
    </row>
    <row r="937" spans="2:48" x14ac:dyDescent="0.3">
      <c r="B937" s="55">
        <v>2017</v>
      </c>
      <c r="D937" s="54">
        <v>599</v>
      </c>
      <c r="E937" s="55">
        <v>18</v>
      </c>
      <c r="F937" s="55" t="s">
        <v>129</v>
      </c>
      <c r="H937" s="55" t="s">
        <v>27</v>
      </c>
      <c r="I937" s="55" t="s">
        <v>1880</v>
      </c>
      <c r="J937" s="55" t="s">
        <v>1634</v>
      </c>
      <c r="K937" s="55" t="s">
        <v>3965</v>
      </c>
      <c r="L937" s="55" t="s">
        <v>1673</v>
      </c>
      <c r="M937" s="55" t="s">
        <v>2879</v>
      </c>
      <c r="N937" s="55" t="s">
        <v>1830</v>
      </c>
      <c r="O937" s="55" t="e">
        <v>#N/A</v>
      </c>
      <c r="Q937" s="55" t="s">
        <v>4199</v>
      </c>
      <c r="T937" s="55" t="s">
        <v>4286</v>
      </c>
      <c r="U937" s="55" t="s">
        <v>2874</v>
      </c>
      <c r="V937" s="60">
        <v>1</v>
      </c>
      <c r="W937" s="77" t="s">
        <v>4127</v>
      </c>
      <c r="X937" s="55">
        <v>1</v>
      </c>
      <c r="Y937" s="55">
        <v>1</v>
      </c>
      <c r="AD937" s="77" t="s">
        <v>4061</v>
      </c>
      <c r="AE937" s="77" t="s">
        <v>4062</v>
      </c>
      <c r="AF937" s="77" t="s">
        <v>4061</v>
      </c>
      <c r="AL937" s="77">
        <f t="shared" si="2"/>
        <v>0</v>
      </c>
      <c r="AU937" s="55">
        <v>43.1</v>
      </c>
      <c r="AV937" s="55" t="s">
        <v>2874</v>
      </c>
    </row>
    <row r="938" spans="2:48" x14ac:dyDescent="0.3">
      <c r="B938" s="55">
        <v>2017</v>
      </c>
      <c r="D938" s="54">
        <v>599</v>
      </c>
      <c r="E938" s="55">
        <v>18</v>
      </c>
      <c r="F938" s="55" t="s">
        <v>129</v>
      </c>
      <c r="H938" s="55" t="s">
        <v>27</v>
      </c>
      <c r="I938" s="55" t="s">
        <v>1880</v>
      </c>
      <c r="J938" s="55" t="s">
        <v>1634</v>
      </c>
      <c r="K938" s="55" t="s">
        <v>3968</v>
      </c>
      <c r="L938" s="55" t="s">
        <v>2980</v>
      </c>
      <c r="N938" s="55" t="s">
        <v>2777</v>
      </c>
      <c r="O938" s="55" t="e">
        <v>#N/A</v>
      </c>
      <c r="Q938" s="55" t="s">
        <v>4269</v>
      </c>
      <c r="V938" s="60">
        <v>0.6</v>
      </c>
      <c r="W938" s="77" t="s">
        <v>4138</v>
      </c>
      <c r="Y938" s="55">
        <v>2</v>
      </c>
      <c r="AA938" s="55" t="s">
        <v>4369</v>
      </c>
      <c r="AL938" s="77">
        <f t="shared" si="2"/>
        <v>0</v>
      </c>
    </row>
    <row r="939" spans="2:48" x14ac:dyDescent="0.3">
      <c r="B939" s="55">
        <v>2017</v>
      </c>
      <c r="D939" s="54">
        <v>599</v>
      </c>
      <c r="E939" s="55">
        <v>18</v>
      </c>
      <c r="F939" s="55" t="s">
        <v>129</v>
      </c>
      <c r="H939" s="55" t="s">
        <v>27</v>
      </c>
      <c r="I939" s="55" t="s">
        <v>1880</v>
      </c>
      <c r="J939" s="55" t="s">
        <v>1634</v>
      </c>
      <c r="K939" s="55" t="s">
        <v>3968</v>
      </c>
      <c r="L939" s="55" t="s">
        <v>2945</v>
      </c>
      <c r="N939" s="55" t="s">
        <v>2971</v>
      </c>
      <c r="O939" s="55" t="e">
        <v>#N/A</v>
      </c>
      <c r="Q939" s="55" t="s">
        <v>3354</v>
      </c>
      <c r="T939" s="55" t="s">
        <v>3073</v>
      </c>
      <c r="U939" s="55" t="s">
        <v>2877</v>
      </c>
      <c r="W939" s="77" t="s">
        <v>4138</v>
      </c>
      <c r="X939" s="55">
        <v>1</v>
      </c>
      <c r="Y939" s="55">
        <v>2</v>
      </c>
      <c r="Z939" s="55">
        <v>2</v>
      </c>
      <c r="AA939" s="55" t="s">
        <v>4370</v>
      </c>
      <c r="AB939" s="55" t="s">
        <v>4371</v>
      </c>
      <c r="AL939" s="77">
        <f t="shared" si="2"/>
        <v>0</v>
      </c>
    </row>
    <row r="940" spans="2:48" x14ac:dyDescent="0.3">
      <c r="B940" s="55">
        <v>2017</v>
      </c>
      <c r="D940" s="54">
        <v>599</v>
      </c>
      <c r="E940" s="55">
        <v>18</v>
      </c>
      <c r="F940" s="55" t="s">
        <v>129</v>
      </c>
      <c r="H940" s="55" t="s">
        <v>27</v>
      </c>
      <c r="I940" s="55" t="s">
        <v>1880</v>
      </c>
      <c r="J940" s="55" t="s">
        <v>1634</v>
      </c>
      <c r="K940" s="55" t="s">
        <v>3968</v>
      </c>
      <c r="L940" s="55" t="s">
        <v>2945</v>
      </c>
      <c r="N940" s="55" t="s">
        <v>2971</v>
      </c>
      <c r="O940" s="55" t="e">
        <v>#N/A</v>
      </c>
      <c r="Q940" s="55" t="s">
        <v>3354</v>
      </c>
      <c r="T940" s="55" t="s">
        <v>4372</v>
      </c>
      <c r="V940" s="60">
        <v>0.2</v>
      </c>
      <c r="W940" s="77" t="s">
        <v>4227</v>
      </c>
      <c r="X940" s="55">
        <v>2</v>
      </c>
      <c r="Y940" s="55">
        <v>1</v>
      </c>
      <c r="AB940" s="77" t="s">
        <v>4240</v>
      </c>
      <c r="AL940" s="77">
        <f t="shared" si="2"/>
        <v>0</v>
      </c>
    </row>
    <row r="941" spans="2:48" x14ac:dyDescent="0.3">
      <c r="B941" s="55">
        <v>2017</v>
      </c>
      <c r="D941" s="54">
        <v>599</v>
      </c>
      <c r="E941" s="55">
        <v>18</v>
      </c>
      <c r="F941" s="55" t="s">
        <v>129</v>
      </c>
      <c r="H941" s="55" t="s">
        <v>27</v>
      </c>
      <c r="I941" s="55" t="s">
        <v>1880</v>
      </c>
      <c r="J941" s="55" t="s">
        <v>1634</v>
      </c>
      <c r="K941" s="55" t="s">
        <v>3968</v>
      </c>
      <c r="L941" s="55" t="s">
        <v>1746</v>
      </c>
      <c r="N941" s="55" t="s">
        <v>3201</v>
      </c>
      <c r="O941" s="55" t="e">
        <v>#N/A</v>
      </c>
      <c r="P941" s="55" t="s">
        <v>4175</v>
      </c>
      <c r="Q941" s="55" t="s">
        <v>4175</v>
      </c>
      <c r="T941" s="55" t="s">
        <v>4293</v>
      </c>
      <c r="V941" s="60">
        <v>0</v>
      </c>
      <c r="W941" s="77" t="s">
        <v>4138</v>
      </c>
      <c r="X941" s="55">
        <v>5</v>
      </c>
      <c r="Y941" s="55">
        <v>5</v>
      </c>
      <c r="AL941" s="77">
        <f t="shared" si="2"/>
        <v>0</v>
      </c>
    </row>
    <row r="942" spans="2:48" x14ac:dyDescent="0.3">
      <c r="B942" s="55">
        <v>2017</v>
      </c>
      <c r="D942" s="54">
        <v>599</v>
      </c>
      <c r="E942" s="55">
        <v>18</v>
      </c>
      <c r="F942" s="55" t="s">
        <v>129</v>
      </c>
      <c r="H942" s="55" t="s">
        <v>27</v>
      </c>
      <c r="I942" s="55" t="s">
        <v>1880</v>
      </c>
      <c r="J942" s="55" t="s">
        <v>1634</v>
      </c>
      <c r="K942" s="55" t="s">
        <v>3968</v>
      </c>
      <c r="L942" s="55" t="s">
        <v>1746</v>
      </c>
      <c r="N942" s="55" t="s">
        <v>3201</v>
      </c>
      <c r="O942" s="55" t="e">
        <v>#N/A</v>
      </c>
      <c r="P942" s="55" t="s">
        <v>4175</v>
      </c>
      <c r="Q942" s="55" t="s">
        <v>4175</v>
      </c>
      <c r="T942" s="55" t="s">
        <v>1914</v>
      </c>
      <c r="V942" s="60">
        <v>0</v>
      </c>
      <c r="W942" s="77" t="s">
        <v>4225</v>
      </c>
      <c r="Y942" s="55">
        <v>1</v>
      </c>
      <c r="AB942" s="77" t="s">
        <v>4162</v>
      </c>
      <c r="AD942" s="55" t="s">
        <v>4109</v>
      </c>
      <c r="AE942" s="55" t="s">
        <v>4109</v>
      </c>
      <c r="AF942" s="77" t="s">
        <v>4093</v>
      </c>
      <c r="AL942" s="77">
        <f t="shared" si="2"/>
        <v>0</v>
      </c>
    </row>
    <row r="943" spans="2:48" x14ac:dyDescent="0.3">
      <c r="B943" s="55">
        <v>2017</v>
      </c>
      <c r="D943" s="54">
        <v>599</v>
      </c>
      <c r="E943" s="55">
        <v>18</v>
      </c>
      <c r="F943" s="55" t="s">
        <v>129</v>
      </c>
      <c r="H943" s="55" t="s">
        <v>27</v>
      </c>
      <c r="I943" s="55" t="s">
        <v>1880</v>
      </c>
      <c r="J943" s="55" t="s">
        <v>1634</v>
      </c>
      <c r="K943" s="55" t="s">
        <v>3968</v>
      </c>
      <c r="L943" s="55" t="s">
        <v>1746</v>
      </c>
      <c r="N943" s="55" t="s">
        <v>3201</v>
      </c>
      <c r="O943" s="55" t="e">
        <v>#N/A</v>
      </c>
      <c r="Q943" s="55" t="s">
        <v>4373</v>
      </c>
      <c r="T943" s="55" t="s">
        <v>4293</v>
      </c>
      <c r="V943" s="60">
        <v>0.2</v>
      </c>
      <c r="W943" s="77" t="s">
        <v>4227</v>
      </c>
      <c r="X943" s="55">
        <v>2</v>
      </c>
      <c r="Y943" s="55">
        <v>1</v>
      </c>
      <c r="AA943" s="55" t="s">
        <v>4374</v>
      </c>
      <c r="AL943" s="77">
        <f t="shared" si="2"/>
        <v>0</v>
      </c>
    </row>
    <row r="944" spans="2:48" x14ac:dyDescent="0.3">
      <c r="B944" s="55">
        <v>2017</v>
      </c>
      <c r="D944" s="54">
        <v>599</v>
      </c>
      <c r="E944" s="55">
        <v>18</v>
      </c>
      <c r="F944" s="55" t="s">
        <v>129</v>
      </c>
      <c r="H944" s="55" t="s">
        <v>27</v>
      </c>
      <c r="I944" s="55" t="s">
        <v>1880</v>
      </c>
      <c r="J944" s="55" t="s">
        <v>1634</v>
      </c>
      <c r="K944" s="55" t="s">
        <v>3968</v>
      </c>
      <c r="L944" s="55" t="s">
        <v>1746</v>
      </c>
      <c r="N944" s="55" t="s">
        <v>3201</v>
      </c>
      <c r="O944" s="55" t="e">
        <v>#N/A</v>
      </c>
      <c r="Q944" s="55" t="s">
        <v>1631</v>
      </c>
      <c r="T944" s="55" t="s">
        <v>4293</v>
      </c>
      <c r="V944" s="60">
        <v>0</v>
      </c>
      <c r="W944" s="77" t="s">
        <v>4138</v>
      </c>
      <c r="X944" s="55">
        <v>5</v>
      </c>
      <c r="Y944" s="55">
        <v>5</v>
      </c>
      <c r="AL944" s="77">
        <f t="shared" si="2"/>
        <v>0</v>
      </c>
    </row>
    <row r="945" spans="2:48" x14ac:dyDescent="0.3">
      <c r="B945" s="55">
        <v>2017</v>
      </c>
      <c r="D945" s="54">
        <v>599</v>
      </c>
      <c r="E945" s="55">
        <v>18</v>
      </c>
      <c r="F945" s="55" t="s">
        <v>129</v>
      </c>
      <c r="H945" s="55" t="s">
        <v>27</v>
      </c>
      <c r="I945" s="55" t="s">
        <v>1880</v>
      </c>
      <c r="J945" s="55" t="s">
        <v>1634</v>
      </c>
      <c r="K945" s="55" t="s">
        <v>3968</v>
      </c>
      <c r="L945" s="55" t="s">
        <v>1746</v>
      </c>
      <c r="N945" s="55" t="s">
        <v>3201</v>
      </c>
      <c r="O945" s="55" t="e">
        <v>#N/A</v>
      </c>
      <c r="Q945" s="55" t="s">
        <v>4109</v>
      </c>
      <c r="T945" s="55" t="s">
        <v>4293</v>
      </c>
      <c r="V945" s="60">
        <v>0</v>
      </c>
      <c r="W945" s="77" t="s">
        <v>4138</v>
      </c>
      <c r="X945" s="55">
        <v>5</v>
      </c>
      <c r="Y945" s="55">
        <v>17</v>
      </c>
      <c r="AA945" s="55" t="s">
        <v>4375</v>
      </c>
      <c r="AK945" s="55" t="s">
        <v>3974</v>
      </c>
      <c r="AL945" s="77">
        <v>2</v>
      </c>
    </row>
    <row r="946" spans="2:48" x14ac:dyDescent="0.3">
      <c r="B946" s="55">
        <v>2017</v>
      </c>
      <c r="D946" s="54">
        <v>599</v>
      </c>
      <c r="E946" s="55">
        <v>18</v>
      </c>
      <c r="F946" s="55" t="s">
        <v>129</v>
      </c>
      <c r="H946" s="55" t="s">
        <v>27</v>
      </c>
      <c r="I946" s="55" t="s">
        <v>1880</v>
      </c>
      <c r="J946" s="55" t="s">
        <v>1622</v>
      </c>
      <c r="K946" s="55" t="s">
        <v>3879</v>
      </c>
      <c r="L946" s="55" t="s">
        <v>2077</v>
      </c>
      <c r="M946" s="55" t="s">
        <v>1657</v>
      </c>
      <c r="N946" s="55" t="s">
        <v>3875</v>
      </c>
      <c r="O946" s="55" t="e">
        <v>#N/A</v>
      </c>
      <c r="Q946" s="55" t="s">
        <v>4182</v>
      </c>
      <c r="V946" s="60">
        <v>0.8</v>
      </c>
      <c r="W946" s="77" t="s">
        <v>4226</v>
      </c>
      <c r="Y946" s="55">
        <v>1</v>
      </c>
      <c r="AL946" s="77">
        <f t="shared" si="2"/>
        <v>0</v>
      </c>
    </row>
    <row r="947" spans="2:48" x14ac:dyDescent="0.3">
      <c r="B947" s="55">
        <v>2017</v>
      </c>
      <c r="D947" s="54">
        <v>599</v>
      </c>
      <c r="E947" s="55">
        <v>18</v>
      </c>
      <c r="F947" s="55" t="s">
        <v>129</v>
      </c>
      <c r="H947" s="55" t="s">
        <v>27</v>
      </c>
      <c r="I947" s="55" t="s">
        <v>1880</v>
      </c>
      <c r="J947" s="55" t="s">
        <v>1622</v>
      </c>
      <c r="K947" s="55" t="s">
        <v>3879</v>
      </c>
      <c r="L947" s="55" t="s">
        <v>2077</v>
      </c>
      <c r="M947" s="55" t="s">
        <v>1657</v>
      </c>
      <c r="N947" s="55" t="s">
        <v>3875</v>
      </c>
      <c r="O947" s="55" t="e">
        <v>#N/A</v>
      </c>
      <c r="Q947" s="77" t="s">
        <v>4201</v>
      </c>
      <c r="T947" s="55" t="s">
        <v>4376</v>
      </c>
      <c r="U947" s="55" t="s">
        <v>2877</v>
      </c>
      <c r="V947" s="60">
        <v>0.3</v>
      </c>
      <c r="Y947" s="55">
        <v>1</v>
      </c>
      <c r="AL947" s="77">
        <f t="shared" si="2"/>
        <v>0</v>
      </c>
    </row>
    <row r="948" spans="2:48" x14ac:dyDescent="0.3">
      <c r="B948" s="55">
        <v>2017</v>
      </c>
      <c r="D948" s="54">
        <v>599</v>
      </c>
      <c r="E948" s="55">
        <v>18</v>
      </c>
      <c r="F948" s="55" t="s">
        <v>129</v>
      </c>
      <c r="H948" s="55" t="s">
        <v>27</v>
      </c>
      <c r="I948" s="55" t="s">
        <v>1880</v>
      </c>
      <c r="J948" s="55" t="s">
        <v>1622</v>
      </c>
      <c r="K948" s="55" t="s">
        <v>3879</v>
      </c>
      <c r="L948" s="55" t="s">
        <v>2077</v>
      </c>
      <c r="M948" s="55" t="s">
        <v>1657</v>
      </c>
      <c r="N948" s="55" t="s">
        <v>3875</v>
      </c>
      <c r="O948" s="55" t="e">
        <v>#N/A</v>
      </c>
      <c r="Q948" s="77" t="s">
        <v>4201</v>
      </c>
      <c r="T948" s="55" t="s">
        <v>4376</v>
      </c>
      <c r="U948" s="55" t="s">
        <v>2874</v>
      </c>
      <c r="V948" s="60">
        <v>0.2</v>
      </c>
      <c r="Y948" s="55">
        <v>1</v>
      </c>
      <c r="AL948" s="77">
        <f t="shared" si="2"/>
        <v>0</v>
      </c>
    </row>
    <row r="949" spans="2:48" x14ac:dyDescent="0.3">
      <c r="B949" s="55">
        <v>2017</v>
      </c>
      <c r="D949" s="54">
        <v>599</v>
      </c>
      <c r="E949" s="55">
        <v>18</v>
      </c>
      <c r="F949" s="55" t="s">
        <v>129</v>
      </c>
      <c r="H949" s="55" t="s">
        <v>27</v>
      </c>
      <c r="I949" s="55" t="s">
        <v>1880</v>
      </c>
      <c r="J949" s="55" t="s">
        <v>1622</v>
      </c>
      <c r="K949" s="55" t="s">
        <v>3879</v>
      </c>
      <c r="L949" s="55" t="s">
        <v>1894</v>
      </c>
      <c r="M949" s="55" t="s">
        <v>1895</v>
      </c>
      <c r="N949" s="55" t="s">
        <v>3022</v>
      </c>
      <c r="O949" s="55" t="e">
        <v>#N/A</v>
      </c>
      <c r="P949" s="55" t="s">
        <v>4175</v>
      </c>
      <c r="Q949" s="55" t="s">
        <v>4175</v>
      </c>
      <c r="V949" s="60">
        <v>1</v>
      </c>
      <c r="Y949" s="55">
        <v>1</v>
      </c>
      <c r="AL949" s="77">
        <f t="shared" si="2"/>
        <v>0</v>
      </c>
    </row>
    <row r="950" spans="2:48" x14ac:dyDescent="0.3">
      <c r="B950" s="55">
        <v>2017</v>
      </c>
      <c r="D950" s="54">
        <v>599</v>
      </c>
      <c r="E950" s="55">
        <v>18</v>
      </c>
      <c r="F950" s="55" t="s">
        <v>129</v>
      </c>
      <c r="H950" s="55" t="s">
        <v>27</v>
      </c>
      <c r="I950" s="55" t="s">
        <v>1880</v>
      </c>
      <c r="J950" s="55" t="s">
        <v>1622</v>
      </c>
      <c r="K950" s="55" t="s">
        <v>3881</v>
      </c>
      <c r="L950" s="55" t="s">
        <v>4377</v>
      </c>
      <c r="N950" s="55" t="s">
        <v>4378</v>
      </c>
      <c r="O950" s="55" t="s">
        <v>4377</v>
      </c>
      <c r="Q950" s="55" t="s">
        <v>4379</v>
      </c>
      <c r="U950" s="55" t="s">
        <v>2874</v>
      </c>
      <c r="V950" s="60">
        <v>1</v>
      </c>
      <c r="Y950" s="55">
        <v>1</v>
      </c>
      <c r="AH950" s="55" t="s">
        <v>5392</v>
      </c>
      <c r="AI950" s="55" t="s">
        <v>1647</v>
      </c>
      <c r="AL950" s="77">
        <f t="shared" si="2"/>
        <v>0</v>
      </c>
      <c r="AU950" s="55">
        <v>29.7</v>
      </c>
      <c r="AV950" s="55" t="s">
        <v>4380</v>
      </c>
    </row>
    <row r="951" spans="2:48" x14ac:dyDescent="0.3">
      <c r="B951" s="55">
        <v>2017</v>
      </c>
      <c r="D951" s="54">
        <v>599</v>
      </c>
      <c r="E951" s="55">
        <v>18</v>
      </c>
      <c r="F951" s="55" t="s">
        <v>129</v>
      </c>
      <c r="H951" s="55" t="s">
        <v>27</v>
      </c>
      <c r="I951" s="55" t="s">
        <v>1880</v>
      </c>
      <c r="J951" s="55" t="s">
        <v>1622</v>
      </c>
      <c r="K951" s="55" t="s">
        <v>3968</v>
      </c>
      <c r="N951" s="55" t="s">
        <v>1622</v>
      </c>
      <c r="O951" s="55" t="e">
        <v>#N/A</v>
      </c>
      <c r="Q951" s="55" t="s">
        <v>4381</v>
      </c>
      <c r="V951" s="60">
        <v>1</v>
      </c>
      <c r="Y951" s="55">
        <v>2</v>
      </c>
      <c r="AA951" s="55" t="s">
        <v>4382</v>
      </c>
      <c r="AL951" s="77">
        <f t="shared" si="2"/>
        <v>0</v>
      </c>
      <c r="AU951" s="55">
        <v>25.4</v>
      </c>
      <c r="AV951" s="55" t="s">
        <v>4383</v>
      </c>
    </row>
    <row r="952" spans="2:48" x14ac:dyDescent="0.3">
      <c r="B952" s="55">
        <v>2017</v>
      </c>
      <c r="D952" s="54">
        <v>580</v>
      </c>
      <c r="E952" s="55">
        <v>18</v>
      </c>
      <c r="F952" s="55" t="s">
        <v>94</v>
      </c>
      <c r="H952" s="55" t="s">
        <v>581</v>
      </c>
      <c r="I952" s="55" t="s">
        <v>1996</v>
      </c>
      <c r="J952" s="55" t="s">
        <v>1622</v>
      </c>
      <c r="K952" s="55" t="s">
        <v>3593</v>
      </c>
      <c r="L952" s="55" t="s">
        <v>2090</v>
      </c>
      <c r="N952" s="55" t="s">
        <v>2091</v>
      </c>
      <c r="O952" s="55" t="e">
        <v>#N/A</v>
      </c>
      <c r="Q952" s="55" t="s">
        <v>4188</v>
      </c>
      <c r="U952" s="55" t="s">
        <v>2877</v>
      </c>
      <c r="V952" s="60">
        <v>1</v>
      </c>
      <c r="W952" s="77" t="s">
        <v>4127</v>
      </c>
      <c r="Y952" s="55">
        <v>1</v>
      </c>
      <c r="AB952" s="55" t="s">
        <v>4190</v>
      </c>
      <c r="AH952" s="55" t="s">
        <v>4245</v>
      </c>
      <c r="AL952" s="77">
        <f t="shared" si="2"/>
        <v>0</v>
      </c>
      <c r="AM952" s="55" t="s">
        <v>2216</v>
      </c>
      <c r="AU952" s="55" t="s">
        <v>4384</v>
      </c>
      <c r="AV952" s="55" t="s">
        <v>4385</v>
      </c>
    </row>
    <row r="953" spans="2:48" x14ac:dyDescent="0.3">
      <c r="B953" s="55">
        <v>2017</v>
      </c>
      <c r="D953" s="54">
        <v>580</v>
      </c>
      <c r="E953" s="55">
        <v>18</v>
      </c>
      <c r="F953" s="55" t="s">
        <v>94</v>
      </c>
      <c r="H953" s="55" t="s">
        <v>581</v>
      </c>
      <c r="I953" s="55" t="s">
        <v>1996</v>
      </c>
      <c r="J953" s="55" t="s">
        <v>1634</v>
      </c>
      <c r="K953" s="55" t="s">
        <v>3965</v>
      </c>
      <c r="L953" s="55" t="s">
        <v>1673</v>
      </c>
      <c r="M953" s="55" t="s">
        <v>2879</v>
      </c>
      <c r="N953" s="55" t="s">
        <v>1830</v>
      </c>
      <c r="O953" s="55" t="e">
        <v>#N/A</v>
      </c>
      <c r="Q953" s="55" t="s">
        <v>4199</v>
      </c>
      <c r="T953" s="55" t="s">
        <v>4288</v>
      </c>
      <c r="U953" s="55" t="s">
        <v>2874</v>
      </c>
      <c r="V953" s="60">
        <v>0.8</v>
      </c>
      <c r="W953" s="77" t="s">
        <v>4226</v>
      </c>
      <c r="Y953" s="55">
        <v>1</v>
      </c>
      <c r="AA953" s="55" t="s">
        <v>4386</v>
      </c>
      <c r="AB953" s="77" t="s">
        <v>4162</v>
      </c>
      <c r="AD953" s="77" t="s">
        <v>4061</v>
      </c>
      <c r="AE953" s="77" t="s">
        <v>4062</v>
      </c>
      <c r="AF953" s="77" t="s">
        <v>4093</v>
      </c>
      <c r="AL953" s="77">
        <f t="shared" si="2"/>
        <v>0</v>
      </c>
      <c r="AU953" s="55" t="s">
        <v>4388</v>
      </c>
      <c r="AV953" s="55" t="s">
        <v>4387</v>
      </c>
    </row>
    <row r="954" spans="2:48" x14ac:dyDescent="0.3">
      <c r="B954" s="55">
        <v>2017</v>
      </c>
      <c r="D954" s="54">
        <v>580</v>
      </c>
      <c r="E954" s="55">
        <v>18</v>
      </c>
      <c r="F954" s="55" t="s">
        <v>94</v>
      </c>
      <c r="H954" s="55" t="s">
        <v>581</v>
      </c>
      <c r="I954" s="55" t="s">
        <v>1996</v>
      </c>
      <c r="J954" s="55" t="s">
        <v>1634</v>
      </c>
      <c r="K954" s="55" t="s">
        <v>3965</v>
      </c>
      <c r="L954" s="55" t="s">
        <v>1673</v>
      </c>
      <c r="M954" s="55" t="s">
        <v>2879</v>
      </c>
      <c r="N954" s="55" t="s">
        <v>1830</v>
      </c>
      <c r="O954" s="55" t="e">
        <v>#N/A</v>
      </c>
      <c r="Q954" s="55" t="s">
        <v>4130</v>
      </c>
      <c r="T954" s="55" t="s">
        <v>4034</v>
      </c>
      <c r="U954" s="55" t="s">
        <v>2874</v>
      </c>
      <c r="V954" s="60">
        <v>0.2</v>
      </c>
      <c r="X954" s="55" t="s">
        <v>2216</v>
      </c>
      <c r="Y954" s="55">
        <v>1</v>
      </c>
      <c r="AA954" s="55" t="s">
        <v>4389</v>
      </c>
      <c r="AC954" s="55" t="s">
        <v>4109</v>
      </c>
      <c r="AE954" s="77"/>
      <c r="AL954" s="77">
        <f t="shared" si="2"/>
        <v>0</v>
      </c>
    </row>
    <row r="955" spans="2:48" x14ac:dyDescent="0.3">
      <c r="B955" s="55">
        <v>2017</v>
      </c>
      <c r="D955" s="54">
        <v>580</v>
      </c>
      <c r="E955" s="55">
        <v>18</v>
      </c>
      <c r="F955" s="55" t="s">
        <v>94</v>
      </c>
      <c r="H955" s="55" t="s">
        <v>581</v>
      </c>
      <c r="I955" s="55" t="s">
        <v>1996</v>
      </c>
      <c r="J955" s="55" t="s">
        <v>1634</v>
      </c>
      <c r="K955" s="55" t="s">
        <v>3561</v>
      </c>
      <c r="L955" s="55" t="s">
        <v>2873</v>
      </c>
      <c r="M955" s="55" t="s">
        <v>1657</v>
      </c>
      <c r="N955" s="55" t="s">
        <v>1658</v>
      </c>
      <c r="O955" s="55" t="e">
        <v>#N/A</v>
      </c>
      <c r="Q955" s="55" t="s">
        <v>3478</v>
      </c>
      <c r="T955" s="55" t="s">
        <v>4390</v>
      </c>
      <c r="V955" s="60">
        <v>0.2</v>
      </c>
      <c r="W955" s="77" t="s">
        <v>4226</v>
      </c>
      <c r="X955" s="55" t="s">
        <v>4232</v>
      </c>
      <c r="Y955" s="55">
        <v>1</v>
      </c>
      <c r="AA955" s="55" t="s">
        <v>4391</v>
      </c>
      <c r="AB955" s="77" t="s">
        <v>4162</v>
      </c>
      <c r="AD955" s="77" t="s">
        <v>4093</v>
      </c>
      <c r="AE955" s="77" t="s">
        <v>4062</v>
      </c>
      <c r="AF955" s="77" t="s">
        <v>4093</v>
      </c>
      <c r="AL955" s="77">
        <f t="shared" si="2"/>
        <v>0</v>
      </c>
      <c r="AU955" s="55" t="s">
        <v>4392</v>
      </c>
      <c r="AV955" s="55" t="s">
        <v>4393</v>
      </c>
    </row>
    <row r="956" spans="2:48" x14ac:dyDescent="0.3">
      <c r="B956" s="55">
        <v>2017</v>
      </c>
      <c r="D956" s="54">
        <v>580</v>
      </c>
      <c r="E956" s="55">
        <v>18</v>
      </c>
      <c r="F956" s="55" t="s">
        <v>94</v>
      </c>
      <c r="H956" s="55" t="s">
        <v>581</v>
      </c>
      <c r="I956" s="55" t="s">
        <v>1996</v>
      </c>
      <c r="J956" s="55" t="s">
        <v>1634</v>
      </c>
      <c r="K956" s="55" t="s">
        <v>3561</v>
      </c>
      <c r="L956" s="55" t="s">
        <v>3561</v>
      </c>
      <c r="N956" s="55" t="s">
        <v>2915</v>
      </c>
      <c r="O956" s="55" t="e">
        <v>#N/A</v>
      </c>
      <c r="Q956" s="55" t="s">
        <v>4304</v>
      </c>
      <c r="T956" s="55" t="s">
        <v>4394</v>
      </c>
      <c r="U956" s="55" t="s">
        <v>2877</v>
      </c>
      <c r="V956" s="60">
        <v>0</v>
      </c>
      <c r="X956" s="55">
        <v>2</v>
      </c>
      <c r="Y956" s="55">
        <v>1</v>
      </c>
      <c r="AA956" s="55" t="s">
        <v>4395</v>
      </c>
      <c r="AB956" s="55" t="s">
        <v>4109</v>
      </c>
      <c r="AD956" s="55" t="s">
        <v>4109</v>
      </c>
      <c r="AI956" s="55" t="s">
        <v>1647</v>
      </c>
      <c r="AL956" s="77">
        <f t="shared" si="2"/>
        <v>0</v>
      </c>
    </row>
    <row r="957" spans="2:48" x14ac:dyDescent="0.3">
      <c r="B957" s="55">
        <v>2017</v>
      </c>
      <c r="D957" s="54">
        <v>580</v>
      </c>
      <c r="E957" s="55">
        <v>18</v>
      </c>
      <c r="F957" s="55" t="s">
        <v>94</v>
      </c>
      <c r="H957" s="55" t="s">
        <v>581</v>
      </c>
      <c r="I957" s="55" t="s">
        <v>1996</v>
      </c>
      <c r="J957" s="55" t="s">
        <v>1634</v>
      </c>
      <c r="K957" s="55" t="s">
        <v>3968</v>
      </c>
      <c r="L957" s="55" t="s">
        <v>2980</v>
      </c>
      <c r="N957" s="55" t="s">
        <v>2777</v>
      </c>
      <c r="O957" s="55" t="e">
        <v>#N/A</v>
      </c>
      <c r="Q957" s="55" t="s">
        <v>1667</v>
      </c>
      <c r="T957" s="55" t="s">
        <v>4293</v>
      </c>
      <c r="V957" s="60">
        <v>0</v>
      </c>
      <c r="W957" s="59" t="s">
        <v>4396</v>
      </c>
      <c r="X957" s="55">
        <v>2</v>
      </c>
      <c r="Y957" s="55">
        <v>1</v>
      </c>
      <c r="AL957" s="77">
        <f t="shared" si="2"/>
        <v>0</v>
      </c>
    </row>
    <row r="958" spans="2:48" x14ac:dyDescent="0.3">
      <c r="B958" s="55">
        <v>2017</v>
      </c>
      <c r="D958" s="54">
        <v>580</v>
      </c>
      <c r="E958" s="55">
        <v>18</v>
      </c>
      <c r="F958" s="55" t="s">
        <v>94</v>
      </c>
      <c r="H958" s="55" t="s">
        <v>581</v>
      </c>
      <c r="I958" s="55" t="s">
        <v>1996</v>
      </c>
      <c r="J958" s="55" t="s">
        <v>1634</v>
      </c>
      <c r="K958" s="55" t="s">
        <v>3968</v>
      </c>
      <c r="L958" s="55" t="s">
        <v>2945</v>
      </c>
      <c r="N958" s="55" t="s">
        <v>2971</v>
      </c>
      <c r="O958" s="55" t="e">
        <v>#N/A</v>
      </c>
      <c r="Q958" s="55" t="s">
        <v>1667</v>
      </c>
      <c r="T958" s="55" t="s">
        <v>4293</v>
      </c>
      <c r="V958" s="60">
        <v>0.4</v>
      </c>
      <c r="W958" s="59" t="s">
        <v>4397</v>
      </c>
      <c r="X958" s="55">
        <v>2</v>
      </c>
      <c r="Y958" s="55">
        <v>2</v>
      </c>
      <c r="AA958" s="55" t="s">
        <v>4398</v>
      </c>
      <c r="AB958" s="77" t="s">
        <v>4162</v>
      </c>
      <c r="AL958" s="77">
        <f t="shared" si="2"/>
        <v>0</v>
      </c>
    </row>
    <row r="959" spans="2:48" x14ac:dyDescent="0.3">
      <c r="B959" s="55">
        <v>2017</v>
      </c>
      <c r="D959" s="54">
        <v>580</v>
      </c>
      <c r="E959" s="55">
        <v>18</v>
      </c>
      <c r="F959" s="55" t="s">
        <v>94</v>
      </c>
      <c r="H959" s="55" t="s">
        <v>581</v>
      </c>
      <c r="I959" s="55" t="s">
        <v>1996</v>
      </c>
      <c r="J959" s="55" t="s">
        <v>1634</v>
      </c>
      <c r="K959" s="55" t="s">
        <v>3968</v>
      </c>
      <c r="L959" s="55" t="s">
        <v>2945</v>
      </c>
      <c r="N959" s="55" t="s">
        <v>2971</v>
      </c>
      <c r="O959" s="55" t="e">
        <v>#N/A</v>
      </c>
      <c r="Q959" s="55" t="s">
        <v>1631</v>
      </c>
      <c r="T959" s="55" t="s">
        <v>4293</v>
      </c>
      <c r="V959" s="60">
        <v>0.1</v>
      </c>
      <c r="W959" s="59" t="s">
        <v>4396</v>
      </c>
      <c r="X959" s="55">
        <v>3</v>
      </c>
      <c r="Y959" s="55">
        <v>1</v>
      </c>
      <c r="AA959" s="55" t="s">
        <v>4399</v>
      </c>
      <c r="AK959" s="77" t="s">
        <v>4143</v>
      </c>
      <c r="AL959" s="77">
        <f t="shared" si="2"/>
        <v>1</v>
      </c>
    </row>
    <row r="960" spans="2:48" x14ac:dyDescent="0.3">
      <c r="B960" s="55">
        <v>2017</v>
      </c>
      <c r="D960" s="54">
        <v>580</v>
      </c>
      <c r="E960" s="55">
        <v>18</v>
      </c>
      <c r="F960" s="55" t="s">
        <v>94</v>
      </c>
      <c r="H960" s="55" t="s">
        <v>581</v>
      </c>
      <c r="I960" s="55" t="s">
        <v>1996</v>
      </c>
      <c r="J960" s="55" t="s">
        <v>1634</v>
      </c>
      <c r="K960" s="55" t="s">
        <v>3968</v>
      </c>
      <c r="N960" s="55" t="s">
        <v>2919</v>
      </c>
      <c r="O960" s="55" t="e">
        <v>#N/A</v>
      </c>
      <c r="Q960" s="55" t="s">
        <v>4293</v>
      </c>
      <c r="V960" s="60">
        <v>0</v>
      </c>
      <c r="X960" s="55">
        <v>4</v>
      </c>
      <c r="Y960" s="55">
        <v>1</v>
      </c>
      <c r="AA960" s="55" t="s">
        <v>4400</v>
      </c>
      <c r="AB960" s="77" t="s">
        <v>2216</v>
      </c>
      <c r="AL960" s="77">
        <f t="shared" si="2"/>
        <v>0</v>
      </c>
    </row>
    <row r="961" spans="2:48" x14ac:dyDescent="0.3">
      <c r="B961" s="55">
        <v>2017</v>
      </c>
      <c r="D961" s="54">
        <v>580</v>
      </c>
      <c r="E961" s="55">
        <v>18</v>
      </c>
      <c r="F961" s="55" t="s">
        <v>94</v>
      </c>
      <c r="H961" s="55" t="s">
        <v>581</v>
      </c>
      <c r="I961" s="55" t="s">
        <v>1996</v>
      </c>
      <c r="J961" s="55" t="s">
        <v>1634</v>
      </c>
      <c r="K961" s="55" t="s">
        <v>3968</v>
      </c>
      <c r="N961" s="55" t="s">
        <v>2919</v>
      </c>
      <c r="O961" s="55" t="e">
        <v>#N/A</v>
      </c>
      <c r="Q961" s="55" t="s">
        <v>4293</v>
      </c>
      <c r="V961" s="60">
        <v>0</v>
      </c>
      <c r="W961" s="59" t="s">
        <v>4397</v>
      </c>
      <c r="X961" s="55">
        <v>5</v>
      </c>
      <c r="Y961" s="55">
        <v>4</v>
      </c>
      <c r="AA961" s="55" t="s">
        <v>4401</v>
      </c>
      <c r="AL961" s="77">
        <f t="shared" si="2"/>
        <v>0</v>
      </c>
    </row>
    <row r="962" spans="2:48" x14ac:dyDescent="0.3">
      <c r="B962" s="55">
        <v>2017</v>
      </c>
      <c r="D962" s="54">
        <v>580</v>
      </c>
      <c r="E962" s="55">
        <v>18</v>
      </c>
      <c r="F962" s="55" t="s">
        <v>94</v>
      </c>
      <c r="H962" s="55" t="s">
        <v>581</v>
      </c>
      <c r="I962" s="55" t="s">
        <v>1996</v>
      </c>
      <c r="J962" s="55" t="s">
        <v>1634</v>
      </c>
      <c r="K962" s="55" t="s">
        <v>3366</v>
      </c>
      <c r="N962" s="55" t="s">
        <v>3366</v>
      </c>
      <c r="O962" s="55" t="e">
        <v>#N/A</v>
      </c>
      <c r="V962" s="60">
        <v>0</v>
      </c>
      <c r="Y962" s="55">
        <v>7</v>
      </c>
      <c r="AL962" s="77">
        <f t="shared" si="2"/>
        <v>0</v>
      </c>
    </row>
    <row r="963" spans="2:48" x14ac:dyDescent="0.3">
      <c r="B963" s="55">
        <v>2017</v>
      </c>
      <c r="D963" s="54">
        <v>580</v>
      </c>
      <c r="E963" s="55">
        <v>18</v>
      </c>
      <c r="F963" s="55" t="s">
        <v>94</v>
      </c>
      <c r="H963" s="55" t="s">
        <v>581</v>
      </c>
      <c r="I963" s="55" t="s">
        <v>1996</v>
      </c>
      <c r="J963" s="55" t="s">
        <v>1769</v>
      </c>
      <c r="L963" s="55" t="s">
        <v>2616</v>
      </c>
      <c r="M963" s="55" t="s">
        <v>1636</v>
      </c>
      <c r="N963" s="55" t="s">
        <v>2617</v>
      </c>
      <c r="O963" s="55" t="e">
        <v>#N/A</v>
      </c>
      <c r="Q963" s="55" t="s">
        <v>2717</v>
      </c>
      <c r="T963" s="55" t="s">
        <v>2901</v>
      </c>
      <c r="V963" s="60">
        <v>0</v>
      </c>
      <c r="X963" s="55" t="s">
        <v>2216</v>
      </c>
      <c r="Y963" s="55">
        <v>1</v>
      </c>
      <c r="AA963" s="55" t="s">
        <v>4402</v>
      </c>
      <c r="AL963" s="77">
        <f t="shared" si="2"/>
        <v>0</v>
      </c>
    </row>
    <row r="964" spans="2:48" x14ac:dyDescent="0.3">
      <c r="B964" s="55">
        <v>2017</v>
      </c>
      <c r="D964" s="54">
        <v>598</v>
      </c>
      <c r="E964" s="55">
        <v>18</v>
      </c>
      <c r="F964" s="55" t="s">
        <v>87</v>
      </c>
      <c r="H964" s="55" t="s">
        <v>27</v>
      </c>
      <c r="I964" s="55" t="s">
        <v>1880</v>
      </c>
      <c r="J964" s="55" t="s">
        <v>1634</v>
      </c>
      <c r="K964" s="55" t="s">
        <v>3561</v>
      </c>
      <c r="L964" s="55" t="s">
        <v>2873</v>
      </c>
      <c r="M964" s="55" t="s">
        <v>1657</v>
      </c>
      <c r="N964" s="55" t="s">
        <v>1658</v>
      </c>
      <c r="O964" s="55" t="e">
        <v>#N/A</v>
      </c>
      <c r="Q964" s="77" t="s">
        <v>4113</v>
      </c>
      <c r="T964" s="55" t="s">
        <v>4403</v>
      </c>
      <c r="U964" s="55" t="s">
        <v>2874</v>
      </c>
      <c r="V964" s="60">
        <v>0.2</v>
      </c>
      <c r="X964" s="55">
        <v>2</v>
      </c>
      <c r="Y964" s="55">
        <v>1</v>
      </c>
      <c r="AA964" s="55" t="s">
        <v>4404</v>
      </c>
      <c r="AB964" s="55" t="s">
        <v>4190</v>
      </c>
      <c r="AC964" s="55" t="s">
        <v>4405</v>
      </c>
      <c r="AL964" s="77">
        <f t="shared" si="2"/>
        <v>0</v>
      </c>
      <c r="AS964" s="55" t="s">
        <v>4406</v>
      </c>
      <c r="AU964" s="55" t="s">
        <v>4407</v>
      </c>
      <c r="AV964" s="55" t="s">
        <v>4408</v>
      </c>
    </row>
    <row r="965" spans="2:48" x14ac:dyDescent="0.3">
      <c r="B965" s="55">
        <v>2017</v>
      </c>
      <c r="D965" s="54">
        <v>598</v>
      </c>
      <c r="E965" s="55">
        <v>18</v>
      </c>
      <c r="F965" s="55" t="s">
        <v>87</v>
      </c>
      <c r="H965" s="55" t="s">
        <v>27</v>
      </c>
      <c r="I965" s="55" t="s">
        <v>1880</v>
      </c>
      <c r="J965" s="55" t="s">
        <v>1634</v>
      </c>
      <c r="K965" s="55" t="s">
        <v>3561</v>
      </c>
      <c r="L965" s="55" t="s">
        <v>3561</v>
      </c>
      <c r="N965" s="55" t="s">
        <v>2915</v>
      </c>
      <c r="O965" s="55" t="e">
        <v>#N/A</v>
      </c>
      <c r="Q965" s="55" t="s">
        <v>4409</v>
      </c>
      <c r="T965" s="55" t="s">
        <v>4410</v>
      </c>
      <c r="V965" s="60">
        <v>0.1</v>
      </c>
      <c r="W965" s="77" t="s">
        <v>4226</v>
      </c>
      <c r="X965" s="55">
        <v>2</v>
      </c>
      <c r="Y965" s="55">
        <v>1</v>
      </c>
      <c r="AA965" s="55" t="s">
        <v>4411</v>
      </c>
      <c r="AL965" s="77">
        <f t="shared" si="2"/>
        <v>0</v>
      </c>
    </row>
    <row r="966" spans="2:48" x14ac:dyDescent="0.3">
      <c r="B966" s="55">
        <v>2017</v>
      </c>
      <c r="D966" s="54">
        <v>598</v>
      </c>
      <c r="E966" s="55">
        <v>18</v>
      </c>
      <c r="F966" s="55" t="s">
        <v>87</v>
      </c>
      <c r="H966" s="55" t="s">
        <v>27</v>
      </c>
      <c r="I966" s="55" t="s">
        <v>1880</v>
      </c>
      <c r="J966" s="55" t="s">
        <v>1634</v>
      </c>
      <c r="K966" s="55" t="s">
        <v>3968</v>
      </c>
      <c r="L966" s="55" t="s">
        <v>2980</v>
      </c>
      <c r="N966" s="55" t="s">
        <v>2777</v>
      </c>
      <c r="O966" s="55" t="e">
        <v>#N/A</v>
      </c>
      <c r="Q966" s="55" t="s">
        <v>1631</v>
      </c>
      <c r="T966" s="55" t="s">
        <v>4293</v>
      </c>
      <c r="V966" s="60">
        <v>0</v>
      </c>
      <c r="W966" s="59" t="s">
        <v>4254</v>
      </c>
      <c r="X966" s="55">
        <v>3</v>
      </c>
      <c r="Y966" s="55">
        <v>1</v>
      </c>
      <c r="AL966" s="77">
        <f t="shared" si="2"/>
        <v>0</v>
      </c>
    </row>
    <row r="967" spans="2:48" x14ac:dyDescent="0.3">
      <c r="B967" s="55">
        <v>2017</v>
      </c>
      <c r="D967" s="54">
        <v>598</v>
      </c>
      <c r="E967" s="55">
        <v>18</v>
      </c>
      <c r="F967" s="55" t="s">
        <v>87</v>
      </c>
      <c r="H967" s="55" t="s">
        <v>27</v>
      </c>
      <c r="I967" s="55" t="s">
        <v>1880</v>
      </c>
      <c r="J967" s="55" t="s">
        <v>1634</v>
      </c>
      <c r="K967" s="55" t="s">
        <v>3366</v>
      </c>
      <c r="N967" s="55" t="s">
        <v>3366</v>
      </c>
      <c r="O967" s="55" t="e">
        <v>#N/A</v>
      </c>
      <c r="Y967" s="55">
        <v>1</v>
      </c>
      <c r="AL967" s="77">
        <f t="shared" si="2"/>
        <v>0</v>
      </c>
    </row>
    <row r="968" spans="2:48" x14ac:dyDescent="0.3">
      <c r="B968" s="55">
        <v>2017</v>
      </c>
      <c r="D968" s="54">
        <v>581</v>
      </c>
      <c r="E968" s="55">
        <v>18</v>
      </c>
      <c r="F968" s="55" t="s">
        <v>91</v>
      </c>
      <c r="H968" s="55" t="s">
        <v>972</v>
      </c>
      <c r="I968" s="55" t="s">
        <v>1996</v>
      </c>
      <c r="J968" s="55" t="s">
        <v>1634</v>
      </c>
      <c r="K968" s="55" t="s">
        <v>1742</v>
      </c>
      <c r="L968" s="55" t="s">
        <v>2925</v>
      </c>
      <c r="M968" s="55" t="s">
        <v>2926</v>
      </c>
      <c r="N968" s="55" t="s">
        <v>3888</v>
      </c>
      <c r="O968" s="55" t="e">
        <v>#N/A</v>
      </c>
      <c r="Q968" s="55" t="s">
        <v>4130</v>
      </c>
      <c r="T968" s="55" t="s">
        <v>4026</v>
      </c>
      <c r="U968" s="55" t="s">
        <v>2877</v>
      </c>
      <c r="V968" s="60">
        <v>0.7</v>
      </c>
      <c r="W968" s="77" t="s">
        <v>4226</v>
      </c>
      <c r="X968" s="55">
        <v>3</v>
      </c>
      <c r="Y968" s="55">
        <v>1</v>
      </c>
      <c r="AL968" s="77">
        <f t="shared" si="2"/>
        <v>0</v>
      </c>
      <c r="AU968" s="55">
        <v>4.9000000000000004</v>
      </c>
      <c r="AV968" s="55" t="s">
        <v>4413</v>
      </c>
    </row>
    <row r="969" spans="2:48" x14ac:dyDescent="0.3">
      <c r="B969" s="55">
        <v>2017</v>
      </c>
      <c r="D969" s="54">
        <v>581</v>
      </c>
      <c r="E969" s="55">
        <v>18</v>
      </c>
      <c r="F969" s="55" t="s">
        <v>91</v>
      </c>
      <c r="H969" s="55" t="s">
        <v>972</v>
      </c>
      <c r="I969" s="55" t="s">
        <v>1996</v>
      </c>
      <c r="J969" s="55" t="s">
        <v>1634</v>
      </c>
      <c r="K969" s="55" t="s">
        <v>2911</v>
      </c>
      <c r="L969" s="55" t="s">
        <v>1635</v>
      </c>
      <c r="M969" s="55" t="s">
        <v>3759</v>
      </c>
      <c r="N969" s="55" t="s">
        <v>3901</v>
      </c>
      <c r="O969" s="55" t="e">
        <v>#N/A</v>
      </c>
      <c r="Q969" s="55" t="s">
        <v>4214</v>
      </c>
      <c r="T969" s="55" t="s">
        <v>4286</v>
      </c>
      <c r="U969" s="55" t="s">
        <v>2874</v>
      </c>
      <c r="V969" s="60">
        <v>1</v>
      </c>
      <c r="Y969" s="55">
        <v>1</v>
      </c>
      <c r="AD969" s="55" t="s">
        <v>4063</v>
      </c>
      <c r="AE969" s="55" t="s">
        <v>4414</v>
      </c>
      <c r="AF969" s="55" t="s">
        <v>4063</v>
      </c>
      <c r="AL969" s="77">
        <f t="shared" si="2"/>
        <v>0</v>
      </c>
      <c r="AU969" s="55" t="s">
        <v>4416</v>
      </c>
      <c r="AV969" s="55" t="s">
        <v>4415</v>
      </c>
    </row>
    <row r="970" spans="2:48" x14ac:dyDescent="0.3">
      <c r="B970" s="55">
        <v>2017</v>
      </c>
      <c r="D970" s="54">
        <v>581</v>
      </c>
      <c r="E970" s="55">
        <v>18</v>
      </c>
      <c r="F970" s="55" t="s">
        <v>91</v>
      </c>
      <c r="H970" s="55" t="s">
        <v>972</v>
      </c>
      <c r="I970" s="55" t="s">
        <v>1996</v>
      </c>
      <c r="J970" s="55" t="s">
        <v>1634</v>
      </c>
      <c r="K970" s="55" t="s">
        <v>2911</v>
      </c>
      <c r="N970" s="55" t="s">
        <v>3890</v>
      </c>
      <c r="O970" s="55" t="e">
        <v>#N/A</v>
      </c>
      <c r="Q970" s="55" t="s">
        <v>4417</v>
      </c>
      <c r="T970" s="55" t="s">
        <v>4109</v>
      </c>
      <c r="V970" s="60">
        <v>0</v>
      </c>
      <c r="Y970" s="55">
        <v>1</v>
      </c>
      <c r="AL970" s="77">
        <f t="shared" si="2"/>
        <v>0</v>
      </c>
    </row>
    <row r="971" spans="2:48" x14ac:dyDescent="0.3">
      <c r="B971" s="55">
        <v>2017</v>
      </c>
      <c r="D971" s="54">
        <v>581</v>
      </c>
      <c r="E971" s="55">
        <v>18</v>
      </c>
      <c r="F971" s="55" t="s">
        <v>91</v>
      </c>
      <c r="H971" s="55" t="s">
        <v>972</v>
      </c>
      <c r="I971" s="55" t="s">
        <v>1996</v>
      </c>
      <c r="J971" s="55" t="s">
        <v>1634</v>
      </c>
      <c r="K971" s="55" t="s">
        <v>3965</v>
      </c>
      <c r="L971" s="55" t="s">
        <v>1673</v>
      </c>
      <c r="M971" s="55" t="s">
        <v>2879</v>
      </c>
      <c r="N971" s="55" t="s">
        <v>1830</v>
      </c>
      <c r="O971" s="55" t="e">
        <v>#N/A</v>
      </c>
      <c r="Q971" s="55" t="s">
        <v>4199</v>
      </c>
      <c r="T971" s="55" t="s">
        <v>4249</v>
      </c>
      <c r="U971" s="55" t="s">
        <v>2877</v>
      </c>
      <c r="V971" s="60">
        <v>0.9</v>
      </c>
      <c r="W971" s="59" t="s">
        <v>4418</v>
      </c>
      <c r="Y971" s="55">
        <v>1</v>
      </c>
      <c r="AB971" s="77" t="s">
        <v>4162</v>
      </c>
      <c r="AD971" s="55" t="s">
        <v>4063</v>
      </c>
      <c r="AE971" s="55" t="s">
        <v>4414</v>
      </c>
      <c r="AF971" s="55" t="s">
        <v>4094</v>
      </c>
      <c r="AL971" s="77">
        <f t="shared" si="2"/>
        <v>0</v>
      </c>
      <c r="AU971" s="55" t="s">
        <v>4420</v>
      </c>
      <c r="AV971" s="55" t="s">
        <v>4419</v>
      </c>
    </row>
    <row r="972" spans="2:48" x14ac:dyDescent="0.3">
      <c r="B972" s="55">
        <v>2017</v>
      </c>
      <c r="D972" s="54">
        <v>581</v>
      </c>
      <c r="E972" s="55">
        <v>18</v>
      </c>
      <c r="F972" s="55" t="s">
        <v>91</v>
      </c>
      <c r="H972" s="55" t="s">
        <v>972</v>
      </c>
      <c r="I972" s="55" t="s">
        <v>1996</v>
      </c>
      <c r="J972" s="55" t="s">
        <v>1634</v>
      </c>
      <c r="K972" s="55" t="s">
        <v>3965</v>
      </c>
      <c r="L972" s="55" t="s">
        <v>1673</v>
      </c>
      <c r="M972" s="55" t="s">
        <v>2879</v>
      </c>
      <c r="N972" s="55" t="s">
        <v>1830</v>
      </c>
      <c r="O972" s="55" t="e">
        <v>#N/A</v>
      </c>
      <c r="Q972" s="55" t="s">
        <v>4135</v>
      </c>
      <c r="T972" s="55" t="s">
        <v>4036</v>
      </c>
      <c r="U972" s="55" t="s">
        <v>2874</v>
      </c>
      <c r="V972" s="60">
        <v>0.5</v>
      </c>
      <c r="W972" s="77" t="s">
        <v>4227</v>
      </c>
      <c r="X972" s="55" t="s">
        <v>2216</v>
      </c>
      <c r="Y972" s="55">
        <v>1</v>
      </c>
      <c r="AC972" s="55" t="s">
        <v>4421</v>
      </c>
      <c r="AL972" s="77">
        <f t="shared" si="2"/>
        <v>0</v>
      </c>
    </row>
    <row r="973" spans="2:48" x14ac:dyDescent="0.3">
      <c r="B973" s="55">
        <v>2017</v>
      </c>
      <c r="D973" s="54">
        <v>581</v>
      </c>
      <c r="E973" s="55">
        <v>18</v>
      </c>
      <c r="F973" s="55" t="s">
        <v>91</v>
      </c>
      <c r="H973" s="55" t="s">
        <v>972</v>
      </c>
      <c r="I973" s="55" t="s">
        <v>1996</v>
      </c>
      <c r="J973" s="55" t="s">
        <v>1634</v>
      </c>
      <c r="K973" s="55" t="s">
        <v>3561</v>
      </c>
      <c r="L973" s="55" t="s">
        <v>3561</v>
      </c>
      <c r="N973" s="55" t="s">
        <v>2915</v>
      </c>
      <c r="O973" s="55" t="e">
        <v>#N/A</v>
      </c>
      <c r="Q973" s="55" t="s">
        <v>4304</v>
      </c>
      <c r="T973" s="55" t="s">
        <v>4422</v>
      </c>
      <c r="U973" s="55" t="s">
        <v>2216</v>
      </c>
      <c r="V973" s="60">
        <v>0</v>
      </c>
      <c r="W973" s="59" t="s">
        <v>4397</v>
      </c>
      <c r="X973" s="55">
        <v>5</v>
      </c>
      <c r="Y973" s="55">
        <v>2</v>
      </c>
      <c r="AA973" s="55" t="s">
        <v>4423</v>
      </c>
      <c r="AL973" s="77">
        <f t="shared" si="2"/>
        <v>0</v>
      </c>
    </row>
    <row r="974" spans="2:48" x14ac:dyDescent="0.3">
      <c r="B974" s="55">
        <v>2017</v>
      </c>
      <c r="D974" s="54">
        <v>581</v>
      </c>
      <c r="E974" s="55">
        <v>18</v>
      </c>
      <c r="F974" s="55" t="s">
        <v>91</v>
      </c>
      <c r="H974" s="55" t="s">
        <v>972</v>
      </c>
      <c r="I974" s="55" t="s">
        <v>1996</v>
      </c>
      <c r="J974" s="55" t="s">
        <v>1634</v>
      </c>
      <c r="K974" s="55" t="s">
        <v>3968</v>
      </c>
      <c r="L974" s="55" t="s">
        <v>2945</v>
      </c>
      <c r="N974" s="55" t="s">
        <v>2971</v>
      </c>
      <c r="O974" s="55" t="e">
        <v>#N/A</v>
      </c>
      <c r="P974" s="55" t="s">
        <v>4355</v>
      </c>
      <c r="Q974" s="55" t="s">
        <v>4355</v>
      </c>
      <c r="T974" s="55" t="s">
        <v>4424</v>
      </c>
      <c r="V974" s="60">
        <v>0.1</v>
      </c>
      <c r="X974" s="55">
        <v>2</v>
      </c>
      <c r="Y974" s="55">
        <v>1</v>
      </c>
      <c r="AL974" s="77">
        <f t="shared" si="2"/>
        <v>0</v>
      </c>
    </row>
    <row r="975" spans="2:48" x14ac:dyDescent="0.3">
      <c r="B975" s="55">
        <v>2017</v>
      </c>
      <c r="D975" s="54">
        <v>581</v>
      </c>
      <c r="E975" s="55">
        <v>18</v>
      </c>
      <c r="F975" s="55" t="s">
        <v>91</v>
      </c>
      <c r="H975" s="55" t="s">
        <v>972</v>
      </c>
      <c r="I975" s="55" t="s">
        <v>1996</v>
      </c>
      <c r="J975" s="55" t="s">
        <v>1634</v>
      </c>
      <c r="K975" s="55" t="s">
        <v>3968</v>
      </c>
      <c r="L975" s="55" t="s">
        <v>1746</v>
      </c>
      <c r="N975" s="55" t="s">
        <v>3201</v>
      </c>
      <c r="O975" s="55" t="e">
        <v>#N/A</v>
      </c>
      <c r="Q975" s="55" t="s">
        <v>1631</v>
      </c>
      <c r="T975" s="55" t="s">
        <v>4293</v>
      </c>
      <c r="V975" s="60">
        <v>0</v>
      </c>
      <c r="X975" s="55">
        <v>1</v>
      </c>
      <c r="Y975" s="55">
        <v>1</v>
      </c>
      <c r="AA975" s="55" t="s">
        <v>4425</v>
      </c>
      <c r="AL975" s="77">
        <f t="shared" si="2"/>
        <v>0</v>
      </c>
      <c r="AP975" s="55">
        <v>1</v>
      </c>
    </row>
    <row r="976" spans="2:48" x14ac:dyDescent="0.3">
      <c r="B976" s="55">
        <v>2017</v>
      </c>
      <c r="D976" s="54">
        <v>581</v>
      </c>
      <c r="E976" s="55">
        <v>18</v>
      </c>
      <c r="F976" s="55" t="s">
        <v>91</v>
      </c>
      <c r="H976" s="55" t="s">
        <v>972</v>
      </c>
      <c r="I976" s="55" t="s">
        <v>1996</v>
      </c>
      <c r="J976" s="55" t="s">
        <v>1634</v>
      </c>
      <c r="K976" s="55" t="s">
        <v>3968</v>
      </c>
      <c r="L976" s="55" t="s">
        <v>1746</v>
      </c>
      <c r="N976" s="55" t="s">
        <v>3201</v>
      </c>
      <c r="O976" s="55" t="e">
        <v>#N/A</v>
      </c>
      <c r="Q976" s="55" t="s">
        <v>1631</v>
      </c>
      <c r="T976" s="55" t="s">
        <v>4293</v>
      </c>
      <c r="V976" s="60">
        <v>0</v>
      </c>
      <c r="W976" s="59" t="s">
        <v>4254</v>
      </c>
      <c r="X976" s="55">
        <v>5</v>
      </c>
      <c r="Y976" s="55">
        <v>13</v>
      </c>
      <c r="AL976" s="77">
        <f t="shared" si="2"/>
        <v>0</v>
      </c>
    </row>
    <row r="977" spans="2:48" x14ac:dyDescent="0.3">
      <c r="B977" s="55">
        <v>2017</v>
      </c>
      <c r="D977" s="54">
        <v>581</v>
      </c>
      <c r="E977" s="55">
        <v>18</v>
      </c>
      <c r="F977" s="55" t="s">
        <v>91</v>
      </c>
      <c r="H977" s="55" t="s">
        <v>972</v>
      </c>
      <c r="I977" s="55" t="s">
        <v>1996</v>
      </c>
      <c r="J977" s="55" t="s">
        <v>1634</v>
      </c>
      <c r="K977" s="55" t="s">
        <v>3968</v>
      </c>
      <c r="N977" s="55" t="s">
        <v>2919</v>
      </c>
      <c r="O977" s="55" t="e">
        <v>#N/A</v>
      </c>
      <c r="Q977" s="55" t="s">
        <v>1631</v>
      </c>
      <c r="T977" s="55" t="s">
        <v>4293</v>
      </c>
      <c r="V977" s="60">
        <v>0</v>
      </c>
      <c r="W977" s="59" t="s">
        <v>4254</v>
      </c>
      <c r="X977" s="55">
        <v>5</v>
      </c>
      <c r="Y977" s="55">
        <v>3</v>
      </c>
      <c r="AA977" s="55" t="s">
        <v>4426</v>
      </c>
      <c r="AK977" s="55" t="s">
        <v>3974</v>
      </c>
      <c r="AL977" s="77">
        <v>2</v>
      </c>
    </row>
    <row r="978" spans="2:48" x14ac:dyDescent="0.3">
      <c r="B978" s="55">
        <v>2017</v>
      </c>
      <c r="D978" s="54">
        <v>581</v>
      </c>
      <c r="E978" s="55">
        <v>18</v>
      </c>
      <c r="F978" s="55" t="s">
        <v>91</v>
      </c>
      <c r="H978" s="55" t="s">
        <v>972</v>
      </c>
      <c r="I978" s="55" t="s">
        <v>1996</v>
      </c>
      <c r="J978" s="55" t="s">
        <v>1634</v>
      </c>
      <c r="K978" s="55" t="s">
        <v>3968</v>
      </c>
      <c r="N978" s="55" t="s">
        <v>2919</v>
      </c>
      <c r="O978" s="55" t="e">
        <v>#N/A</v>
      </c>
      <c r="Q978" s="55" t="s">
        <v>4293</v>
      </c>
      <c r="V978" s="60">
        <v>0</v>
      </c>
      <c r="X978" s="55">
        <v>5</v>
      </c>
      <c r="Y978" s="55">
        <v>2</v>
      </c>
      <c r="AL978" s="77">
        <f t="shared" si="2"/>
        <v>0</v>
      </c>
    </row>
    <row r="979" spans="2:48" x14ac:dyDescent="0.3">
      <c r="B979" s="55">
        <v>2017</v>
      </c>
      <c r="D979" s="54">
        <v>581</v>
      </c>
      <c r="E979" s="55">
        <v>18</v>
      </c>
      <c r="F979" s="55" t="s">
        <v>91</v>
      </c>
      <c r="H979" s="55" t="s">
        <v>972</v>
      </c>
      <c r="I979" s="55" t="s">
        <v>1996</v>
      </c>
      <c r="J979" s="55" t="s">
        <v>1622</v>
      </c>
      <c r="K979" s="55" t="s">
        <v>3226</v>
      </c>
      <c r="L979" s="55" t="s">
        <v>3379</v>
      </c>
      <c r="M979" s="55" t="s">
        <v>3380</v>
      </c>
      <c r="N979" s="55" t="s">
        <v>3547</v>
      </c>
      <c r="O979" s="55" t="e">
        <v>#N/A</v>
      </c>
      <c r="Q979" s="55" t="s">
        <v>1687</v>
      </c>
      <c r="U979" s="55" t="s">
        <v>2874</v>
      </c>
      <c r="V979" s="60">
        <v>0.8</v>
      </c>
      <c r="W979" s="77" t="s">
        <v>4227</v>
      </c>
      <c r="X979" s="55" t="s">
        <v>2216</v>
      </c>
      <c r="Y979" s="55">
        <v>1</v>
      </c>
      <c r="AB979" s="55">
        <v>9</v>
      </c>
      <c r="AL979" s="77">
        <f t="shared" si="2"/>
        <v>0</v>
      </c>
      <c r="AU979" s="55" t="s">
        <v>4428</v>
      </c>
      <c r="AV979" s="55" t="s">
        <v>4427</v>
      </c>
    </row>
    <row r="980" spans="2:48" x14ac:dyDescent="0.3">
      <c r="B980" s="55">
        <v>2017</v>
      </c>
      <c r="D980" s="54">
        <v>581</v>
      </c>
      <c r="E980" s="55">
        <v>18</v>
      </c>
      <c r="F980" s="55" t="s">
        <v>91</v>
      </c>
      <c r="H980" s="55" t="s">
        <v>972</v>
      </c>
      <c r="I980" s="55" t="s">
        <v>1996</v>
      </c>
      <c r="J980" s="55" t="s">
        <v>1622</v>
      </c>
      <c r="K980" s="55" t="s">
        <v>3593</v>
      </c>
      <c r="L980" s="55" t="s">
        <v>2090</v>
      </c>
      <c r="N980" s="55" t="s">
        <v>2091</v>
      </c>
      <c r="O980" s="55" t="e">
        <v>#N/A</v>
      </c>
      <c r="Q980" s="55" t="s">
        <v>4429</v>
      </c>
      <c r="U980" s="55" t="s">
        <v>2877</v>
      </c>
      <c r="V980" s="60">
        <v>0.8</v>
      </c>
      <c r="W980" s="59" t="s">
        <v>4396</v>
      </c>
      <c r="X980" s="55" t="s">
        <v>2216</v>
      </c>
      <c r="Y980" s="55">
        <v>1</v>
      </c>
      <c r="AC980" s="55" t="s">
        <v>4274</v>
      </c>
      <c r="AL980" s="77">
        <f t="shared" si="2"/>
        <v>0</v>
      </c>
    </row>
    <row r="981" spans="2:48" x14ac:dyDescent="0.3">
      <c r="B981" s="55">
        <v>2017</v>
      </c>
      <c r="D981" s="54">
        <v>581</v>
      </c>
      <c r="E981" s="55">
        <v>18</v>
      </c>
      <c r="F981" s="55" t="s">
        <v>91</v>
      </c>
      <c r="H981" s="55" t="s">
        <v>972</v>
      </c>
      <c r="I981" s="55" t="s">
        <v>1996</v>
      </c>
      <c r="J981" s="55" t="s">
        <v>1622</v>
      </c>
      <c r="K981" s="55" t="s">
        <v>3593</v>
      </c>
      <c r="L981" s="55" t="s">
        <v>2090</v>
      </c>
      <c r="N981" s="55" t="s">
        <v>2091</v>
      </c>
      <c r="O981" s="55" t="e">
        <v>#N/A</v>
      </c>
      <c r="Q981" s="55" t="s">
        <v>4191</v>
      </c>
      <c r="U981" s="55" t="s">
        <v>2877</v>
      </c>
      <c r="V981" s="60">
        <v>0.4</v>
      </c>
      <c r="W981" s="59" t="s">
        <v>4430</v>
      </c>
      <c r="X981" s="55" t="s">
        <v>2216</v>
      </c>
      <c r="Y981" s="55">
        <v>1</v>
      </c>
      <c r="AB981" s="55">
        <v>9</v>
      </c>
      <c r="AL981" s="77">
        <f t="shared" si="2"/>
        <v>0</v>
      </c>
      <c r="AV981" s="55" t="s">
        <v>4260</v>
      </c>
    </row>
    <row r="982" spans="2:48" x14ac:dyDescent="0.3">
      <c r="B982" s="55">
        <v>2017</v>
      </c>
      <c r="D982" s="54">
        <v>581</v>
      </c>
      <c r="E982" s="55">
        <v>18</v>
      </c>
      <c r="F982" s="55" t="s">
        <v>91</v>
      </c>
      <c r="H982" s="55" t="s">
        <v>972</v>
      </c>
      <c r="I982" s="55" t="s">
        <v>1996</v>
      </c>
      <c r="J982" s="55" t="s">
        <v>1622</v>
      </c>
      <c r="N982" s="55" t="s">
        <v>1622</v>
      </c>
      <c r="O982" s="55" t="e">
        <v>#N/A</v>
      </c>
      <c r="Q982" s="55" t="s">
        <v>4431</v>
      </c>
      <c r="V982" s="60">
        <v>0</v>
      </c>
      <c r="W982" s="59" t="s">
        <v>4396</v>
      </c>
      <c r="X982" s="55" t="s">
        <v>2216</v>
      </c>
      <c r="Y982" s="55">
        <v>2</v>
      </c>
      <c r="AL982" s="77">
        <f t="shared" si="2"/>
        <v>0</v>
      </c>
    </row>
    <row r="983" spans="2:48" x14ac:dyDescent="0.3">
      <c r="B983" s="55">
        <v>2017</v>
      </c>
      <c r="D983" s="54">
        <v>581</v>
      </c>
      <c r="E983" s="55">
        <v>18</v>
      </c>
      <c r="F983" s="55" t="s">
        <v>91</v>
      </c>
      <c r="H983" s="55" t="s">
        <v>972</v>
      </c>
      <c r="I983" s="55" t="s">
        <v>1996</v>
      </c>
      <c r="J983" s="55" t="s">
        <v>1622</v>
      </c>
      <c r="N983" s="55" t="s">
        <v>1622</v>
      </c>
      <c r="O983" s="55" t="e">
        <v>#N/A</v>
      </c>
      <c r="Q983" s="55" t="s">
        <v>1631</v>
      </c>
      <c r="T983" s="55" t="s">
        <v>4293</v>
      </c>
      <c r="V983" s="60">
        <v>0</v>
      </c>
      <c r="W983" s="59" t="s">
        <v>4254</v>
      </c>
      <c r="Y983" s="55">
        <v>2</v>
      </c>
      <c r="AL983" s="77">
        <f t="shared" si="2"/>
        <v>0</v>
      </c>
    </row>
    <row r="984" spans="2:48" x14ac:dyDescent="0.3">
      <c r="B984" s="55">
        <v>2017</v>
      </c>
      <c r="D984" s="54">
        <v>581</v>
      </c>
      <c r="E984" s="55">
        <v>18</v>
      </c>
      <c r="F984" s="55" t="s">
        <v>91</v>
      </c>
      <c r="H984" s="55" t="s">
        <v>972</v>
      </c>
      <c r="I984" s="55" t="s">
        <v>1996</v>
      </c>
      <c r="J984" s="55" t="s">
        <v>1622</v>
      </c>
      <c r="N984" s="55" t="s">
        <v>1622</v>
      </c>
      <c r="O984" s="55" t="e">
        <v>#N/A</v>
      </c>
      <c r="Q984" s="55" t="s">
        <v>4293</v>
      </c>
      <c r="V984" s="60">
        <v>0</v>
      </c>
      <c r="Y984" s="55">
        <v>1</v>
      </c>
      <c r="AL984" s="77">
        <f t="shared" si="2"/>
        <v>0</v>
      </c>
    </row>
    <row r="985" spans="2:48" x14ac:dyDescent="0.3">
      <c r="B985" s="55">
        <v>2017</v>
      </c>
      <c r="D985" s="54">
        <v>581</v>
      </c>
      <c r="E985" s="55">
        <v>18</v>
      </c>
      <c r="F985" s="55" t="s">
        <v>91</v>
      </c>
      <c r="H985" s="55" t="s">
        <v>972</v>
      </c>
      <c r="I985" s="55" t="s">
        <v>1996</v>
      </c>
      <c r="J985" s="55" t="s">
        <v>1816</v>
      </c>
      <c r="N985" s="55" t="s">
        <v>1816</v>
      </c>
      <c r="O985" s="55" t="e">
        <v>#N/A</v>
      </c>
      <c r="Q985" s="55" t="s">
        <v>1817</v>
      </c>
      <c r="V985" s="60">
        <v>0</v>
      </c>
      <c r="Y985" s="55">
        <v>2</v>
      </c>
      <c r="AA985" s="55" t="s">
        <v>4432</v>
      </c>
      <c r="AK985" s="55" t="s">
        <v>4255</v>
      </c>
      <c r="AL985" s="77">
        <f t="shared" si="2"/>
        <v>2</v>
      </c>
      <c r="AP985" s="55">
        <v>2</v>
      </c>
    </row>
    <row r="986" spans="2:48" x14ac:dyDescent="0.3">
      <c r="B986" s="55">
        <v>2017</v>
      </c>
      <c r="D986" s="54">
        <v>592</v>
      </c>
      <c r="E986" s="55">
        <v>18</v>
      </c>
      <c r="F986" s="55" t="s">
        <v>91</v>
      </c>
      <c r="H986" s="55" t="s">
        <v>27</v>
      </c>
      <c r="I986" s="55" t="s">
        <v>2407</v>
      </c>
      <c r="J986" s="55" t="s">
        <v>1634</v>
      </c>
      <c r="K986" s="55" t="s">
        <v>1742</v>
      </c>
      <c r="L986" s="55" t="s">
        <v>3279</v>
      </c>
      <c r="M986" s="55" t="s">
        <v>3280</v>
      </c>
      <c r="N986" s="55" t="s">
        <v>3897</v>
      </c>
      <c r="O986" s="55" t="e">
        <v>#N/A</v>
      </c>
      <c r="Q986" s="55" t="s">
        <v>4433</v>
      </c>
      <c r="T986" s="55" t="s">
        <v>4434</v>
      </c>
      <c r="U986" s="55" t="s">
        <v>2874</v>
      </c>
      <c r="V986" s="60">
        <v>0.5</v>
      </c>
      <c r="Y986" s="55">
        <v>1</v>
      </c>
      <c r="AA986" s="55" t="s">
        <v>4435</v>
      </c>
      <c r="AC986" s="55" t="s">
        <v>4274</v>
      </c>
      <c r="AL986" s="77">
        <f t="shared" si="2"/>
        <v>0</v>
      </c>
    </row>
    <row r="987" spans="2:48" x14ac:dyDescent="0.3">
      <c r="B987" s="55">
        <v>2017</v>
      </c>
      <c r="D987" s="54">
        <v>592</v>
      </c>
      <c r="E987" s="55">
        <v>18</v>
      </c>
      <c r="F987" s="55" t="s">
        <v>91</v>
      </c>
      <c r="H987" s="55" t="s">
        <v>27</v>
      </c>
      <c r="I987" s="55" t="s">
        <v>2407</v>
      </c>
      <c r="J987" s="55" t="s">
        <v>1634</v>
      </c>
      <c r="K987" s="55" t="s">
        <v>1742</v>
      </c>
      <c r="L987" s="55" t="s">
        <v>3279</v>
      </c>
      <c r="M987" s="55" t="s">
        <v>3280</v>
      </c>
      <c r="N987" s="55" t="s">
        <v>3897</v>
      </c>
      <c r="O987" s="55" t="e">
        <v>#N/A</v>
      </c>
      <c r="Q987" s="55" t="s">
        <v>4130</v>
      </c>
      <c r="T987" s="55" t="s">
        <v>4026</v>
      </c>
      <c r="U987" s="55" t="s">
        <v>2877</v>
      </c>
      <c r="V987" s="60">
        <v>1</v>
      </c>
      <c r="Y987" s="55">
        <v>1</v>
      </c>
      <c r="AL987" s="77">
        <f t="shared" si="2"/>
        <v>0</v>
      </c>
    </row>
    <row r="988" spans="2:48" x14ac:dyDescent="0.3">
      <c r="B988" s="55">
        <v>2017</v>
      </c>
      <c r="D988" s="54">
        <v>592</v>
      </c>
      <c r="E988" s="55">
        <v>18</v>
      </c>
      <c r="F988" s="55" t="s">
        <v>91</v>
      </c>
      <c r="H988" s="55" t="s">
        <v>27</v>
      </c>
      <c r="I988" s="55" t="s">
        <v>2407</v>
      </c>
      <c r="J988" s="55" t="s">
        <v>1634</v>
      </c>
      <c r="K988" s="55" t="s">
        <v>3968</v>
      </c>
      <c r="L988" s="55" t="s">
        <v>1650</v>
      </c>
      <c r="N988" s="55" t="s">
        <v>2971</v>
      </c>
      <c r="O988" s="55" t="e">
        <v>#N/A</v>
      </c>
      <c r="P988" s="55" t="s">
        <v>4355</v>
      </c>
      <c r="Q988" s="55" t="s">
        <v>4355</v>
      </c>
      <c r="T988" s="55">
        <v>13</v>
      </c>
      <c r="V988" s="60">
        <v>0.9</v>
      </c>
      <c r="W988" s="59" t="s">
        <v>4437</v>
      </c>
      <c r="X988" s="55">
        <v>2</v>
      </c>
      <c r="Y988" s="55">
        <v>1</v>
      </c>
      <c r="AA988" s="55" t="s">
        <v>4436</v>
      </c>
      <c r="AL988" s="77">
        <f t="shared" si="2"/>
        <v>0</v>
      </c>
      <c r="AN988" s="55">
        <v>1</v>
      </c>
    </row>
    <row r="989" spans="2:48" x14ac:dyDescent="0.3">
      <c r="B989" s="55">
        <v>2017</v>
      </c>
      <c r="D989" s="54">
        <v>592</v>
      </c>
      <c r="E989" s="55">
        <v>18</v>
      </c>
      <c r="F989" s="55" t="s">
        <v>91</v>
      </c>
      <c r="H989" s="55" t="s">
        <v>27</v>
      </c>
      <c r="I989" s="55" t="s">
        <v>2407</v>
      </c>
      <c r="J989" s="55" t="s">
        <v>1634</v>
      </c>
      <c r="K989" s="55" t="s">
        <v>3968</v>
      </c>
      <c r="L989" s="55" t="s">
        <v>2980</v>
      </c>
      <c r="N989" s="55" t="s">
        <v>2777</v>
      </c>
      <c r="O989" s="55" t="e">
        <v>#N/A</v>
      </c>
      <c r="P989" s="55" t="s">
        <v>4175</v>
      </c>
      <c r="Q989" s="55" t="s">
        <v>4175</v>
      </c>
      <c r="T989" s="55" t="s">
        <v>3016</v>
      </c>
      <c r="V989" s="60">
        <v>0</v>
      </c>
      <c r="X989" s="55">
        <v>2</v>
      </c>
      <c r="Y989" s="55">
        <v>1</v>
      </c>
      <c r="AD989" s="55" t="s">
        <v>4063</v>
      </c>
      <c r="AE989" s="55" t="s">
        <v>4414</v>
      </c>
      <c r="AF989" s="55" t="s">
        <v>4063</v>
      </c>
      <c r="AL989" s="77">
        <f t="shared" si="2"/>
        <v>0</v>
      </c>
    </row>
    <row r="990" spans="2:48" x14ac:dyDescent="0.3">
      <c r="B990" s="55">
        <v>2017</v>
      </c>
      <c r="D990" s="54">
        <v>592</v>
      </c>
      <c r="E990" s="55">
        <v>18</v>
      </c>
      <c r="F990" s="55" t="s">
        <v>91</v>
      </c>
      <c r="H990" s="55" t="s">
        <v>27</v>
      </c>
      <c r="I990" s="55" t="s">
        <v>2407</v>
      </c>
      <c r="J990" s="55" t="s">
        <v>1634</v>
      </c>
      <c r="K990" s="55" t="s">
        <v>3968</v>
      </c>
      <c r="L990" s="55" t="s">
        <v>2980</v>
      </c>
      <c r="N990" s="55" t="s">
        <v>2777</v>
      </c>
      <c r="O990" s="55" t="e">
        <v>#N/A</v>
      </c>
      <c r="Q990" s="55" t="s">
        <v>3354</v>
      </c>
      <c r="V990" s="60">
        <v>0</v>
      </c>
      <c r="X990" s="55">
        <v>2</v>
      </c>
      <c r="Y990" s="55">
        <v>1</v>
      </c>
      <c r="AL990" s="77">
        <f t="shared" si="2"/>
        <v>0</v>
      </c>
      <c r="AR990" s="55">
        <v>2</v>
      </c>
    </row>
    <row r="991" spans="2:48" x14ac:dyDescent="0.3">
      <c r="B991" s="55">
        <v>2017</v>
      </c>
      <c r="D991" s="54">
        <v>592</v>
      </c>
      <c r="E991" s="55">
        <v>18</v>
      </c>
      <c r="F991" s="55" t="s">
        <v>91</v>
      </c>
      <c r="H991" s="55" t="s">
        <v>27</v>
      </c>
      <c r="I991" s="55" t="s">
        <v>2407</v>
      </c>
      <c r="J991" s="55" t="s">
        <v>1634</v>
      </c>
      <c r="K991" s="55" t="s">
        <v>3968</v>
      </c>
      <c r="L991" s="55" t="s">
        <v>2259</v>
      </c>
      <c r="N991" s="55" t="s">
        <v>2983</v>
      </c>
      <c r="O991" s="55" t="e">
        <v>#N/A</v>
      </c>
      <c r="Q991" s="55" t="s">
        <v>3354</v>
      </c>
      <c r="V991" s="60">
        <v>0</v>
      </c>
      <c r="X991" s="55">
        <v>2</v>
      </c>
      <c r="Y991" s="55">
        <v>1</v>
      </c>
      <c r="AL991" s="77">
        <f t="shared" ref="AL991:AL1054" si="3">IF(ISBLANK(AK991),,Y991)</f>
        <v>0</v>
      </c>
    </row>
    <row r="992" spans="2:48" x14ac:dyDescent="0.3">
      <c r="B992" s="55">
        <v>2017</v>
      </c>
      <c r="D992" s="54">
        <v>592</v>
      </c>
      <c r="E992" s="55">
        <v>18</v>
      </c>
      <c r="F992" s="55" t="s">
        <v>91</v>
      </c>
      <c r="H992" s="55" t="s">
        <v>27</v>
      </c>
      <c r="I992" s="55" t="s">
        <v>2407</v>
      </c>
      <c r="J992" s="55" t="s">
        <v>1634</v>
      </c>
      <c r="K992" s="55" t="s">
        <v>3968</v>
      </c>
      <c r="N992" s="55" t="s">
        <v>2919</v>
      </c>
      <c r="O992" s="55" t="e">
        <v>#N/A</v>
      </c>
      <c r="Q992" s="55" t="s">
        <v>1796</v>
      </c>
      <c r="V992" s="60">
        <v>0</v>
      </c>
      <c r="X992" s="55">
        <v>1</v>
      </c>
      <c r="Y992" s="55">
        <v>1</v>
      </c>
      <c r="AA992" s="55" t="s">
        <v>4439</v>
      </c>
      <c r="AB992" s="55">
        <v>1</v>
      </c>
      <c r="AL992" s="77">
        <f t="shared" si="3"/>
        <v>0</v>
      </c>
    </row>
    <row r="993" spans="2:48" x14ac:dyDescent="0.3">
      <c r="B993" s="55">
        <v>2017</v>
      </c>
      <c r="D993" s="54">
        <v>592</v>
      </c>
      <c r="E993" s="55">
        <v>18</v>
      </c>
      <c r="F993" s="55" t="s">
        <v>91</v>
      </c>
      <c r="H993" s="55" t="s">
        <v>27</v>
      </c>
      <c r="I993" s="55" t="s">
        <v>2407</v>
      </c>
      <c r="J993" s="55" t="s">
        <v>1622</v>
      </c>
      <c r="K993" s="55" t="s">
        <v>3879</v>
      </c>
      <c r="L993" s="55" t="s">
        <v>2077</v>
      </c>
      <c r="M993" s="55" t="s">
        <v>1657</v>
      </c>
      <c r="N993" s="55" t="s">
        <v>3875</v>
      </c>
      <c r="O993" s="55" t="e">
        <v>#N/A</v>
      </c>
      <c r="Q993" s="55" t="s">
        <v>4431</v>
      </c>
      <c r="U993" s="55" t="s">
        <v>2874</v>
      </c>
      <c r="V993" s="60">
        <v>0.6</v>
      </c>
      <c r="W993" s="59" t="s">
        <v>4430</v>
      </c>
      <c r="X993" s="55" t="s">
        <v>2216</v>
      </c>
      <c r="Y993" s="55">
        <v>1</v>
      </c>
      <c r="AB993" s="55">
        <v>9</v>
      </c>
      <c r="AL993" s="77">
        <f t="shared" si="3"/>
        <v>0</v>
      </c>
      <c r="AU993" s="55">
        <v>5.4</v>
      </c>
      <c r="AV993" s="55" t="s">
        <v>4438</v>
      </c>
    </row>
    <row r="994" spans="2:48" x14ac:dyDescent="0.3">
      <c r="B994" s="55">
        <v>2017</v>
      </c>
      <c r="D994" s="54">
        <v>592</v>
      </c>
      <c r="E994" s="55">
        <v>18</v>
      </c>
      <c r="F994" s="55" t="s">
        <v>91</v>
      </c>
      <c r="H994" s="55" t="s">
        <v>27</v>
      </c>
      <c r="I994" s="55" t="s">
        <v>2407</v>
      </c>
      <c r="J994" s="55" t="s">
        <v>1622</v>
      </c>
      <c r="K994" s="55" t="s">
        <v>3593</v>
      </c>
      <c r="L994" s="55" t="s">
        <v>2090</v>
      </c>
      <c r="N994" s="55" t="s">
        <v>2091</v>
      </c>
      <c r="O994" s="55" t="e">
        <v>#N/A</v>
      </c>
      <c r="Q994" s="55" t="s">
        <v>4431</v>
      </c>
      <c r="U994" s="55" t="s">
        <v>2874</v>
      </c>
      <c r="V994" s="60">
        <v>0.4</v>
      </c>
      <c r="W994" s="59" t="s">
        <v>4396</v>
      </c>
      <c r="X994" s="55" t="s">
        <v>2216</v>
      </c>
      <c r="Y994" s="55">
        <v>1</v>
      </c>
      <c r="AA994" s="55" t="s">
        <v>3131</v>
      </c>
      <c r="AL994" s="77">
        <f t="shared" si="3"/>
        <v>0</v>
      </c>
    </row>
    <row r="995" spans="2:48" x14ac:dyDescent="0.3">
      <c r="B995" s="55">
        <v>2017</v>
      </c>
      <c r="D995" s="54">
        <v>592</v>
      </c>
      <c r="E995" s="55">
        <v>18</v>
      </c>
      <c r="F995" s="55" t="s">
        <v>91</v>
      </c>
      <c r="H995" s="55" t="s">
        <v>27</v>
      </c>
      <c r="I995" s="55" t="s">
        <v>2407</v>
      </c>
      <c r="J995" s="55" t="s">
        <v>1634</v>
      </c>
      <c r="K995" s="55" t="s">
        <v>3968</v>
      </c>
      <c r="L995" s="55" t="s">
        <v>2980</v>
      </c>
      <c r="N995" s="55" t="s">
        <v>2777</v>
      </c>
      <c r="O995" s="55" t="e">
        <v>#N/A</v>
      </c>
      <c r="Q995" s="55" t="s">
        <v>4440</v>
      </c>
      <c r="T995" s="55" t="s">
        <v>4441</v>
      </c>
      <c r="V995" s="60">
        <v>0</v>
      </c>
      <c r="X995" s="55">
        <v>1</v>
      </c>
      <c r="Y995" s="55">
        <v>1</v>
      </c>
      <c r="AA995" s="55" t="s">
        <v>4442</v>
      </c>
      <c r="AL995" s="77"/>
    </row>
    <row r="996" spans="2:48" x14ac:dyDescent="0.3">
      <c r="B996" s="55">
        <v>2017</v>
      </c>
      <c r="D996" s="54">
        <v>592</v>
      </c>
      <c r="E996" s="55">
        <v>18</v>
      </c>
      <c r="F996" s="55" t="s">
        <v>91</v>
      </c>
      <c r="H996" s="55" t="s">
        <v>27</v>
      </c>
      <c r="I996" s="55" t="s">
        <v>2407</v>
      </c>
      <c r="J996" s="55" t="s">
        <v>1634</v>
      </c>
      <c r="K996" s="55" t="s">
        <v>3366</v>
      </c>
      <c r="N996" s="55" t="s">
        <v>3366</v>
      </c>
      <c r="O996" s="55" t="e">
        <v>#N/A</v>
      </c>
      <c r="V996" s="60">
        <v>0</v>
      </c>
      <c r="Y996" s="55">
        <v>3</v>
      </c>
      <c r="AL996" s="77">
        <f t="shared" si="3"/>
        <v>0</v>
      </c>
    </row>
    <row r="997" spans="2:48" x14ac:dyDescent="0.3">
      <c r="B997" s="55">
        <v>2017</v>
      </c>
      <c r="D997" s="54">
        <v>589</v>
      </c>
      <c r="E997" s="55">
        <v>18</v>
      </c>
      <c r="F997" s="55" t="s">
        <v>372</v>
      </c>
      <c r="H997" s="55" t="s">
        <v>356</v>
      </c>
      <c r="I997" s="55" t="s">
        <v>1880</v>
      </c>
      <c r="J997" s="55" t="s">
        <v>1634</v>
      </c>
      <c r="K997" s="55" t="s">
        <v>3561</v>
      </c>
      <c r="L997" s="55" t="s">
        <v>2873</v>
      </c>
      <c r="M997" s="55" t="s">
        <v>1657</v>
      </c>
      <c r="N997" s="55" t="s">
        <v>1658</v>
      </c>
      <c r="O997" s="55" t="e">
        <v>#N/A</v>
      </c>
      <c r="Q997" s="55" t="s">
        <v>4199</v>
      </c>
      <c r="T997" s="55" t="s">
        <v>4265</v>
      </c>
      <c r="U997" s="55" t="s">
        <v>4443</v>
      </c>
      <c r="V997" s="60">
        <v>0.25</v>
      </c>
      <c r="W997" s="59" t="s">
        <v>4430</v>
      </c>
      <c r="X997" s="55">
        <v>4</v>
      </c>
      <c r="Y997" s="55">
        <v>1</v>
      </c>
      <c r="AA997" s="55" t="s">
        <v>4444</v>
      </c>
      <c r="AD997" s="55" t="s">
        <v>4109</v>
      </c>
      <c r="AE997" s="55" t="s">
        <v>4414</v>
      </c>
      <c r="AF997" s="55" t="s">
        <v>4063</v>
      </c>
      <c r="AG997" s="55" t="s">
        <v>4448</v>
      </c>
      <c r="AH997" s="55" t="s">
        <v>4245</v>
      </c>
      <c r="AL997" s="77">
        <f t="shared" si="3"/>
        <v>0</v>
      </c>
      <c r="AP997" s="55">
        <v>2</v>
      </c>
      <c r="AU997" s="55">
        <v>132.69999999999999</v>
      </c>
      <c r="AV997" s="55" t="s">
        <v>4445</v>
      </c>
    </row>
    <row r="998" spans="2:48" x14ac:dyDescent="0.3">
      <c r="B998" s="55">
        <v>2017</v>
      </c>
      <c r="D998" s="54">
        <v>583</v>
      </c>
      <c r="E998" s="55">
        <v>18</v>
      </c>
      <c r="F998" s="55" t="s">
        <v>94</v>
      </c>
      <c r="H998" s="55" t="s">
        <v>581</v>
      </c>
      <c r="I998" s="55" t="s">
        <v>1996</v>
      </c>
      <c r="J998" s="55" t="s">
        <v>1634</v>
      </c>
      <c r="K998" s="55" t="s">
        <v>3968</v>
      </c>
      <c r="L998" s="55" t="s">
        <v>2980</v>
      </c>
      <c r="N998" s="55" t="s">
        <v>2777</v>
      </c>
      <c r="O998" s="55" t="e">
        <v>#N/A</v>
      </c>
      <c r="Q998" s="55" t="s">
        <v>4265</v>
      </c>
      <c r="T998" s="55" t="s">
        <v>1751</v>
      </c>
      <c r="V998" s="60" t="s">
        <v>2216</v>
      </c>
      <c r="W998" s="59" t="s">
        <v>4430</v>
      </c>
      <c r="X998" s="55">
        <v>1</v>
      </c>
      <c r="Y998" s="55">
        <v>1</v>
      </c>
      <c r="AA998" s="55" t="s">
        <v>4446</v>
      </c>
      <c r="AH998" s="55" t="s">
        <v>4245</v>
      </c>
      <c r="AL998" s="77">
        <f t="shared" si="3"/>
        <v>0</v>
      </c>
      <c r="AP998" s="55">
        <v>2</v>
      </c>
      <c r="AU998" s="55">
        <v>80.8</v>
      </c>
      <c r="AV998" s="55" t="s">
        <v>4447</v>
      </c>
    </row>
    <row r="999" spans="2:48" x14ac:dyDescent="0.3">
      <c r="B999" s="55">
        <v>2017</v>
      </c>
      <c r="D999" s="54">
        <v>583</v>
      </c>
      <c r="E999" s="55">
        <v>18</v>
      </c>
      <c r="F999" s="55" t="s">
        <v>94</v>
      </c>
      <c r="H999" s="55" t="s">
        <v>581</v>
      </c>
      <c r="I999" s="55" t="s">
        <v>1996</v>
      </c>
      <c r="J999" s="55" t="s">
        <v>1634</v>
      </c>
      <c r="K999" s="55" t="s">
        <v>3968</v>
      </c>
      <c r="L999" s="55" t="s">
        <v>1746</v>
      </c>
      <c r="N999" s="55" t="s">
        <v>3201</v>
      </c>
      <c r="O999" s="55" t="e">
        <v>#N/A</v>
      </c>
      <c r="Q999" s="55" t="s">
        <v>4269</v>
      </c>
      <c r="T999" s="55" t="s">
        <v>1751</v>
      </c>
      <c r="W999" s="59" t="s">
        <v>4430</v>
      </c>
      <c r="X999" s="55">
        <v>1</v>
      </c>
      <c r="Y999" s="55">
        <v>3</v>
      </c>
      <c r="AA999" s="55" t="s">
        <v>4449</v>
      </c>
      <c r="AH999" s="55" t="s">
        <v>4245</v>
      </c>
      <c r="AL999" s="77">
        <f t="shared" si="3"/>
        <v>0</v>
      </c>
      <c r="AP999" s="55">
        <v>2</v>
      </c>
      <c r="AU999" s="55" t="s">
        <v>4451</v>
      </c>
      <c r="AV999" s="55" t="s">
        <v>4450</v>
      </c>
    </row>
    <row r="1000" spans="2:48" x14ac:dyDescent="0.3">
      <c r="B1000" s="55">
        <v>2017</v>
      </c>
      <c r="D1000" s="54">
        <v>591</v>
      </c>
      <c r="E1000" s="55">
        <v>18</v>
      </c>
      <c r="F1000" s="55" t="s">
        <v>30</v>
      </c>
      <c r="H1000" s="55" t="s">
        <v>27</v>
      </c>
      <c r="I1000" s="55" t="s">
        <v>2407</v>
      </c>
      <c r="J1000" s="55" t="s">
        <v>1634</v>
      </c>
      <c r="K1000" s="55" t="s">
        <v>3366</v>
      </c>
      <c r="N1000" s="55" t="s">
        <v>3366</v>
      </c>
      <c r="O1000" s="55" t="e">
        <v>#N/A</v>
      </c>
      <c r="Y1000" s="55">
        <v>1</v>
      </c>
      <c r="AL1000" s="77">
        <f t="shared" si="3"/>
        <v>0</v>
      </c>
    </row>
    <row r="1001" spans="2:48" x14ac:dyDescent="0.3">
      <c r="B1001" s="55">
        <v>2017</v>
      </c>
      <c r="D1001" s="54">
        <v>585</v>
      </c>
      <c r="E1001" s="55">
        <v>18</v>
      </c>
      <c r="F1001" s="55" t="s">
        <v>87</v>
      </c>
      <c r="H1001" s="55" t="s">
        <v>27</v>
      </c>
      <c r="I1001" s="55" t="s">
        <v>2407</v>
      </c>
      <c r="J1001" s="55" t="s">
        <v>1634</v>
      </c>
      <c r="K1001" s="55" t="s">
        <v>3366</v>
      </c>
      <c r="N1001" s="55" t="s">
        <v>3366</v>
      </c>
      <c r="O1001" s="55" t="e">
        <v>#N/A</v>
      </c>
      <c r="Q1001" s="55" t="s">
        <v>3446</v>
      </c>
      <c r="T1001" s="55" t="s">
        <v>4293</v>
      </c>
      <c r="X1001" s="55">
        <v>1</v>
      </c>
      <c r="Y1001" s="55">
        <v>1</v>
      </c>
      <c r="AA1001" s="55" t="s">
        <v>4452</v>
      </c>
      <c r="AH1001" s="55" t="s">
        <v>4245</v>
      </c>
      <c r="AL1001" s="77">
        <f t="shared" si="3"/>
        <v>0</v>
      </c>
      <c r="AP1001" s="55">
        <v>1</v>
      </c>
      <c r="AU1001" s="55" t="s">
        <v>4453</v>
      </c>
      <c r="AV1001" s="55" t="s">
        <v>4273</v>
      </c>
    </row>
    <row r="1002" spans="2:48" x14ac:dyDescent="0.3">
      <c r="B1002" s="55">
        <v>2017</v>
      </c>
      <c r="D1002" s="54">
        <v>595</v>
      </c>
      <c r="E1002" s="55">
        <v>18</v>
      </c>
      <c r="F1002" s="55" t="s">
        <v>372</v>
      </c>
      <c r="H1002" s="55" t="s">
        <v>356</v>
      </c>
      <c r="I1002" s="55" t="s">
        <v>1880</v>
      </c>
      <c r="J1002" s="55" t="s">
        <v>1634</v>
      </c>
      <c r="K1002" s="55" t="s">
        <v>3968</v>
      </c>
      <c r="L1002" s="55" t="s">
        <v>1746</v>
      </c>
      <c r="N1002" s="55" t="s">
        <v>3201</v>
      </c>
      <c r="O1002" s="55" t="e">
        <v>#N/A</v>
      </c>
      <c r="Q1002" s="55" t="s">
        <v>4269</v>
      </c>
      <c r="T1002" s="55" t="s">
        <v>1751</v>
      </c>
      <c r="V1002" s="60" t="s">
        <v>2216</v>
      </c>
      <c r="W1002" s="59" t="s">
        <v>4430</v>
      </c>
      <c r="X1002" s="55">
        <v>3</v>
      </c>
      <c r="Y1002" s="55">
        <v>1</v>
      </c>
      <c r="AA1002" s="55" t="s">
        <v>4454</v>
      </c>
      <c r="AL1002" s="77">
        <f t="shared" si="3"/>
        <v>0</v>
      </c>
    </row>
    <row r="1003" spans="2:48" x14ac:dyDescent="0.3">
      <c r="B1003" s="55">
        <v>2017</v>
      </c>
      <c r="D1003" s="54">
        <v>534</v>
      </c>
      <c r="E1003" s="55">
        <v>18</v>
      </c>
      <c r="F1003" s="55" t="s">
        <v>91</v>
      </c>
      <c r="H1003" s="55" t="s">
        <v>27</v>
      </c>
      <c r="I1003" s="55" t="s">
        <v>2164</v>
      </c>
      <c r="J1003" s="55" t="s">
        <v>1634</v>
      </c>
      <c r="K1003" s="55" t="s">
        <v>3561</v>
      </c>
      <c r="L1003" s="55" t="s">
        <v>2873</v>
      </c>
      <c r="M1003" s="55" t="s">
        <v>1657</v>
      </c>
      <c r="N1003" s="55" t="s">
        <v>1658</v>
      </c>
      <c r="O1003" s="55" t="e">
        <v>#N/A</v>
      </c>
      <c r="Q1003" s="55" t="s">
        <v>4191</v>
      </c>
      <c r="T1003" s="55" t="s">
        <v>1751</v>
      </c>
      <c r="U1003" s="55" t="s">
        <v>2874</v>
      </c>
      <c r="V1003" s="60">
        <v>0.5</v>
      </c>
      <c r="W1003" s="59" t="s">
        <v>4430</v>
      </c>
      <c r="X1003" s="55">
        <v>1</v>
      </c>
      <c r="Y1003" s="55">
        <v>1</v>
      </c>
      <c r="AA1003" s="55" t="s">
        <v>4462</v>
      </c>
      <c r="AD1003" s="55" t="s">
        <v>4109</v>
      </c>
      <c r="AE1003" s="55" t="s">
        <v>4414</v>
      </c>
      <c r="AF1003" s="55" t="s">
        <v>4063</v>
      </c>
      <c r="AH1003" s="55" t="s">
        <v>5392</v>
      </c>
      <c r="AL1003" s="77">
        <f t="shared" si="3"/>
        <v>0</v>
      </c>
      <c r="AP1003" s="55">
        <v>2</v>
      </c>
      <c r="AU1003" s="55" t="s">
        <v>4463</v>
      </c>
      <c r="AV1003" s="55" t="s">
        <v>4464</v>
      </c>
    </row>
    <row r="1004" spans="2:48" x14ac:dyDescent="0.3">
      <c r="B1004" s="55">
        <v>2017</v>
      </c>
      <c r="D1004" s="54">
        <v>534</v>
      </c>
      <c r="E1004" s="55">
        <v>18</v>
      </c>
      <c r="F1004" s="55" t="s">
        <v>91</v>
      </c>
      <c r="H1004" s="55" t="s">
        <v>27</v>
      </c>
      <c r="I1004" s="55" t="s">
        <v>2164</v>
      </c>
      <c r="J1004" s="55" t="s">
        <v>1634</v>
      </c>
      <c r="K1004" s="55" t="s">
        <v>3561</v>
      </c>
      <c r="N1004" s="55" t="s">
        <v>2915</v>
      </c>
      <c r="O1004" s="55" t="e">
        <v>#N/A</v>
      </c>
      <c r="Q1004" s="55" t="s">
        <v>4465</v>
      </c>
      <c r="T1004" s="55" t="s">
        <v>1631</v>
      </c>
      <c r="V1004" s="60">
        <v>0</v>
      </c>
      <c r="W1004" s="59" t="s">
        <v>4254</v>
      </c>
      <c r="X1004" s="55">
        <v>2</v>
      </c>
      <c r="Y1004" s="55">
        <v>1</v>
      </c>
      <c r="AL1004" s="77">
        <f t="shared" si="3"/>
        <v>0</v>
      </c>
    </row>
    <row r="1005" spans="2:48" x14ac:dyDescent="0.3">
      <c r="B1005" s="55">
        <v>2017</v>
      </c>
      <c r="D1005" s="54">
        <v>534</v>
      </c>
      <c r="E1005" s="55">
        <v>18</v>
      </c>
      <c r="F1005" s="55" t="s">
        <v>91</v>
      </c>
      <c r="H1005" s="55" t="s">
        <v>27</v>
      </c>
      <c r="I1005" s="55" t="s">
        <v>2164</v>
      </c>
      <c r="J1005" s="55" t="s">
        <v>1634</v>
      </c>
      <c r="K1005" s="55" t="s">
        <v>3561</v>
      </c>
      <c r="N1005" s="55" t="s">
        <v>2915</v>
      </c>
      <c r="O1005" s="55" t="e">
        <v>#N/A</v>
      </c>
      <c r="Q1005" s="55" t="s">
        <v>4185</v>
      </c>
      <c r="T1005" s="55" t="s">
        <v>3248</v>
      </c>
      <c r="V1005" s="60">
        <v>0.1</v>
      </c>
      <c r="X1005" s="55">
        <v>2</v>
      </c>
      <c r="Y1005" s="55">
        <v>1</v>
      </c>
      <c r="AA1005" s="55" t="s">
        <v>4466</v>
      </c>
      <c r="AB1005" s="55">
        <v>1</v>
      </c>
      <c r="AL1005" s="77">
        <f t="shared" si="3"/>
        <v>0</v>
      </c>
    </row>
    <row r="1006" spans="2:48" x14ac:dyDescent="0.3">
      <c r="B1006" s="55">
        <v>2017</v>
      </c>
      <c r="D1006" s="54">
        <v>534</v>
      </c>
      <c r="E1006" s="55">
        <v>18</v>
      </c>
      <c r="F1006" s="55" t="s">
        <v>91</v>
      </c>
      <c r="H1006" s="55" t="s">
        <v>27</v>
      </c>
      <c r="I1006" s="55" t="s">
        <v>2164</v>
      </c>
      <c r="J1006" s="55" t="s">
        <v>1634</v>
      </c>
      <c r="K1006" s="55" t="s">
        <v>3965</v>
      </c>
      <c r="L1006" s="55" t="s">
        <v>1673</v>
      </c>
      <c r="M1006" s="55" t="s">
        <v>2879</v>
      </c>
      <c r="N1006" s="55" t="s">
        <v>1830</v>
      </c>
      <c r="O1006" s="55" t="e">
        <v>#N/A</v>
      </c>
      <c r="Q1006" s="55" t="s">
        <v>4304</v>
      </c>
      <c r="T1006" s="55" t="s">
        <v>4467</v>
      </c>
      <c r="V1006" s="60">
        <v>0.2</v>
      </c>
      <c r="W1006" s="59" t="s">
        <v>4397</v>
      </c>
      <c r="X1006" s="55">
        <v>2</v>
      </c>
      <c r="Y1006" s="55">
        <v>4</v>
      </c>
      <c r="AB1006" s="55">
        <v>1</v>
      </c>
      <c r="AC1006" s="55" t="s">
        <v>4067</v>
      </c>
      <c r="AL1006" s="77">
        <f t="shared" si="3"/>
        <v>0</v>
      </c>
      <c r="AS1006" s="55" t="s">
        <v>4468</v>
      </c>
    </row>
    <row r="1007" spans="2:48" x14ac:dyDescent="0.3">
      <c r="B1007" s="55">
        <v>2017</v>
      </c>
      <c r="D1007" s="54">
        <v>534</v>
      </c>
      <c r="E1007" s="55">
        <v>18</v>
      </c>
      <c r="F1007" s="55" t="s">
        <v>91</v>
      </c>
      <c r="H1007" s="55" t="s">
        <v>27</v>
      </c>
      <c r="I1007" s="55" t="s">
        <v>2164</v>
      </c>
      <c r="J1007" s="55" t="s">
        <v>1634</v>
      </c>
      <c r="K1007" s="55" t="s">
        <v>3561</v>
      </c>
      <c r="N1007" s="55" t="s">
        <v>2915</v>
      </c>
      <c r="O1007" s="55" t="e">
        <v>#N/A</v>
      </c>
      <c r="Q1007" s="55" t="s">
        <v>4191</v>
      </c>
      <c r="T1007" s="55" t="s">
        <v>3160</v>
      </c>
      <c r="U1007" s="55" t="s">
        <v>4109</v>
      </c>
      <c r="V1007" s="60">
        <v>0</v>
      </c>
      <c r="W1007" s="59" t="s">
        <v>4254</v>
      </c>
      <c r="X1007" s="55">
        <v>3</v>
      </c>
      <c r="Y1007" s="55">
        <v>1</v>
      </c>
      <c r="AA1007" s="55" t="s">
        <v>4469</v>
      </c>
      <c r="AL1007" s="77">
        <f t="shared" si="3"/>
        <v>0</v>
      </c>
    </row>
    <row r="1008" spans="2:48" x14ac:dyDescent="0.3">
      <c r="B1008" s="55">
        <v>2017</v>
      </c>
      <c r="D1008" s="54">
        <v>534</v>
      </c>
      <c r="E1008" s="55">
        <v>18</v>
      </c>
      <c r="F1008" s="55" t="s">
        <v>91</v>
      </c>
      <c r="H1008" s="55" t="s">
        <v>27</v>
      </c>
      <c r="I1008" s="55" t="s">
        <v>2164</v>
      </c>
      <c r="J1008" s="55" t="s">
        <v>1634</v>
      </c>
      <c r="K1008" s="55" t="s">
        <v>3965</v>
      </c>
      <c r="L1008" s="55" t="s">
        <v>1673</v>
      </c>
      <c r="M1008" s="55" t="s">
        <v>2879</v>
      </c>
      <c r="N1008" s="55" t="s">
        <v>4470</v>
      </c>
      <c r="O1008" s="55" t="e">
        <v>#N/A</v>
      </c>
      <c r="Q1008" s="55" t="s">
        <v>4219</v>
      </c>
      <c r="U1008" s="55" t="s">
        <v>4109</v>
      </c>
      <c r="V1008" s="60">
        <v>1</v>
      </c>
      <c r="Y1008" s="55">
        <v>1</v>
      </c>
      <c r="AA1008" s="55" t="s">
        <v>4471</v>
      </c>
      <c r="AD1008" s="55" t="s">
        <v>4063</v>
      </c>
      <c r="AE1008" s="55" t="s">
        <v>4414</v>
      </c>
      <c r="AF1008" s="55" t="s">
        <v>4063</v>
      </c>
      <c r="AL1008" s="77">
        <f t="shared" si="3"/>
        <v>0</v>
      </c>
      <c r="AU1008" s="55" t="s">
        <v>4473</v>
      </c>
      <c r="AV1008" s="55" t="s">
        <v>4472</v>
      </c>
    </row>
    <row r="1009" spans="2:48" x14ac:dyDescent="0.3">
      <c r="B1009" s="55">
        <v>2017</v>
      </c>
      <c r="D1009" s="54">
        <v>534</v>
      </c>
      <c r="E1009" s="55">
        <v>18</v>
      </c>
      <c r="F1009" s="55" t="s">
        <v>91</v>
      </c>
      <c r="H1009" s="55" t="s">
        <v>27</v>
      </c>
      <c r="I1009" s="55" t="s">
        <v>2164</v>
      </c>
      <c r="J1009" s="55" t="s">
        <v>1634</v>
      </c>
      <c r="K1009" s="55" t="s">
        <v>3965</v>
      </c>
      <c r="L1009" s="55" t="s">
        <v>1673</v>
      </c>
      <c r="M1009" s="55" t="s">
        <v>2879</v>
      </c>
      <c r="N1009" s="55" t="s">
        <v>4474</v>
      </c>
      <c r="O1009" s="55" t="e">
        <v>#N/A</v>
      </c>
      <c r="Q1009" s="55" t="s">
        <v>4217</v>
      </c>
      <c r="U1009" s="55" t="s">
        <v>4109</v>
      </c>
      <c r="V1009" s="60">
        <v>1</v>
      </c>
      <c r="W1009" s="59" t="s">
        <v>4437</v>
      </c>
      <c r="X1009" s="55">
        <v>1</v>
      </c>
      <c r="Y1009" s="55">
        <v>1</v>
      </c>
      <c r="AD1009" s="55" t="s">
        <v>4063</v>
      </c>
      <c r="AE1009" s="55" t="s">
        <v>4414</v>
      </c>
      <c r="AF1009" s="55" t="s">
        <v>4063</v>
      </c>
      <c r="AL1009" s="77">
        <f t="shared" si="3"/>
        <v>0</v>
      </c>
      <c r="AU1009" s="55" t="s">
        <v>4475</v>
      </c>
      <c r="AV1009" s="55" t="s">
        <v>4472</v>
      </c>
    </row>
    <row r="1010" spans="2:48" x14ac:dyDescent="0.3">
      <c r="B1010" s="55">
        <v>2017</v>
      </c>
      <c r="D1010" s="54">
        <v>534</v>
      </c>
      <c r="E1010" s="55">
        <v>18</v>
      </c>
      <c r="F1010" s="55" t="s">
        <v>91</v>
      </c>
      <c r="H1010" s="55" t="s">
        <v>27</v>
      </c>
      <c r="I1010" s="55" t="s">
        <v>2164</v>
      </c>
      <c r="J1010" s="55" t="s">
        <v>1634</v>
      </c>
      <c r="K1010" s="55" t="s">
        <v>1742</v>
      </c>
      <c r="L1010" s="55" t="s">
        <v>5402</v>
      </c>
      <c r="M1010" s="55" t="s">
        <v>5403</v>
      </c>
      <c r="N1010" s="55" t="s">
        <v>1905</v>
      </c>
      <c r="O1010" s="55" t="s">
        <v>5403</v>
      </c>
      <c r="Q1010" s="55" t="s">
        <v>4304</v>
      </c>
      <c r="R1010" s="55" t="s">
        <v>4476</v>
      </c>
      <c r="T1010" s="55" t="s">
        <v>1862</v>
      </c>
      <c r="U1010" s="55" t="s">
        <v>3257</v>
      </c>
      <c r="V1010" s="60">
        <v>0.4</v>
      </c>
      <c r="X1010" s="55" t="s">
        <v>2216</v>
      </c>
      <c r="Y1010" s="55">
        <v>1</v>
      </c>
      <c r="AB1010" s="55">
        <v>1</v>
      </c>
      <c r="AD1010" s="55" t="s">
        <v>4067</v>
      </c>
      <c r="AK1010" s="55">
        <v>8</v>
      </c>
      <c r="AL1010" s="77">
        <f t="shared" si="3"/>
        <v>1</v>
      </c>
    </row>
    <row r="1011" spans="2:48" x14ac:dyDescent="0.3">
      <c r="B1011" s="55">
        <v>2017</v>
      </c>
      <c r="D1011" s="54">
        <v>534</v>
      </c>
      <c r="E1011" s="55">
        <v>18</v>
      </c>
      <c r="F1011" s="55" t="s">
        <v>91</v>
      </c>
      <c r="H1011" s="55" t="s">
        <v>27</v>
      </c>
      <c r="I1011" s="55" t="s">
        <v>2164</v>
      </c>
      <c r="J1011" s="55" t="s">
        <v>1634</v>
      </c>
      <c r="K1011" s="55" t="s">
        <v>3968</v>
      </c>
      <c r="L1011" s="55" t="s">
        <v>2980</v>
      </c>
      <c r="N1011" s="55" t="s">
        <v>2777</v>
      </c>
      <c r="O1011" s="55" t="e">
        <v>#N/A</v>
      </c>
      <c r="Q1011" s="55" t="s">
        <v>1631</v>
      </c>
      <c r="T1011" s="55" t="s">
        <v>4293</v>
      </c>
      <c r="V1011" s="60">
        <v>0</v>
      </c>
      <c r="W1011" s="59" t="s">
        <v>4254</v>
      </c>
      <c r="X1011" s="55">
        <v>2</v>
      </c>
      <c r="Y1011" s="55">
        <v>1</v>
      </c>
      <c r="AA1011" s="55" t="s">
        <v>4477</v>
      </c>
      <c r="AL1011" s="77">
        <f t="shared" si="3"/>
        <v>0</v>
      </c>
    </row>
    <row r="1012" spans="2:48" x14ac:dyDescent="0.3">
      <c r="B1012" s="55">
        <v>2017</v>
      </c>
      <c r="D1012" s="54">
        <v>534</v>
      </c>
      <c r="E1012" s="55">
        <v>18</v>
      </c>
      <c r="F1012" s="55" t="s">
        <v>91</v>
      </c>
      <c r="H1012" s="55" t="s">
        <v>27</v>
      </c>
      <c r="I1012" s="55" t="s">
        <v>2164</v>
      </c>
      <c r="J1012" s="55" t="s">
        <v>1634</v>
      </c>
      <c r="K1012" s="55" t="s">
        <v>3968</v>
      </c>
      <c r="L1012" s="55" t="s">
        <v>2980</v>
      </c>
      <c r="N1012" s="55" t="s">
        <v>2777</v>
      </c>
      <c r="O1012" s="55" t="e">
        <v>#N/A</v>
      </c>
      <c r="Q1012" s="55" t="s">
        <v>1667</v>
      </c>
      <c r="T1012" s="55" t="s">
        <v>1631</v>
      </c>
      <c r="V1012" s="60">
        <v>0</v>
      </c>
      <c r="W1012" s="59" t="s">
        <v>4396</v>
      </c>
      <c r="X1012" s="55">
        <v>2</v>
      </c>
      <c r="Y1012" s="55">
        <v>1</v>
      </c>
      <c r="AL1012" s="77">
        <f t="shared" si="3"/>
        <v>0</v>
      </c>
    </row>
    <row r="1013" spans="2:48" x14ac:dyDescent="0.3">
      <c r="B1013" s="55">
        <v>2017</v>
      </c>
      <c r="D1013" s="54">
        <v>534</v>
      </c>
      <c r="E1013" s="55">
        <v>18</v>
      </c>
      <c r="F1013" s="55" t="s">
        <v>91</v>
      </c>
      <c r="H1013" s="55" t="s">
        <v>27</v>
      </c>
      <c r="I1013" s="55" t="s">
        <v>2164</v>
      </c>
      <c r="J1013" s="55" t="s">
        <v>1634</v>
      </c>
      <c r="K1013" s="55" t="s">
        <v>3968</v>
      </c>
      <c r="L1013" s="55" t="s">
        <v>2980</v>
      </c>
      <c r="N1013" s="55" t="s">
        <v>2777</v>
      </c>
      <c r="O1013" s="55" t="e">
        <v>#N/A</v>
      </c>
      <c r="Q1013" s="55" t="s">
        <v>1631</v>
      </c>
      <c r="T1013" s="55" t="s">
        <v>4293</v>
      </c>
      <c r="V1013" s="60">
        <v>0.1</v>
      </c>
      <c r="X1013" s="55">
        <v>1</v>
      </c>
      <c r="Y1013" s="55">
        <v>1</v>
      </c>
      <c r="AA1013" s="55" t="s">
        <v>4478</v>
      </c>
      <c r="AL1013" s="77">
        <f t="shared" si="3"/>
        <v>0</v>
      </c>
      <c r="AP1013" s="55">
        <v>2</v>
      </c>
    </row>
    <row r="1014" spans="2:48" x14ac:dyDescent="0.3">
      <c r="B1014" s="55">
        <v>2017</v>
      </c>
      <c r="D1014" s="54">
        <v>534</v>
      </c>
      <c r="E1014" s="55">
        <v>18</v>
      </c>
      <c r="F1014" s="55" t="s">
        <v>91</v>
      </c>
      <c r="H1014" s="55" t="s">
        <v>27</v>
      </c>
      <c r="I1014" s="55" t="s">
        <v>2164</v>
      </c>
      <c r="J1014" s="55" t="s">
        <v>1634</v>
      </c>
      <c r="K1014" s="55" t="s">
        <v>3968</v>
      </c>
      <c r="L1014" s="55" t="s">
        <v>1746</v>
      </c>
      <c r="N1014" s="55" t="s">
        <v>3201</v>
      </c>
      <c r="O1014" s="55" t="e">
        <v>#N/A</v>
      </c>
      <c r="Q1014" s="55" t="s">
        <v>4269</v>
      </c>
      <c r="T1014" s="55" t="s">
        <v>1786</v>
      </c>
      <c r="V1014" s="60">
        <v>0.5</v>
      </c>
      <c r="X1014" s="55" t="s">
        <v>2216</v>
      </c>
      <c r="Y1014" s="55">
        <v>1</v>
      </c>
      <c r="AA1014" s="55" t="s">
        <v>4479</v>
      </c>
      <c r="AL1014" s="77">
        <f t="shared" si="3"/>
        <v>0</v>
      </c>
      <c r="AU1014" s="55">
        <v>36.4</v>
      </c>
    </row>
    <row r="1015" spans="2:48" x14ac:dyDescent="0.3">
      <c r="B1015" s="55">
        <v>2017</v>
      </c>
      <c r="D1015" s="54">
        <v>534</v>
      </c>
      <c r="E1015" s="55">
        <v>18</v>
      </c>
      <c r="F1015" s="55" t="s">
        <v>91</v>
      </c>
      <c r="H1015" s="55" t="s">
        <v>27</v>
      </c>
      <c r="I1015" s="55" t="s">
        <v>2164</v>
      </c>
      <c r="J1015" s="55" t="s">
        <v>1634</v>
      </c>
      <c r="K1015" s="55" t="s">
        <v>3968</v>
      </c>
      <c r="L1015" s="55" t="s">
        <v>1746</v>
      </c>
      <c r="N1015" s="55" t="s">
        <v>3201</v>
      </c>
      <c r="O1015" s="55" t="e">
        <v>#N/A</v>
      </c>
      <c r="Q1015" s="55" t="s">
        <v>4293</v>
      </c>
      <c r="V1015" s="60">
        <v>0</v>
      </c>
      <c r="X1015" s="55">
        <v>8</v>
      </c>
      <c r="Y1015" s="55">
        <v>3</v>
      </c>
      <c r="AL1015" s="77">
        <f t="shared" si="3"/>
        <v>0</v>
      </c>
    </row>
    <row r="1016" spans="2:48" x14ac:dyDescent="0.3">
      <c r="B1016" s="55">
        <v>2017</v>
      </c>
      <c r="D1016" s="54">
        <v>534</v>
      </c>
      <c r="E1016" s="55">
        <v>18</v>
      </c>
      <c r="F1016" s="55" t="s">
        <v>91</v>
      </c>
      <c r="H1016" s="55" t="s">
        <v>27</v>
      </c>
      <c r="I1016" s="55" t="s">
        <v>2164</v>
      </c>
      <c r="J1016" s="55" t="s">
        <v>1634</v>
      </c>
      <c r="K1016" s="55" t="s">
        <v>3968</v>
      </c>
      <c r="L1016" s="55" t="s">
        <v>1650</v>
      </c>
      <c r="N1016" s="55" t="s">
        <v>2971</v>
      </c>
      <c r="O1016" s="55" t="e">
        <v>#N/A</v>
      </c>
      <c r="Q1016" s="55" t="s">
        <v>1667</v>
      </c>
      <c r="T1016" s="55" t="s">
        <v>1631</v>
      </c>
      <c r="V1016" s="60">
        <v>0</v>
      </c>
      <c r="W1016" s="59" t="s">
        <v>4396</v>
      </c>
      <c r="X1016" s="55">
        <v>3</v>
      </c>
      <c r="Y1016" s="55">
        <v>1</v>
      </c>
      <c r="AL1016" s="77">
        <f t="shared" si="3"/>
        <v>0</v>
      </c>
    </row>
    <row r="1017" spans="2:48" x14ac:dyDescent="0.3">
      <c r="B1017" s="55">
        <v>2017</v>
      </c>
      <c r="D1017" s="54">
        <v>534</v>
      </c>
      <c r="E1017" s="55">
        <v>18</v>
      </c>
      <c r="F1017" s="55" t="s">
        <v>91</v>
      </c>
      <c r="H1017" s="55" t="s">
        <v>27</v>
      </c>
      <c r="I1017" s="55" t="s">
        <v>2164</v>
      </c>
      <c r="J1017" s="55" t="s">
        <v>1634</v>
      </c>
      <c r="K1017" s="55" t="s">
        <v>3968</v>
      </c>
      <c r="L1017" s="55" t="s">
        <v>1650</v>
      </c>
      <c r="N1017" s="55" t="s">
        <v>2971</v>
      </c>
      <c r="O1017" s="55" t="e">
        <v>#N/A</v>
      </c>
      <c r="P1017" s="55" t="s">
        <v>4175</v>
      </c>
      <c r="Q1017" s="55" t="s">
        <v>4175</v>
      </c>
      <c r="T1017" s="55" t="s">
        <v>1914</v>
      </c>
      <c r="V1017" s="60">
        <v>0</v>
      </c>
      <c r="Y1017" s="55">
        <v>2</v>
      </c>
      <c r="AA1017" s="55" t="s">
        <v>4480</v>
      </c>
      <c r="AB1017" s="55">
        <v>1</v>
      </c>
      <c r="AC1017" s="55" t="s">
        <v>4067</v>
      </c>
      <c r="AL1017" s="77">
        <f t="shared" si="3"/>
        <v>0</v>
      </c>
    </row>
    <row r="1018" spans="2:48" x14ac:dyDescent="0.3">
      <c r="B1018" s="55">
        <v>2017</v>
      </c>
      <c r="D1018" s="54">
        <v>534</v>
      </c>
      <c r="E1018" s="55">
        <v>18</v>
      </c>
      <c r="F1018" s="55" t="s">
        <v>91</v>
      </c>
      <c r="H1018" s="55" t="s">
        <v>27</v>
      </c>
      <c r="I1018" s="55" t="s">
        <v>2164</v>
      </c>
      <c r="J1018" s="55" t="s">
        <v>1622</v>
      </c>
      <c r="K1018" s="55" t="s">
        <v>3226</v>
      </c>
      <c r="L1018" s="55" t="s">
        <v>3379</v>
      </c>
      <c r="M1018" s="55" t="s">
        <v>3380</v>
      </c>
      <c r="N1018" s="55" t="s">
        <v>3547</v>
      </c>
      <c r="O1018" s="55" t="e">
        <v>#N/A</v>
      </c>
      <c r="Q1018" s="55" t="s">
        <v>4379</v>
      </c>
      <c r="T1018" s="55" t="s">
        <v>3607</v>
      </c>
      <c r="U1018" s="55" t="s">
        <v>2874</v>
      </c>
      <c r="V1018" s="60">
        <v>0.4</v>
      </c>
      <c r="W1018" s="59" t="s">
        <v>4430</v>
      </c>
      <c r="X1018" s="55" t="s">
        <v>2216</v>
      </c>
      <c r="Y1018" s="55">
        <v>1</v>
      </c>
      <c r="AA1018" s="55" t="s">
        <v>4481</v>
      </c>
      <c r="AL1018" s="77">
        <f t="shared" si="3"/>
        <v>0</v>
      </c>
      <c r="AU1018" s="55">
        <v>13.85</v>
      </c>
      <c r="AV1018" s="55" t="s">
        <v>4482</v>
      </c>
    </row>
    <row r="1019" spans="2:48" x14ac:dyDescent="0.3">
      <c r="B1019" s="55">
        <v>2017</v>
      </c>
      <c r="D1019" s="54">
        <v>534</v>
      </c>
      <c r="E1019" s="55">
        <v>18</v>
      </c>
      <c r="F1019" s="55" t="s">
        <v>91</v>
      </c>
      <c r="H1019" s="55" t="s">
        <v>27</v>
      </c>
      <c r="I1019" s="55" t="s">
        <v>2164</v>
      </c>
      <c r="J1019" s="55" t="s">
        <v>1622</v>
      </c>
      <c r="K1019" s="55" t="s">
        <v>3968</v>
      </c>
      <c r="L1019" s="55" t="s">
        <v>2980</v>
      </c>
      <c r="N1019" s="55" t="s">
        <v>4483</v>
      </c>
      <c r="O1019" s="55" t="e">
        <v>#N/A</v>
      </c>
      <c r="Q1019" s="55" t="s">
        <v>4484</v>
      </c>
      <c r="V1019" s="60">
        <v>1</v>
      </c>
      <c r="Y1019" s="55">
        <v>1</v>
      </c>
      <c r="AA1019" s="55" t="s">
        <v>4485</v>
      </c>
      <c r="AH1019" s="55" t="s">
        <v>5392</v>
      </c>
      <c r="AI1019" s="55" t="s">
        <v>1647</v>
      </c>
      <c r="AL1019" s="77">
        <f t="shared" si="3"/>
        <v>0</v>
      </c>
      <c r="AU1019" s="55" t="s">
        <v>4487</v>
      </c>
      <c r="AV1019" s="55" t="s">
        <v>4486</v>
      </c>
    </row>
    <row r="1020" spans="2:48" x14ac:dyDescent="0.3">
      <c r="B1020" s="55">
        <v>2017</v>
      </c>
      <c r="D1020" s="54">
        <v>534</v>
      </c>
      <c r="E1020" s="55">
        <v>18</v>
      </c>
      <c r="F1020" s="55" t="s">
        <v>91</v>
      </c>
      <c r="H1020" s="55" t="s">
        <v>27</v>
      </c>
      <c r="I1020" s="55" t="s">
        <v>2164</v>
      </c>
      <c r="J1020" s="55" t="s">
        <v>1622</v>
      </c>
      <c r="K1020" s="55" t="s">
        <v>3593</v>
      </c>
      <c r="L1020" s="55" t="s">
        <v>2090</v>
      </c>
      <c r="N1020" s="55" t="s">
        <v>2091</v>
      </c>
      <c r="O1020" s="55" t="e">
        <v>#N/A</v>
      </c>
      <c r="Q1020" s="55" t="s">
        <v>4188</v>
      </c>
      <c r="T1020" s="55" t="s">
        <v>1751</v>
      </c>
      <c r="U1020" s="55" t="s">
        <v>2874</v>
      </c>
      <c r="V1020" s="60">
        <v>0.3</v>
      </c>
      <c r="W1020" s="59" t="s">
        <v>4430</v>
      </c>
      <c r="X1020" s="55">
        <v>1</v>
      </c>
      <c r="Y1020" s="55">
        <v>1</v>
      </c>
      <c r="AK1020" s="55">
        <v>4</v>
      </c>
      <c r="AL1020" s="77">
        <f t="shared" si="3"/>
        <v>1</v>
      </c>
      <c r="AU1020" s="55">
        <v>8.39</v>
      </c>
      <c r="AV1020" s="55" t="s">
        <v>4413</v>
      </c>
    </row>
    <row r="1021" spans="2:48" x14ac:dyDescent="0.3">
      <c r="B1021" s="55">
        <v>2017</v>
      </c>
      <c r="D1021" s="54">
        <v>534</v>
      </c>
      <c r="E1021" s="55">
        <v>18</v>
      </c>
      <c r="F1021" s="55" t="s">
        <v>91</v>
      </c>
      <c r="H1021" s="55" t="s">
        <v>27</v>
      </c>
      <c r="I1021" s="55" t="s">
        <v>2164</v>
      </c>
      <c r="J1021" s="55" t="s">
        <v>1622</v>
      </c>
      <c r="K1021" s="55" t="s">
        <v>3968</v>
      </c>
      <c r="N1021" s="55" t="s">
        <v>1622</v>
      </c>
      <c r="O1021" s="55" t="e">
        <v>#N/A</v>
      </c>
      <c r="Q1021" s="55" t="s">
        <v>4293</v>
      </c>
      <c r="V1021" s="60">
        <v>0</v>
      </c>
      <c r="Y1021" s="55">
        <v>1</v>
      </c>
      <c r="AL1021" s="77">
        <f t="shared" si="3"/>
        <v>0</v>
      </c>
    </row>
    <row r="1022" spans="2:48" x14ac:dyDescent="0.3">
      <c r="B1022" s="55">
        <v>2017</v>
      </c>
      <c r="D1022" s="54">
        <v>534</v>
      </c>
      <c r="E1022" s="55">
        <v>18</v>
      </c>
      <c r="F1022" s="55" t="s">
        <v>91</v>
      </c>
      <c r="H1022" s="55" t="s">
        <v>27</v>
      </c>
      <c r="I1022" s="55" t="s">
        <v>2164</v>
      </c>
      <c r="J1022" s="55" t="s">
        <v>1698</v>
      </c>
      <c r="K1022" s="55" t="s">
        <v>4488</v>
      </c>
      <c r="N1022" s="55" t="s">
        <v>4488</v>
      </c>
      <c r="O1022" s="55" t="e">
        <v>#N/A</v>
      </c>
      <c r="Q1022" s="55" t="s">
        <v>4489</v>
      </c>
      <c r="U1022" s="55" t="s">
        <v>2877</v>
      </c>
      <c r="V1022" s="60">
        <v>0.5</v>
      </c>
      <c r="X1022" s="55" t="s">
        <v>2216</v>
      </c>
      <c r="Y1022" s="55">
        <v>1</v>
      </c>
      <c r="AA1022" s="55" t="s">
        <v>4490</v>
      </c>
      <c r="AL1022" s="77">
        <f t="shared" si="3"/>
        <v>0</v>
      </c>
    </row>
    <row r="1023" spans="2:48" x14ac:dyDescent="0.3">
      <c r="B1023" s="55">
        <v>2017</v>
      </c>
      <c r="D1023" s="54">
        <v>534</v>
      </c>
      <c r="E1023" s="55">
        <v>18</v>
      </c>
      <c r="F1023" s="55" t="s">
        <v>91</v>
      </c>
      <c r="H1023" s="55" t="s">
        <v>27</v>
      </c>
      <c r="I1023" s="55" t="s">
        <v>2164</v>
      </c>
      <c r="J1023" s="55" t="s">
        <v>1698</v>
      </c>
      <c r="K1023" s="55" t="s">
        <v>4488</v>
      </c>
      <c r="L1023" s="55" t="s">
        <v>4491</v>
      </c>
      <c r="N1023" s="55" t="s">
        <v>4488</v>
      </c>
      <c r="O1023" s="55" t="s">
        <v>4491</v>
      </c>
      <c r="P1023" s="55" t="s">
        <v>4170</v>
      </c>
      <c r="Q1023" s="55" t="s">
        <v>4492</v>
      </c>
      <c r="V1023" s="60">
        <v>1</v>
      </c>
      <c r="W1023" s="59" t="s">
        <v>4437</v>
      </c>
      <c r="Y1023" s="55">
        <v>1</v>
      </c>
      <c r="AA1023" s="55" t="s">
        <v>4490</v>
      </c>
      <c r="AH1023" s="55" t="s">
        <v>4245</v>
      </c>
      <c r="AI1023" s="55" t="s">
        <v>1647</v>
      </c>
      <c r="AL1023" s="77">
        <f t="shared" si="3"/>
        <v>0</v>
      </c>
    </row>
    <row r="1024" spans="2:48" x14ac:dyDescent="0.3">
      <c r="B1024" s="55">
        <v>2017</v>
      </c>
      <c r="D1024" s="54">
        <v>534</v>
      </c>
      <c r="E1024" s="55">
        <v>18</v>
      </c>
      <c r="F1024" s="55" t="s">
        <v>91</v>
      </c>
      <c r="H1024" s="55" t="s">
        <v>27</v>
      </c>
      <c r="I1024" s="55" t="s">
        <v>2164</v>
      </c>
      <c r="J1024" s="55" t="s">
        <v>1634</v>
      </c>
      <c r="K1024" s="55" t="s">
        <v>3366</v>
      </c>
      <c r="N1024" s="55" t="s">
        <v>3366</v>
      </c>
      <c r="O1024" s="55" t="e">
        <v>#N/A</v>
      </c>
      <c r="Y1024" s="55">
        <v>4</v>
      </c>
      <c r="AL1024" s="77">
        <f t="shared" si="3"/>
        <v>0</v>
      </c>
    </row>
    <row r="1025" spans="2:48" x14ac:dyDescent="0.3">
      <c r="B1025" s="55">
        <v>2017</v>
      </c>
      <c r="D1025" s="54">
        <v>527</v>
      </c>
      <c r="E1025" s="55">
        <v>18</v>
      </c>
      <c r="F1025" s="55" t="s">
        <v>168</v>
      </c>
      <c r="H1025" s="55" t="s">
        <v>27</v>
      </c>
      <c r="I1025" s="55" t="s">
        <v>2251</v>
      </c>
      <c r="J1025" s="55" t="s">
        <v>1634</v>
      </c>
      <c r="K1025" s="55" t="s">
        <v>3561</v>
      </c>
      <c r="N1025" s="55" t="s">
        <v>2915</v>
      </c>
      <c r="O1025" s="55" t="e">
        <v>#N/A</v>
      </c>
      <c r="Q1025" s="77" t="s">
        <v>4201</v>
      </c>
      <c r="T1025" s="55" t="s">
        <v>4205</v>
      </c>
      <c r="U1025" s="55" t="s">
        <v>2874</v>
      </c>
      <c r="V1025" s="60">
        <v>0.1</v>
      </c>
      <c r="W1025" s="59" t="s">
        <v>4418</v>
      </c>
      <c r="X1025" s="55">
        <v>1</v>
      </c>
      <c r="Y1025" s="55">
        <v>2</v>
      </c>
      <c r="AA1025" s="55" t="s">
        <v>4494</v>
      </c>
      <c r="AD1025" s="55" t="s">
        <v>4063</v>
      </c>
      <c r="AH1025" s="55" t="s">
        <v>4245</v>
      </c>
      <c r="AI1025" s="55" t="s">
        <v>1647</v>
      </c>
      <c r="AK1025" s="55">
        <v>7</v>
      </c>
      <c r="AL1025" s="77">
        <f t="shared" si="3"/>
        <v>2</v>
      </c>
      <c r="AU1025" s="55" t="s">
        <v>4496</v>
      </c>
      <c r="AV1025" s="55" t="s">
        <v>4495</v>
      </c>
    </row>
    <row r="1026" spans="2:48" x14ac:dyDescent="0.3">
      <c r="B1026" s="55">
        <v>2017</v>
      </c>
      <c r="D1026" s="54">
        <v>527</v>
      </c>
      <c r="E1026" s="55">
        <v>18</v>
      </c>
      <c r="F1026" s="55" t="s">
        <v>168</v>
      </c>
      <c r="H1026" s="55" t="s">
        <v>27</v>
      </c>
      <c r="I1026" s="55" t="s">
        <v>2251</v>
      </c>
      <c r="J1026" s="55" t="s">
        <v>1634</v>
      </c>
      <c r="K1026" s="55" t="s">
        <v>3561</v>
      </c>
      <c r="N1026" s="55" t="s">
        <v>2915</v>
      </c>
      <c r="O1026" s="55" t="e">
        <v>#N/A</v>
      </c>
      <c r="Q1026" s="55" t="s">
        <v>3354</v>
      </c>
      <c r="U1026" s="55" t="s">
        <v>2877</v>
      </c>
      <c r="V1026" s="60">
        <v>0.3</v>
      </c>
      <c r="W1026" s="59" t="s">
        <v>4396</v>
      </c>
      <c r="X1026" s="55">
        <v>1</v>
      </c>
      <c r="Y1026" s="55">
        <v>3</v>
      </c>
      <c r="AA1026" s="55" t="s">
        <v>4497</v>
      </c>
      <c r="AH1026" s="55" t="s">
        <v>5392</v>
      </c>
      <c r="AL1026" s="77">
        <f t="shared" si="3"/>
        <v>0</v>
      </c>
      <c r="AQ1026" s="55">
        <v>1</v>
      </c>
    </row>
    <row r="1027" spans="2:48" x14ac:dyDescent="0.3">
      <c r="B1027" s="55">
        <v>2017</v>
      </c>
      <c r="D1027" s="54">
        <v>527</v>
      </c>
      <c r="E1027" s="55">
        <v>18</v>
      </c>
      <c r="F1027" s="55" t="s">
        <v>168</v>
      </c>
      <c r="H1027" s="55" t="s">
        <v>27</v>
      </c>
      <c r="I1027" s="55" t="s">
        <v>2251</v>
      </c>
      <c r="J1027" s="55" t="s">
        <v>1634</v>
      </c>
      <c r="K1027" s="55" t="s">
        <v>3561</v>
      </c>
      <c r="N1027" s="55" t="s">
        <v>2915</v>
      </c>
      <c r="O1027" s="55" t="e">
        <v>#N/A</v>
      </c>
      <c r="Q1027" s="55" t="s">
        <v>3354</v>
      </c>
      <c r="V1027" s="60">
        <v>0</v>
      </c>
      <c r="W1027" s="59" t="s">
        <v>4397</v>
      </c>
      <c r="X1027" s="55">
        <v>2</v>
      </c>
      <c r="Y1027" s="55">
        <v>2</v>
      </c>
      <c r="AA1027" s="55" t="s">
        <v>4498</v>
      </c>
      <c r="AD1027" s="55" t="s">
        <v>4067</v>
      </c>
      <c r="AK1027" s="77" t="s">
        <v>4126</v>
      </c>
      <c r="AL1027" s="77">
        <f t="shared" si="3"/>
        <v>2</v>
      </c>
    </row>
    <row r="1028" spans="2:48" x14ac:dyDescent="0.3">
      <c r="B1028" s="55">
        <v>2017</v>
      </c>
      <c r="D1028" s="54">
        <v>527</v>
      </c>
      <c r="E1028" s="55">
        <v>18</v>
      </c>
      <c r="F1028" s="55" t="s">
        <v>168</v>
      </c>
      <c r="H1028" s="55" t="s">
        <v>27</v>
      </c>
      <c r="I1028" s="55" t="s">
        <v>2251</v>
      </c>
      <c r="J1028" s="55" t="s">
        <v>1634</v>
      </c>
      <c r="K1028" s="55" t="s">
        <v>3968</v>
      </c>
      <c r="L1028" s="55" t="s">
        <v>1746</v>
      </c>
      <c r="N1028" s="55" t="s">
        <v>3201</v>
      </c>
      <c r="O1028" s="55" t="e">
        <v>#N/A</v>
      </c>
      <c r="Q1028" s="55" t="s">
        <v>3354</v>
      </c>
      <c r="V1028" s="60">
        <v>0</v>
      </c>
      <c r="W1028" s="59" t="s">
        <v>4396</v>
      </c>
      <c r="X1028" s="55">
        <v>2</v>
      </c>
      <c r="Y1028" s="55">
        <v>2</v>
      </c>
      <c r="AL1028" s="77">
        <f t="shared" si="3"/>
        <v>0</v>
      </c>
    </row>
    <row r="1029" spans="2:48" x14ac:dyDescent="0.3">
      <c r="B1029" s="55">
        <v>2017</v>
      </c>
      <c r="D1029" s="54">
        <v>527</v>
      </c>
      <c r="E1029" s="55">
        <v>18</v>
      </c>
      <c r="F1029" s="55" t="s">
        <v>168</v>
      </c>
      <c r="H1029" s="55" t="s">
        <v>27</v>
      </c>
      <c r="I1029" s="55" t="s">
        <v>2251</v>
      </c>
      <c r="J1029" s="55" t="s">
        <v>1634</v>
      </c>
      <c r="K1029" s="55" t="s">
        <v>3968</v>
      </c>
      <c r="L1029" s="55" t="s">
        <v>1746</v>
      </c>
      <c r="N1029" s="55" t="s">
        <v>3201</v>
      </c>
      <c r="O1029" s="55" t="e">
        <v>#N/A</v>
      </c>
      <c r="Q1029" s="55" t="s">
        <v>4304</v>
      </c>
      <c r="V1029" s="60">
        <v>0</v>
      </c>
      <c r="X1029" s="55">
        <v>1</v>
      </c>
      <c r="Y1029" s="55">
        <v>1</v>
      </c>
      <c r="AA1029" s="55" t="s">
        <v>4499</v>
      </c>
      <c r="AC1029" s="55" t="s">
        <v>4079</v>
      </c>
      <c r="AL1029" s="77">
        <f t="shared" si="3"/>
        <v>0</v>
      </c>
    </row>
    <row r="1030" spans="2:48" x14ac:dyDescent="0.3">
      <c r="B1030" s="55">
        <v>2017</v>
      </c>
      <c r="D1030" s="54">
        <v>527</v>
      </c>
      <c r="E1030" s="55">
        <v>18</v>
      </c>
      <c r="F1030" s="55" t="s">
        <v>168</v>
      </c>
      <c r="H1030" s="55" t="s">
        <v>27</v>
      </c>
      <c r="I1030" s="55" t="s">
        <v>2251</v>
      </c>
      <c r="J1030" s="55" t="s">
        <v>1634</v>
      </c>
      <c r="K1030" s="55" t="s">
        <v>3968</v>
      </c>
      <c r="L1030" s="55" t="s">
        <v>1746</v>
      </c>
      <c r="N1030" s="55" t="s">
        <v>3201</v>
      </c>
      <c r="O1030" s="55" t="e">
        <v>#N/A</v>
      </c>
      <c r="Q1030" s="55" t="s">
        <v>3446</v>
      </c>
      <c r="T1030" s="55" t="s">
        <v>4293</v>
      </c>
      <c r="V1030" s="60">
        <v>0</v>
      </c>
      <c r="W1030" s="59" t="s">
        <v>4254</v>
      </c>
      <c r="X1030" s="55">
        <v>5</v>
      </c>
      <c r="Y1030" s="55">
        <v>3</v>
      </c>
      <c r="AL1030" s="77">
        <f t="shared" si="3"/>
        <v>0</v>
      </c>
    </row>
    <row r="1031" spans="2:48" x14ac:dyDescent="0.3">
      <c r="B1031" s="55">
        <v>2017</v>
      </c>
      <c r="D1031" s="54">
        <v>527</v>
      </c>
      <c r="E1031" s="55">
        <v>18</v>
      </c>
      <c r="F1031" s="55" t="s">
        <v>168</v>
      </c>
      <c r="H1031" s="55" t="s">
        <v>27</v>
      </c>
      <c r="I1031" s="55" t="s">
        <v>2251</v>
      </c>
      <c r="J1031" s="55" t="s">
        <v>1622</v>
      </c>
      <c r="K1031" s="55" t="s">
        <v>3879</v>
      </c>
      <c r="L1031" s="55" t="s">
        <v>1894</v>
      </c>
      <c r="M1031" s="55" t="s">
        <v>1895</v>
      </c>
      <c r="N1031" s="55" t="s">
        <v>3022</v>
      </c>
      <c r="O1031" s="55" t="e">
        <v>#N/A</v>
      </c>
      <c r="Q1031" s="55" t="s">
        <v>4208</v>
      </c>
      <c r="U1031" s="55" t="s">
        <v>2877</v>
      </c>
      <c r="V1031" s="60">
        <v>0.7</v>
      </c>
      <c r="W1031" s="59" t="s">
        <v>4418</v>
      </c>
      <c r="X1031" s="55">
        <v>1</v>
      </c>
      <c r="Y1031" s="55">
        <v>1</v>
      </c>
      <c r="AB1031" s="55" t="s">
        <v>4500</v>
      </c>
      <c r="AL1031" s="77">
        <f t="shared" si="3"/>
        <v>0</v>
      </c>
      <c r="AU1031" s="55">
        <v>13.5</v>
      </c>
      <c r="AV1031" s="55" t="s">
        <v>4413</v>
      </c>
    </row>
    <row r="1032" spans="2:48" x14ac:dyDescent="0.3">
      <c r="B1032" s="55">
        <v>2017</v>
      </c>
      <c r="D1032" s="54">
        <v>527</v>
      </c>
      <c r="E1032" s="55">
        <v>18</v>
      </c>
      <c r="F1032" s="55" t="s">
        <v>168</v>
      </c>
      <c r="H1032" s="55" t="s">
        <v>27</v>
      </c>
      <c r="I1032" s="55" t="s">
        <v>2251</v>
      </c>
      <c r="J1032" s="55" t="s">
        <v>1622</v>
      </c>
      <c r="K1032" s="55" t="s">
        <v>3879</v>
      </c>
      <c r="L1032" s="55" t="s">
        <v>1894</v>
      </c>
      <c r="M1032" s="55" t="s">
        <v>1895</v>
      </c>
      <c r="N1032" s="55" t="s">
        <v>3022</v>
      </c>
      <c r="O1032" s="55" t="e">
        <v>#N/A</v>
      </c>
      <c r="Q1032" s="55" t="s">
        <v>4501</v>
      </c>
      <c r="T1032" s="55" t="s">
        <v>4502</v>
      </c>
      <c r="U1032" s="55" t="s">
        <v>2874</v>
      </c>
      <c r="V1032" s="60">
        <v>0</v>
      </c>
      <c r="W1032" s="59" t="s">
        <v>4418</v>
      </c>
      <c r="X1032" s="55" t="s">
        <v>2216</v>
      </c>
      <c r="Y1032" s="55">
        <v>1</v>
      </c>
      <c r="AL1032" s="77">
        <f t="shared" si="3"/>
        <v>0</v>
      </c>
    </row>
    <row r="1033" spans="2:48" x14ac:dyDescent="0.3">
      <c r="B1033" s="55">
        <v>2017</v>
      </c>
      <c r="D1033" s="54">
        <v>527</v>
      </c>
      <c r="E1033" s="55">
        <v>18</v>
      </c>
      <c r="F1033" s="55" t="s">
        <v>168</v>
      </c>
      <c r="H1033" s="55" t="s">
        <v>27</v>
      </c>
      <c r="I1033" s="55" t="s">
        <v>2251</v>
      </c>
      <c r="J1033" s="55" t="s">
        <v>1622</v>
      </c>
      <c r="K1033" s="55" t="s">
        <v>3968</v>
      </c>
      <c r="N1033" s="55" t="s">
        <v>1622</v>
      </c>
      <c r="O1033" s="55" t="e">
        <v>#N/A</v>
      </c>
      <c r="Q1033" s="55" t="s">
        <v>4503</v>
      </c>
      <c r="T1033" s="55" t="s">
        <v>4504</v>
      </c>
      <c r="V1033" s="60">
        <v>0.5</v>
      </c>
      <c r="X1033" s="55">
        <v>4</v>
      </c>
      <c r="Y1033" s="55">
        <v>1</v>
      </c>
      <c r="AA1033" s="55" t="s">
        <v>4505</v>
      </c>
      <c r="AL1033" s="77">
        <f t="shared" si="3"/>
        <v>0</v>
      </c>
    </row>
    <row r="1034" spans="2:48" x14ac:dyDescent="0.3">
      <c r="B1034" s="55">
        <v>2017</v>
      </c>
      <c r="D1034" s="54">
        <v>527</v>
      </c>
      <c r="E1034" s="55">
        <v>18</v>
      </c>
      <c r="F1034" s="55" t="s">
        <v>168</v>
      </c>
      <c r="H1034" s="55" t="s">
        <v>27</v>
      </c>
      <c r="I1034" s="55" t="s">
        <v>2251</v>
      </c>
      <c r="J1034" s="55" t="s">
        <v>1622</v>
      </c>
      <c r="K1034" s="55" t="s">
        <v>3968</v>
      </c>
      <c r="N1034" s="55" t="s">
        <v>1622</v>
      </c>
      <c r="O1034" s="55" t="e">
        <v>#N/A</v>
      </c>
      <c r="Q1034" s="55" t="s">
        <v>1898</v>
      </c>
      <c r="T1034" s="55" t="s">
        <v>4506</v>
      </c>
      <c r="U1034" s="55" t="s">
        <v>2874</v>
      </c>
      <c r="V1034" s="60">
        <v>0.6</v>
      </c>
      <c r="W1034" s="59" t="s">
        <v>4430</v>
      </c>
      <c r="X1034" s="55" t="s">
        <v>2216</v>
      </c>
      <c r="Y1034" s="55">
        <v>1</v>
      </c>
      <c r="AA1034" s="55" t="s">
        <v>4507</v>
      </c>
      <c r="AL1034" s="77">
        <f t="shared" si="3"/>
        <v>0</v>
      </c>
    </row>
    <row r="1035" spans="2:48" x14ac:dyDescent="0.3">
      <c r="B1035" s="55">
        <v>2017</v>
      </c>
      <c r="D1035" s="54">
        <v>527</v>
      </c>
      <c r="E1035" s="55">
        <v>18</v>
      </c>
      <c r="F1035" s="55" t="s">
        <v>168</v>
      </c>
      <c r="H1035" s="55" t="s">
        <v>27</v>
      </c>
      <c r="I1035" s="55" t="s">
        <v>2251</v>
      </c>
      <c r="J1035" s="55" t="s">
        <v>1622</v>
      </c>
      <c r="K1035" s="55" t="s">
        <v>3968</v>
      </c>
      <c r="N1035" s="55" t="s">
        <v>1622</v>
      </c>
      <c r="O1035" s="55" t="e">
        <v>#N/A</v>
      </c>
      <c r="Q1035" s="55" t="s">
        <v>3446</v>
      </c>
      <c r="T1035" s="55" t="s">
        <v>4293</v>
      </c>
      <c r="V1035" s="60">
        <v>0</v>
      </c>
      <c r="W1035" s="59" t="s">
        <v>4254</v>
      </c>
      <c r="X1035" s="55" t="s">
        <v>2216</v>
      </c>
      <c r="Y1035" s="55">
        <v>2</v>
      </c>
      <c r="AL1035" s="77">
        <f t="shared" si="3"/>
        <v>0</v>
      </c>
    </row>
    <row r="1036" spans="2:48" x14ac:dyDescent="0.3">
      <c r="B1036" s="55">
        <v>2017</v>
      </c>
      <c r="D1036" s="54">
        <v>527</v>
      </c>
      <c r="E1036" s="55">
        <v>18</v>
      </c>
      <c r="F1036" s="55" t="s">
        <v>168</v>
      </c>
      <c r="H1036" s="55" t="s">
        <v>27</v>
      </c>
      <c r="I1036" s="55" t="s">
        <v>2251</v>
      </c>
      <c r="J1036" s="55" t="s">
        <v>1634</v>
      </c>
      <c r="K1036" s="55" t="s">
        <v>3366</v>
      </c>
      <c r="N1036" s="55" t="s">
        <v>3366</v>
      </c>
      <c r="O1036" s="55" t="e">
        <v>#N/A</v>
      </c>
      <c r="Q1036" s="55" t="s">
        <v>4508</v>
      </c>
      <c r="V1036" s="60">
        <v>1</v>
      </c>
      <c r="Y1036" s="55">
        <v>1</v>
      </c>
      <c r="Z1036" s="55" t="s">
        <v>4274</v>
      </c>
      <c r="AL1036" s="77">
        <f t="shared" si="3"/>
        <v>0</v>
      </c>
    </row>
    <row r="1037" spans="2:48" x14ac:dyDescent="0.3">
      <c r="B1037" s="55">
        <v>2017</v>
      </c>
      <c r="D1037" s="54">
        <v>529</v>
      </c>
      <c r="E1037" s="55">
        <v>18</v>
      </c>
      <c r="F1037" s="55" t="s">
        <v>372</v>
      </c>
      <c r="H1037" s="55" t="s">
        <v>356</v>
      </c>
      <c r="I1037" s="55" t="s">
        <v>2164</v>
      </c>
      <c r="J1037" s="55" t="s">
        <v>1634</v>
      </c>
      <c r="K1037" s="55" t="s">
        <v>3561</v>
      </c>
      <c r="L1037" s="55" t="s">
        <v>2873</v>
      </c>
      <c r="M1037" s="55" t="s">
        <v>1657</v>
      </c>
      <c r="N1037" s="55" t="s">
        <v>1658</v>
      </c>
      <c r="O1037" s="55" t="e">
        <v>#N/A</v>
      </c>
      <c r="Q1037" s="55" t="s">
        <v>4220</v>
      </c>
      <c r="U1037" s="55" t="s">
        <v>4443</v>
      </c>
      <c r="V1037" s="60">
        <v>0.9</v>
      </c>
      <c r="W1037" s="59" t="s">
        <v>4418</v>
      </c>
      <c r="X1037" s="55">
        <v>4</v>
      </c>
      <c r="Y1037" s="55">
        <v>1</v>
      </c>
      <c r="AA1037" s="55" t="s">
        <v>4509</v>
      </c>
      <c r="AD1037" s="55" t="s">
        <v>4063</v>
      </c>
      <c r="AE1037" s="55" t="s">
        <v>4414</v>
      </c>
      <c r="AL1037" s="77">
        <f t="shared" si="3"/>
        <v>0</v>
      </c>
      <c r="AU1037" s="55" t="s">
        <v>4511</v>
      </c>
      <c r="AV1037" s="55" t="s">
        <v>4510</v>
      </c>
    </row>
    <row r="1038" spans="2:48" x14ac:dyDescent="0.3">
      <c r="B1038" s="55">
        <v>2017</v>
      </c>
      <c r="D1038" s="54">
        <v>529</v>
      </c>
      <c r="E1038" s="55">
        <v>18</v>
      </c>
      <c r="F1038" s="55" t="s">
        <v>372</v>
      </c>
      <c r="H1038" s="55" t="s">
        <v>356</v>
      </c>
      <c r="I1038" s="55" t="s">
        <v>2164</v>
      </c>
      <c r="J1038" s="55" t="s">
        <v>1634</v>
      </c>
      <c r="K1038" s="55" t="s">
        <v>3968</v>
      </c>
      <c r="L1038" s="55" t="s">
        <v>2980</v>
      </c>
      <c r="N1038" s="55" t="s">
        <v>2777</v>
      </c>
      <c r="O1038" s="55" t="e">
        <v>#N/A</v>
      </c>
      <c r="Q1038" s="55" t="s">
        <v>3446</v>
      </c>
      <c r="T1038" s="55" t="s">
        <v>4293</v>
      </c>
      <c r="V1038" s="60">
        <v>0</v>
      </c>
      <c r="W1038" s="59" t="s">
        <v>4254</v>
      </c>
      <c r="X1038" s="55">
        <v>3</v>
      </c>
      <c r="Y1038" s="55">
        <v>1</v>
      </c>
      <c r="AK1038" s="55">
        <v>8</v>
      </c>
      <c r="AL1038" s="77">
        <f t="shared" si="3"/>
        <v>1</v>
      </c>
    </row>
    <row r="1039" spans="2:48" x14ac:dyDescent="0.3">
      <c r="B1039" s="55">
        <v>2017</v>
      </c>
      <c r="D1039" s="54">
        <v>529</v>
      </c>
      <c r="E1039" s="55">
        <v>18</v>
      </c>
      <c r="F1039" s="55" t="s">
        <v>372</v>
      </c>
      <c r="H1039" s="55" t="s">
        <v>356</v>
      </c>
      <c r="I1039" s="55" t="s">
        <v>2164</v>
      </c>
      <c r="J1039" s="55" t="s">
        <v>1634</v>
      </c>
      <c r="K1039" s="55" t="s">
        <v>3968</v>
      </c>
      <c r="L1039" s="55" t="s">
        <v>1746</v>
      </c>
      <c r="N1039" s="55" t="s">
        <v>3201</v>
      </c>
      <c r="O1039" s="55" t="e">
        <v>#N/A</v>
      </c>
      <c r="Q1039" s="55" t="s">
        <v>3446</v>
      </c>
      <c r="T1039" s="55" t="s">
        <v>4293</v>
      </c>
      <c r="V1039" s="60">
        <v>0</v>
      </c>
      <c r="W1039" s="59" t="s">
        <v>4254</v>
      </c>
      <c r="X1039" s="55">
        <v>2</v>
      </c>
      <c r="Y1039" s="55">
        <v>1</v>
      </c>
      <c r="AL1039" s="77">
        <f t="shared" si="3"/>
        <v>0</v>
      </c>
    </row>
    <row r="1040" spans="2:48" x14ac:dyDescent="0.3">
      <c r="B1040" s="55">
        <v>2017</v>
      </c>
      <c r="D1040" s="54">
        <v>529</v>
      </c>
      <c r="E1040" s="55">
        <v>18</v>
      </c>
      <c r="F1040" s="55" t="s">
        <v>372</v>
      </c>
      <c r="H1040" s="55" t="s">
        <v>356</v>
      </c>
      <c r="I1040" s="55" t="s">
        <v>2164</v>
      </c>
      <c r="J1040" s="55" t="s">
        <v>1634</v>
      </c>
      <c r="K1040" s="55" t="s">
        <v>3968</v>
      </c>
      <c r="N1040" s="55" t="s">
        <v>2919</v>
      </c>
      <c r="O1040" s="55" t="e">
        <v>#N/A</v>
      </c>
      <c r="Q1040" s="55" t="s">
        <v>4304</v>
      </c>
      <c r="T1040" s="55" t="s">
        <v>4512</v>
      </c>
      <c r="V1040" s="60">
        <v>0</v>
      </c>
      <c r="X1040" s="55">
        <v>2</v>
      </c>
      <c r="Y1040" s="55">
        <v>1</v>
      </c>
      <c r="AL1040" s="77">
        <f t="shared" si="3"/>
        <v>0</v>
      </c>
    </row>
    <row r="1041" spans="2:48" x14ac:dyDescent="0.3">
      <c r="B1041" s="55">
        <v>2017</v>
      </c>
      <c r="D1041" s="54">
        <v>529</v>
      </c>
      <c r="E1041" s="55">
        <v>18</v>
      </c>
      <c r="F1041" s="55" t="s">
        <v>372</v>
      </c>
      <c r="H1041" s="55" t="s">
        <v>356</v>
      </c>
      <c r="I1041" s="55" t="s">
        <v>2164</v>
      </c>
      <c r="J1041" s="55" t="s">
        <v>1634</v>
      </c>
      <c r="K1041" s="55" t="s">
        <v>3366</v>
      </c>
      <c r="N1041" s="55" t="s">
        <v>3366</v>
      </c>
      <c r="O1041" s="55" t="e">
        <v>#N/A</v>
      </c>
      <c r="V1041" s="60">
        <v>0</v>
      </c>
      <c r="X1041" s="55">
        <v>3</v>
      </c>
      <c r="Y1041" s="55">
        <v>1</v>
      </c>
      <c r="AL1041" s="77">
        <f t="shared" si="3"/>
        <v>0</v>
      </c>
    </row>
    <row r="1042" spans="2:48" x14ac:dyDescent="0.3">
      <c r="B1042" s="55">
        <v>2017</v>
      </c>
      <c r="D1042" s="54">
        <v>528</v>
      </c>
      <c r="E1042" s="55">
        <v>18</v>
      </c>
      <c r="F1042" s="55" t="s">
        <v>358</v>
      </c>
      <c r="H1042" s="55" t="s">
        <v>356</v>
      </c>
      <c r="I1042" s="55" t="s">
        <v>2164</v>
      </c>
      <c r="J1042" s="55" t="s">
        <v>1634</v>
      </c>
      <c r="K1042" s="55" t="s">
        <v>3561</v>
      </c>
      <c r="N1042" s="55" t="s">
        <v>2915</v>
      </c>
      <c r="O1042" s="55" t="e">
        <v>#N/A</v>
      </c>
      <c r="Q1042" s="55" t="s">
        <v>4199</v>
      </c>
      <c r="T1042" s="55" t="s">
        <v>1631</v>
      </c>
      <c r="V1042" s="60">
        <v>0</v>
      </c>
      <c r="W1042" s="59" t="s">
        <v>4254</v>
      </c>
      <c r="X1042" s="55">
        <v>2</v>
      </c>
      <c r="Y1042" s="55">
        <v>1</v>
      </c>
      <c r="AL1042" s="77">
        <f t="shared" si="3"/>
        <v>0</v>
      </c>
    </row>
    <row r="1043" spans="2:48" x14ac:dyDescent="0.3">
      <c r="B1043" s="55">
        <v>2017</v>
      </c>
      <c r="D1043" s="54">
        <v>528</v>
      </c>
      <c r="E1043" s="55">
        <v>18</v>
      </c>
      <c r="F1043" s="55" t="s">
        <v>358</v>
      </c>
      <c r="H1043" s="55" t="s">
        <v>356</v>
      </c>
      <c r="I1043" s="55" t="s">
        <v>2164</v>
      </c>
      <c r="J1043" s="55" t="s">
        <v>1634</v>
      </c>
      <c r="K1043" s="55" t="s">
        <v>3968</v>
      </c>
      <c r="L1043" s="55" t="s">
        <v>2980</v>
      </c>
      <c r="N1043" s="55" t="s">
        <v>2777</v>
      </c>
      <c r="O1043" s="55" t="e">
        <v>#N/A</v>
      </c>
      <c r="Q1043" s="55" t="s">
        <v>4265</v>
      </c>
      <c r="T1043" s="55" t="s">
        <v>1751</v>
      </c>
      <c r="V1043" s="60">
        <v>0.9</v>
      </c>
      <c r="W1043" s="59" t="s">
        <v>4430</v>
      </c>
      <c r="X1043" s="55">
        <v>2</v>
      </c>
      <c r="Y1043" s="55">
        <v>1</v>
      </c>
      <c r="AA1043" s="55" t="s">
        <v>4513</v>
      </c>
      <c r="AL1043" s="77">
        <f t="shared" si="3"/>
        <v>0</v>
      </c>
      <c r="AP1043" s="55" t="s">
        <v>4274</v>
      </c>
      <c r="AU1043" s="55" t="s">
        <v>4515</v>
      </c>
      <c r="AV1043" s="55" t="s">
        <v>4514</v>
      </c>
    </row>
    <row r="1044" spans="2:48" x14ac:dyDescent="0.3">
      <c r="B1044" s="55">
        <v>2017</v>
      </c>
      <c r="D1044" s="54">
        <v>528</v>
      </c>
      <c r="E1044" s="55">
        <v>18</v>
      </c>
      <c r="F1044" s="55" t="s">
        <v>358</v>
      </c>
      <c r="H1044" s="55" t="s">
        <v>356</v>
      </c>
      <c r="I1044" s="55" t="s">
        <v>2164</v>
      </c>
      <c r="J1044" s="55" t="s">
        <v>1634</v>
      </c>
      <c r="K1044" s="55" t="s">
        <v>3968</v>
      </c>
      <c r="L1044" s="55" t="s">
        <v>1746</v>
      </c>
      <c r="N1044" s="55" t="s">
        <v>3201</v>
      </c>
      <c r="O1044" s="55" t="e">
        <v>#N/A</v>
      </c>
      <c r="Q1044" s="55" t="s">
        <v>3446</v>
      </c>
      <c r="T1044" s="55" t="s">
        <v>4293</v>
      </c>
      <c r="V1044" s="60">
        <v>0</v>
      </c>
      <c r="W1044" s="59" t="s">
        <v>4254</v>
      </c>
      <c r="X1044" s="55">
        <v>3</v>
      </c>
      <c r="Y1044" s="55">
        <v>1</v>
      </c>
      <c r="AL1044" s="77">
        <f t="shared" si="3"/>
        <v>0</v>
      </c>
    </row>
    <row r="1045" spans="2:48" x14ac:dyDescent="0.3">
      <c r="B1045" s="55">
        <v>2017</v>
      </c>
      <c r="D1045" s="54">
        <v>528</v>
      </c>
      <c r="E1045" s="55">
        <v>18</v>
      </c>
      <c r="F1045" s="55" t="s">
        <v>358</v>
      </c>
      <c r="H1045" s="55" t="s">
        <v>356</v>
      </c>
      <c r="I1045" s="55" t="s">
        <v>2164</v>
      </c>
      <c r="J1045" s="55" t="s">
        <v>1634</v>
      </c>
      <c r="K1045" s="55" t="s">
        <v>3366</v>
      </c>
      <c r="N1045" s="55" t="s">
        <v>3366</v>
      </c>
      <c r="O1045" s="55" t="e">
        <v>#N/A</v>
      </c>
      <c r="Y1045" s="55">
        <v>2</v>
      </c>
      <c r="AL1045" s="77">
        <f t="shared" si="3"/>
        <v>0</v>
      </c>
    </row>
    <row r="1046" spans="2:48" x14ac:dyDescent="0.3">
      <c r="B1046" s="55">
        <v>2017</v>
      </c>
      <c r="D1046" s="54">
        <v>538</v>
      </c>
      <c r="E1046" s="55">
        <v>18</v>
      </c>
      <c r="F1046" s="55" t="s">
        <v>358</v>
      </c>
      <c r="H1046" s="55" t="s">
        <v>356</v>
      </c>
      <c r="I1046" s="55" t="s">
        <v>2164</v>
      </c>
      <c r="J1046" s="55" t="s">
        <v>1634</v>
      </c>
      <c r="K1046" s="55" t="s">
        <v>2911</v>
      </c>
      <c r="L1046" s="55" t="s">
        <v>1950</v>
      </c>
      <c r="N1046" s="55" t="s">
        <v>1636</v>
      </c>
      <c r="O1046" s="55" t="e">
        <v>#N/A</v>
      </c>
      <c r="Q1046" s="55" t="s">
        <v>4188</v>
      </c>
      <c r="T1046" s="55" t="s">
        <v>1751</v>
      </c>
      <c r="V1046" s="60">
        <v>0.3</v>
      </c>
      <c r="W1046" s="59" t="s">
        <v>4430</v>
      </c>
      <c r="X1046" s="55">
        <v>3</v>
      </c>
      <c r="Y1046" s="55">
        <v>1</v>
      </c>
      <c r="AD1046" s="55" t="s">
        <v>4109</v>
      </c>
      <c r="AE1046" s="55" t="s">
        <v>4414</v>
      </c>
      <c r="AF1046" s="55" t="s">
        <v>4063</v>
      </c>
      <c r="AK1046" s="55">
        <v>9</v>
      </c>
      <c r="AL1046" s="77">
        <f t="shared" si="3"/>
        <v>1</v>
      </c>
      <c r="AU1046" s="55" t="s">
        <v>4517</v>
      </c>
      <c r="AV1046" s="55" t="s">
        <v>4516</v>
      </c>
    </row>
    <row r="1047" spans="2:48" x14ac:dyDescent="0.3">
      <c r="B1047" s="55">
        <v>2017</v>
      </c>
      <c r="D1047" s="54">
        <v>538</v>
      </c>
      <c r="E1047" s="55">
        <v>18</v>
      </c>
      <c r="F1047" s="55" t="s">
        <v>358</v>
      </c>
      <c r="H1047" s="55" t="s">
        <v>356</v>
      </c>
      <c r="I1047" s="55" t="s">
        <v>2164</v>
      </c>
      <c r="J1047" s="55" t="s">
        <v>1634</v>
      </c>
      <c r="K1047" s="55" t="s">
        <v>3968</v>
      </c>
      <c r="L1047" s="55" t="s">
        <v>1746</v>
      </c>
      <c r="N1047" s="55" t="s">
        <v>3201</v>
      </c>
      <c r="O1047" s="55" t="e">
        <v>#N/A</v>
      </c>
      <c r="Q1047" s="55" t="s">
        <v>3354</v>
      </c>
      <c r="T1047" s="55" t="s">
        <v>1631</v>
      </c>
      <c r="V1047" s="60">
        <v>0.3</v>
      </c>
      <c r="W1047" s="59" t="s">
        <v>4396</v>
      </c>
      <c r="X1047" s="55">
        <v>3</v>
      </c>
      <c r="Y1047" s="55">
        <v>1</v>
      </c>
      <c r="AK1047" s="55">
        <v>7</v>
      </c>
      <c r="AL1047" s="77">
        <f t="shared" si="3"/>
        <v>1</v>
      </c>
    </row>
    <row r="1048" spans="2:48" x14ac:dyDescent="0.3">
      <c r="B1048" s="55">
        <v>2017</v>
      </c>
      <c r="D1048" s="54">
        <v>535</v>
      </c>
      <c r="E1048" s="55">
        <v>18</v>
      </c>
      <c r="F1048" s="55" t="s">
        <v>646</v>
      </c>
      <c r="H1048" s="55" t="s">
        <v>581</v>
      </c>
      <c r="I1048" s="55" t="s">
        <v>2251</v>
      </c>
      <c r="J1048" s="55" t="s">
        <v>1622</v>
      </c>
      <c r="K1048" s="55" t="s">
        <v>3879</v>
      </c>
      <c r="L1048" s="55" t="s">
        <v>2077</v>
      </c>
      <c r="M1048" s="55" t="s">
        <v>1657</v>
      </c>
      <c r="N1048" s="55" t="s">
        <v>3875</v>
      </c>
      <c r="O1048" s="55" t="e">
        <v>#N/A</v>
      </c>
      <c r="Q1048" s="55" t="s">
        <v>4431</v>
      </c>
      <c r="U1048" s="55" t="s">
        <v>2874</v>
      </c>
      <c r="V1048" s="60">
        <v>0.3</v>
      </c>
      <c r="W1048" s="59" t="s">
        <v>4430</v>
      </c>
      <c r="X1048" s="55" t="s">
        <v>2216</v>
      </c>
      <c r="Y1048" s="55">
        <v>1</v>
      </c>
      <c r="AL1048" s="77">
        <f t="shared" si="3"/>
        <v>0</v>
      </c>
      <c r="AU1048" s="55" t="s">
        <v>4519</v>
      </c>
      <c r="AV1048" s="55" t="s">
        <v>4520</v>
      </c>
    </row>
    <row r="1049" spans="2:48" x14ac:dyDescent="0.3">
      <c r="B1049" s="55">
        <v>2017</v>
      </c>
      <c r="D1049" s="54">
        <v>535</v>
      </c>
      <c r="E1049" s="55">
        <v>18</v>
      </c>
      <c r="F1049" s="55" t="s">
        <v>646</v>
      </c>
      <c r="H1049" s="55" t="s">
        <v>581</v>
      </c>
      <c r="I1049" s="55" t="s">
        <v>2251</v>
      </c>
      <c r="J1049" s="55" t="s">
        <v>1622</v>
      </c>
      <c r="K1049" s="55" t="s">
        <v>3968</v>
      </c>
      <c r="N1049" s="55" t="s">
        <v>1622</v>
      </c>
      <c r="O1049" s="55" t="e">
        <v>#N/A</v>
      </c>
      <c r="Q1049" s="55" t="s">
        <v>3446</v>
      </c>
      <c r="T1049" s="55" t="s">
        <v>4293</v>
      </c>
      <c r="V1049" s="60">
        <v>0</v>
      </c>
      <c r="W1049" s="59" t="s">
        <v>4254</v>
      </c>
      <c r="X1049" s="55" t="s">
        <v>2216</v>
      </c>
      <c r="Y1049" s="55">
        <v>1</v>
      </c>
      <c r="AL1049" s="77">
        <f t="shared" si="3"/>
        <v>0</v>
      </c>
      <c r="AM1049" s="55" t="s">
        <v>2216</v>
      </c>
    </row>
    <row r="1050" spans="2:48" x14ac:dyDescent="0.3">
      <c r="B1050" s="55">
        <v>2017</v>
      </c>
      <c r="D1050" s="54">
        <v>535</v>
      </c>
      <c r="E1050" s="55">
        <v>18</v>
      </c>
      <c r="F1050" s="55" t="s">
        <v>646</v>
      </c>
      <c r="H1050" s="55" t="s">
        <v>581</v>
      </c>
      <c r="I1050" s="55" t="s">
        <v>2251</v>
      </c>
      <c r="J1050" s="55" t="s">
        <v>1634</v>
      </c>
      <c r="K1050" s="55" t="s">
        <v>3366</v>
      </c>
      <c r="N1050" s="55" t="s">
        <v>3366</v>
      </c>
      <c r="O1050" s="55" t="e">
        <v>#N/A</v>
      </c>
      <c r="Y1050" s="55">
        <v>1</v>
      </c>
      <c r="AL1050" s="77">
        <f t="shared" si="3"/>
        <v>0</v>
      </c>
    </row>
    <row r="1051" spans="2:48" x14ac:dyDescent="0.3">
      <c r="B1051" s="55">
        <v>2017</v>
      </c>
      <c r="D1051" s="54">
        <v>479</v>
      </c>
      <c r="E1051" s="55">
        <v>18</v>
      </c>
      <c r="F1051" s="55" t="s">
        <v>87</v>
      </c>
      <c r="H1051" s="55" t="s">
        <v>27</v>
      </c>
      <c r="I1051" s="55" t="s">
        <v>1919</v>
      </c>
      <c r="J1051" s="55" t="s">
        <v>1634</v>
      </c>
      <c r="K1051" s="55" t="s">
        <v>3965</v>
      </c>
      <c r="L1051" s="55" t="s">
        <v>1673</v>
      </c>
      <c r="M1051" s="55" t="s">
        <v>2879</v>
      </c>
      <c r="N1051" s="55" t="s">
        <v>1830</v>
      </c>
      <c r="O1051" s="55" t="e">
        <v>#N/A</v>
      </c>
      <c r="Q1051" s="77" t="s">
        <v>4113</v>
      </c>
      <c r="T1051" s="55" t="s">
        <v>4521</v>
      </c>
      <c r="U1051" s="55" t="s">
        <v>2874</v>
      </c>
      <c r="V1051" s="60">
        <v>0.5</v>
      </c>
      <c r="W1051" s="59" t="s">
        <v>4430</v>
      </c>
      <c r="X1051" s="55">
        <v>2</v>
      </c>
      <c r="Y1051" s="55">
        <v>1</v>
      </c>
      <c r="AA1051" s="55" t="s">
        <v>4522</v>
      </c>
      <c r="AB1051" s="55">
        <v>9</v>
      </c>
      <c r="AC1051" s="55" t="s">
        <v>4523</v>
      </c>
      <c r="AL1051" s="77">
        <f t="shared" si="3"/>
        <v>0</v>
      </c>
      <c r="AU1051" s="55" t="s">
        <v>4525</v>
      </c>
      <c r="AV1051" s="55" t="s">
        <v>4524</v>
      </c>
    </row>
    <row r="1052" spans="2:48" x14ac:dyDescent="0.3">
      <c r="B1052" s="55">
        <v>2017</v>
      </c>
      <c r="D1052" s="54">
        <v>479</v>
      </c>
      <c r="E1052" s="55">
        <v>18</v>
      </c>
      <c r="F1052" s="55" t="s">
        <v>87</v>
      </c>
      <c r="H1052" s="55" t="s">
        <v>27</v>
      </c>
      <c r="I1052" s="55" t="s">
        <v>1919</v>
      </c>
      <c r="J1052" s="55" t="s">
        <v>1634</v>
      </c>
      <c r="K1052" s="55" t="s">
        <v>3965</v>
      </c>
      <c r="L1052" s="55" t="s">
        <v>1673</v>
      </c>
      <c r="M1052" s="55" t="s">
        <v>2879</v>
      </c>
      <c r="N1052" s="55" t="s">
        <v>1830</v>
      </c>
      <c r="O1052" s="55" t="e">
        <v>#N/A</v>
      </c>
      <c r="Q1052" s="55" t="s">
        <v>4304</v>
      </c>
      <c r="T1052" s="55" t="s">
        <v>4526</v>
      </c>
      <c r="U1052" s="55" t="s">
        <v>2877</v>
      </c>
      <c r="V1052" s="60">
        <v>0.1</v>
      </c>
      <c r="X1052" s="55">
        <v>1</v>
      </c>
      <c r="Y1052" s="55">
        <v>1</v>
      </c>
      <c r="AA1052" s="55" t="s">
        <v>4527</v>
      </c>
      <c r="AL1052" s="77">
        <f t="shared" si="3"/>
        <v>0</v>
      </c>
    </row>
    <row r="1053" spans="2:48" x14ac:dyDescent="0.3">
      <c r="B1053" s="55">
        <v>2017</v>
      </c>
      <c r="D1053" s="54">
        <v>479</v>
      </c>
      <c r="E1053" s="55">
        <v>18</v>
      </c>
      <c r="F1053" s="55" t="s">
        <v>87</v>
      </c>
      <c r="H1053" s="55" t="s">
        <v>27</v>
      </c>
      <c r="I1053" s="55" t="s">
        <v>1919</v>
      </c>
      <c r="J1053" s="55" t="s">
        <v>1622</v>
      </c>
      <c r="K1053" s="55" t="s">
        <v>3879</v>
      </c>
      <c r="L1053" s="55" t="s">
        <v>1894</v>
      </c>
      <c r="M1053" s="55" t="s">
        <v>1895</v>
      </c>
      <c r="N1053" s="55" t="s">
        <v>3022</v>
      </c>
      <c r="O1053" s="55" t="e">
        <v>#N/A</v>
      </c>
      <c r="Q1053" s="55" t="s">
        <v>4185</v>
      </c>
      <c r="T1053" s="55" t="s">
        <v>4528</v>
      </c>
      <c r="U1053" s="55" t="s">
        <v>2874</v>
      </c>
      <c r="V1053" s="60">
        <v>0.2</v>
      </c>
      <c r="W1053" s="59" t="s">
        <v>4418</v>
      </c>
      <c r="X1053" s="55">
        <v>3</v>
      </c>
      <c r="Y1053" s="55">
        <v>1</v>
      </c>
      <c r="AL1053" s="77">
        <f t="shared" si="3"/>
        <v>0</v>
      </c>
      <c r="AU1053" s="55">
        <v>15.9</v>
      </c>
      <c r="AV1053" s="55" t="s">
        <v>4529</v>
      </c>
    </row>
    <row r="1054" spans="2:48" x14ac:dyDescent="0.3">
      <c r="B1054" s="55">
        <v>2017</v>
      </c>
      <c r="D1054" s="54">
        <v>479</v>
      </c>
      <c r="E1054" s="55">
        <v>18</v>
      </c>
      <c r="F1054" s="55" t="s">
        <v>87</v>
      </c>
      <c r="H1054" s="55" t="s">
        <v>27</v>
      </c>
      <c r="I1054" s="55" t="s">
        <v>1919</v>
      </c>
      <c r="J1054" s="55" t="s">
        <v>1634</v>
      </c>
      <c r="K1054" s="55" t="s">
        <v>3366</v>
      </c>
      <c r="N1054" s="55" t="s">
        <v>3366</v>
      </c>
      <c r="O1054" s="55" t="e">
        <v>#N/A</v>
      </c>
      <c r="Y1054" s="55">
        <v>12</v>
      </c>
      <c r="AL1054" s="77">
        <f t="shared" si="3"/>
        <v>0</v>
      </c>
    </row>
    <row r="1055" spans="2:48" x14ac:dyDescent="0.3">
      <c r="B1055" s="55">
        <v>2017</v>
      </c>
      <c r="D1055" s="54">
        <v>472</v>
      </c>
      <c r="E1055" s="55">
        <v>18</v>
      </c>
      <c r="F1055" s="55" t="s">
        <v>200</v>
      </c>
      <c r="H1055" s="55" t="s">
        <v>27</v>
      </c>
      <c r="I1055" s="55" t="s">
        <v>1919</v>
      </c>
      <c r="J1055" s="55" t="s">
        <v>1769</v>
      </c>
      <c r="L1055" s="55" t="s">
        <v>2616</v>
      </c>
      <c r="M1055" s="55" t="s">
        <v>1636</v>
      </c>
      <c r="N1055" s="55" t="s">
        <v>2617</v>
      </c>
      <c r="O1055" s="55" t="e">
        <v>#N/A</v>
      </c>
      <c r="Q1055" s="55" t="s">
        <v>4530</v>
      </c>
      <c r="T1055" s="55" t="s">
        <v>4531</v>
      </c>
      <c r="U1055" s="55" t="s">
        <v>2877</v>
      </c>
      <c r="V1055" s="60">
        <v>0.1</v>
      </c>
      <c r="X1055" s="55">
        <v>2</v>
      </c>
      <c r="Y1055" s="55">
        <v>3</v>
      </c>
      <c r="AA1055" s="55" t="s">
        <v>4532</v>
      </c>
      <c r="AL1055" s="77">
        <f t="shared" ref="AL1055:AL1118" si="4">IF(ISBLANK(AK1055),,Y1055)</f>
        <v>0</v>
      </c>
    </row>
    <row r="1056" spans="2:48" x14ac:dyDescent="0.3">
      <c r="B1056" s="55">
        <v>2017</v>
      </c>
      <c r="D1056" s="54">
        <v>472</v>
      </c>
      <c r="E1056" s="55">
        <v>18</v>
      </c>
      <c r="F1056" s="55" t="s">
        <v>200</v>
      </c>
      <c r="H1056" s="55" t="s">
        <v>27</v>
      </c>
      <c r="I1056" s="55" t="s">
        <v>1919</v>
      </c>
      <c r="J1056" s="55" t="s">
        <v>1634</v>
      </c>
      <c r="K1056" s="55" t="s">
        <v>3968</v>
      </c>
      <c r="L1056" s="55" t="s">
        <v>2980</v>
      </c>
      <c r="N1056" s="55" t="s">
        <v>2777</v>
      </c>
      <c r="O1056" s="55" t="e">
        <v>#N/A</v>
      </c>
      <c r="Q1056" s="55" t="s">
        <v>4533</v>
      </c>
      <c r="V1056" s="60">
        <v>0</v>
      </c>
      <c r="X1056" s="55">
        <v>2</v>
      </c>
      <c r="Y1056" s="55">
        <v>1</v>
      </c>
      <c r="AL1056" s="77">
        <f t="shared" si="4"/>
        <v>0</v>
      </c>
    </row>
    <row r="1057" spans="2:48" x14ac:dyDescent="0.3">
      <c r="B1057" s="55">
        <v>2017</v>
      </c>
      <c r="D1057" s="54">
        <v>472</v>
      </c>
      <c r="E1057" s="55">
        <v>18</v>
      </c>
      <c r="F1057" s="55" t="s">
        <v>200</v>
      </c>
      <c r="H1057" s="55" t="s">
        <v>27</v>
      </c>
      <c r="I1057" s="55" t="s">
        <v>1919</v>
      </c>
      <c r="J1057" s="55" t="s">
        <v>1634</v>
      </c>
      <c r="K1057" s="55" t="s">
        <v>3968</v>
      </c>
      <c r="L1057" s="55" t="s">
        <v>1746</v>
      </c>
      <c r="N1057" s="55" t="s">
        <v>3201</v>
      </c>
      <c r="O1057" s="55" t="e">
        <v>#N/A</v>
      </c>
      <c r="Q1057" s="55" t="s">
        <v>3354</v>
      </c>
      <c r="T1057" s="55" t="s">
        <v>1631</v>
      </c>
      <c r="V1057" s="60">
        <v>0.4</v>
      </c>
      <c r="W1057" s="59" t="s">
        <v>4396</v>
      </c>
      <c r="X1057" s="55">
        <v>3</v>
      </c>
      <c r="Y1057" s="55">
        <v>1</v>
      </c>
      <c r="AL1057" s="77">
        <f t="shared" si="4"/>
        <v>0</v>
      </c>
    </row>
    <row r="1058" spans="2:48" x14ac:dyDescent="0.3">
      <c r="B1058" s="55">
        <v>2017</v>
      </c>
      <c r="D1058" s="54">
        <v>472</v>
      </c>
      <c r="E1058" s="55">
        <v>18</v>
      </c>
      <c r="F1058" s="55" t="s">
        <v>200</v>
      </c>
      <c r="H1058" s="55" t="s">
        <v>27</v>
      </c>
      <c r="I1058" s="55" t="s">
        <v>1919</v>
      </c>
      <c r="J1058" s="55" t="s">
        <v>1622</v>
      </c>
      <c r="K1058" s="55" t="s">
        <v>3963</v>
      </c>
      <c r="L1058" s="55" t="s">
        <v>2985</v>
      </c>
      <c r="M1058" s="55" t="s">
        <v>1636</v>
      </c>
      <c r="N1058" s="55" t="s">
        <v>2985</v>
      </c>
      <c r="O1058" s="55" t="e">
        <v>#N/A</v>
      </c>
      <c r="Q1058" s="55" t="s">
        <v>4304</v>
      </c>
      <c r="T1058" s="55" t="s">
        <v>4534</v>
      </c>
      <c r="V1058" s="60">
        <v>0.1</v>
      </c>
      <c r="W1058" s="59" t="s">
        <v>4535</v>
      </c>
      <c r="X1058" s="55" t="s">
        <v>2216</v>
      </c>
      <c r="Y1058" s="55">
        <v>1</v>
      </c>
      <c r="AA1058" s="55" t="s">
        <v>4536</v>
      </c>
      <c r="AH1058" s="55" t="s">
        <v>5392</v>
      </c>
      <c r="AL1058" s="77">
        <f t="shared" si="4"/>
        <v>0</v>
      </c>
      <c r="AU1058" s="55" t="s">
        <v>4537</v>
      </c>
      <c r="AV1058" s="55" t="s">
        <v>4538</v>
      </c>
    </row>
    <row r="1059" spans="2:48" x14ac:dyDescent="0.3">
      <c r="B1059" s="55">
        <v>2017</v>
      </c>
      <c r="D1059" s="54">
        <v>472</v>
      </c>
      <c r="E1059" s="55">
        <v>18</v>
      </c>
      <c r="F1059" s="55" t="s">
        <v>200</v>
      </c>
      <c r="H1059" s="55" t="s">
        <v>27</v>
      </c>
      <c r="I1059" s="55" t="s">
        <v>1919</v>
      </c>
      <c r="J1059" s="55" t="s">
        <v>1634</v>
      </c>
      <c r="K1059" s="55" t="s">
        <v>3968</v>
      </c>
      <c r="L1059" s="55" t="s">
        <v>2259</v>
      </c>
      <c r="N1059" s="55" t="s">
        <v>2983</v>
      </c>
      <c r="O1059" s="55" t="e">
        <v>#N/A</v>
      </c>
      <c r="P1059" s="55" t="s">
        <v>4355</v>
      </c>
      <c r="Q1059" s="55" t="s">
        <v>4355</v>
      </c>
      <c r="V1059" s="60">
        <v>1</v>
      </c>
      <c r="Y1059" s="55">
        <v>1</v>
      </c>
      <c r="AC1059" s="55">
        <v>1</v>
      </c>
      <c r="AD1059" s="55" t="s">
        <v>4067</v>
      </c>
      <c r="AE1059" s="55" t="s">
        <v>4414</v>
      </c>
      <c r="AF1059" s="55" t="s">
        <v>4067</v>
      </c>
      <c r="AL1059" s="77">
        <f t="shared" si="4"/>
        <v>0</v>
      </c>
    </row>
    <row r="1060" spans="2:48" x14ac:dyDescent="0.3">
      <c r="B1060" s="55">
        <v>2017</v>
      </c>
      <c r="D1060" s="54">
        <v>462</v>
      </c>
      <c r="E1060" s="55">
        <v>18</v>
      </c>
      <c r="F1060" s="55" t="s">
        <v>200</v>
      </c>
      <c r="H1060" s="55" t="s">
        <v>27</v>
      </c>
      <c r="I1060" s="55" t="s">
        <v>2306</v>
      </c>
      <c r="J1060" s="55" t="s">
        <v>1622</v>
      </c>
      <c r="K1060" s="55" t="s">
        <v>3879</v>
      </c>
      <c r="L1060" s="55" t="s">
        <v>4539</v>
      </c>
      <c r="N1060" s="55" t="s">
        <v>3879</v>
      </c>
      <c r="O1060" s="55" t="s">
        <v>4539</v>
      </c>
      <c r="Q1060" s="55" t="s">
        <v>3544</v>
      </c>
      <c r="T1060" s="55" t="s">
        <v>1786</v>
      </c>
      <c r="U1060" s="55" t="s">
        <v>2877</v>
      </c>
      <c r="V1060" s="60">
        <v>0.1</v>
      </c>
      <c r="W1060" s="59" t="s">
        <v>4535</v>
      </c>
      <c r="X1060" s="55">
        <v>3</v>
      </c>
      <c r="Y1060" s="55">
        <v>1</v>
      </c>
      <c r="AA1060" s="55" t="s">
        <v>4540</v>
      </c>
      <c r="AL1060" s="77">
        <f t="shared" si="4"/>
        <v>0</v>
      </c>
      <c r="AP1060" s="55">
        <v>1</v>
      </c>
      <c r="AU1060" s="55" t="s">
        <v>4542</v>
      </c>
      <c r="AV1060" s="55" t="s">
        <v>4541</v>
      </c>
    </row>
    <row r="1061" spans="2:48" x14ac:dyDescent="0.3">
      <c r="B1061" s="55">
        <v>2017</v>
      </c>
      <c r="D1061" s="54">
        <v>462</v>
      </c>
      <c r="E1061" s="55">
        <v>18</v>
      </c>
      <c r="F1061" s="55" t="s">
        <v>200</v>
      </c>
      <c r="H1061" s="55" t="s">
        <v>27</v>
      </c>
      <c r="I1061" s="55" t="s">
        <v>2306</v>
      </c>
      <c r="J1061" s="55" t="s">
        <v>1634</v>
      </c>
      <c r="K1061" s="55" t="s">
        <v>3968</v>
      </c>
      <c r="L1061" s="55" t="s">
        <v>1746</v>
      </c>
      <c r="N1061" s="55" t="s">
        <v>3201</v>
      </c>
      <c r="O1061" s="55" t="e">
        <v>#N/A</v>
      </c>
      <c r="P1061" s="55" t="s">
        <v>4175</v>
      </c>
      <c r="Q1061" s="55" t="s">
        <v>4175</v>
      </c>
      <c r="T1061" s="55" t="s">
        <v>1790</v>
      </c>
      <c r="V1061" s="60">
        <v>0.1</v>
      </c>
      <c r="X1061" s="55">
        <v>2</v>
      </c>
      <c r="Y1061" s="55">
        <v>1</v>
      </c>
      <c r="AL1061" s="77">
        <f t="shared" si="4"/>
        <v>0</v>
      </c>
    </row>
    <row r="1062" spans="2:48" x14ac:dyDescent="0.3">
      <c r="B1062" s="55">
        <v>2017</v>
      </c>
      <c r="D1062" s="54">
        <v>462</v>
      </c>
      <c r="E1062" s="55">
        <v>18</v>
      </c>
      <c r="F1062" s="55" t="s">
        <v>200</v>
      </c>
      <c r="H1062" s="55" t="s">
        <v>27</v>
      </c>
      <c r="I1062" s="55" t="s">
        <v>2306</v>
      </c>
      <c r="J1062" s="55" t="s">
        <v>1634</v>
      </c>
      <c r="K1062" s="55" t="s">
        <v>3968</v>
      </c>
      <c r="L1062" s="55" t="s">
        <v>1746</v>
      </c>
      <c r="N1062" s="55" t="s">
        <v>3201</v>
      </c>
      <c r="O1062" s="55" t="e">
        <v>#N/A</v>
      </c>
      <c r="Q1062" s="55" t="s">
        <v>4543</v>
      </c>
      <c r="V1062" s="60">
        <v>1</v>
      </c>
      <c r="X1062" s="55">
        <v>4</v>
      </c>
      <c r="Y1062" s="55">
        <v>1</v>
      </c>
      <c r="AA1062" s="55" t="s">
        <v>4544</v>
      </c>
      <c r="AH1062" s="55" t="s">
        <v>5392</v>
      </c>
      <c r="AL1062" s="77">
        <f t="shared" si="4"/>
        <v>0</v>
      </c>
      <c r="AP1062" s="55">
        <v>2</v>
      </c>
      <c r="AU1062" s="55" t="s">
        <v>4546</v>
      </c>
      <c r="AV1062" s="55" t="s">
        <v>4545</v>
      </c>
    </row>
    <row r="1063" spans="2:48" x14ac:dyDescent="0.3">
      <c r="B1063" s="55">
        <v>2017</v>
      </c>
      <c r="D1063" s="54">
        <v>462</v>
      </c>
      <c r="E1063" s="55">
        <v>18</v>
      </c>
      <c r="F1063" s="55" t="s">
        <v>200</v>
      </c>
      <c r="H1063" s="55" t="s">
        <v>27</v>
      </c>
      <c r="I1063" s="55" t="s">
        <v>2306</v>
      </c>
      <c r="J1063" s="55" t="s">
        <v>1634</v>
      </c>
      <c r="K1063" s="55" t="s">
        <v>3968</v>
      </c>
      <c r="N1063" s="55" t="s">
        <v>2919</v>
      </c>
      <c r="O1063" s="55" t="e">
        <v>#N/A</v>
      </c>
      <c r="Q1063" s="55" t="s">
        <v>4293</v>
      </c>
      <c r="V1063" s="60">
        <v>0</v>
      </c>
      <c r="W1063" s="59" t="s">
        <v>4397</v>
      </c>
      <c r="X1063" s="55">
        <v>5</v>
      </c>
      <c r="Y1063" s="55">
        <v>6</v>
      </c>
      <c r="AL1063" s="77">
        <f t="shared" si="4"/>
        <v>0</v>
      </c>
    </row>
    <row r="1064" spans="2:48" x14ac:dyDescent="0.3">
      <c r="B1064" s="55">
        <v>2017</v>
      </c>
      <c r="D1064" s="54">
        <v>468</v>
      </c>
      <c r="E1064" s="55">
        <v>18</v>
      </c>
      <c r="F1064" s="55" t="s">
        <v>188</v>
      </c>
      <c r="G1064" s="55">
        <v>23</v>
      </c>
      <c r="H1064" s="55" t="s">
        <v>27</v>
      </c>
      <c r="I1064" s="55" t="s">
        <v>4547</v>
      </c>
      <c r="J1064" s="55" t="s">
        <v>1634</v>
      </c>
      <c r="K1064" s="55" t="s">
        <v>2911</v>
      </c>
      <c r="L1064" s="55" t="s">
        <v>1635</v>
      </c>
      <c r="M1064" s="55" t="s">
        <v>3759</v>
      </c>
      <c r="N1064" s="55" t="s">
        <v>3901</v>
      </c>
      <c r="O1064" s="55" t="e">
        <v>#N/A</v>
      </c>
      <c r="Q1064" s="77" t="s">
        <v>4201</v>
      </c>
      <c r="U1064" s="55" t="s">
        <v>2877</v>
      </c>
      <c r="V1064" s="60">
        <v>0.9</v>
      </c>
      <c r="X1064" s="55">
        <v>2</v>
      </c>
      <c r="Y1064" s="55">
        <v>1</v>
      </c>
      <c r="AB1064" s="55">
        <v>9</v>
      </c>
      <c r="AD1064" s="55" t="s">
        <v>4063</v>
      </c>
      <c r="AH1064" s="55" t="s">
        <v>4245</v>
      </c>
      <c r="AK1064" s="55">
        <v>6</v>
      </c>
      <c r="AL1064" s="77">
        <f t="shared" si="4"/>
        <v>1</v>
      </c>
      <c r="AU1064" s="55" t="s">
        <v>4549</v>
      </c>
      <c r="AV1064" s="55" t="s">
        <v>4548</v>
      </c>
    </row>
    <row r="1065" spans="2:48" x14ac:dyDescent="0.3">
      <c r="B1065" s="55">
        <v>2017</v>
      </c>
      <c r="D1065" s="54">
        <v>468</v>
      </c>
      <c r="E1065" s="55">
        <v>18</v>
      </c>
      <c r="F1065" s="55" t="s">
        <v>188</v>
      </c>
      <c r="G1065" s="55">
        <v>23</v>
      </c>
      <c r="H1065" s="55" t="s">
        <v>27</v>
      </c>
      <c r="I1065" s="55" t="s">
        <v>4547</v>
      </c>
      <c r="J1065" s="55" t="s">
        <v>1634</v>
      </c>
      <c r="K1065" s="55" t="s">
        <v>3965</v>
      </c>
      <c r="L1065" s="55" t="s">
        <v>1673</v>
      </c>
      <c r="M1065" s="55" t="s">
        <v>2879</v>
      </c>
      <c r="N1065" s="55" t="s">
        <v>4550</v>
      </c>
      <c r="O1065" s="55" t="e">
        <v>#N/A</v>
      </c>
      <c r="Q1065" s="55" t="s">
        <v>4551</v>
      </c>
      <c r="T1065" s="55" t="s">
        <v>4552</v>
      </c>
      <c r="U1065" s="55" t="s">
        <v>2874</v>
      </c>
      <c r="V1065" s="60">
        <v>0.1</v>
      </c>
      <c r="X1065" s="55">
        <v>2</v>
      </c>
      <c r="Y1065" s="55">
        <v>1</v>
      </c>
      <c r="AA1065" s="55" t="s">
        <v>4553</v>
      </c>
      <c r="AB1065" s="55">
        <v>9</v>
      </c>
      <c r="AK1065" s="55">
        <v>7</v>
      </c>
      <c r="AL1065" s="77">
        <f t="shared" si="4"/>
        <v>1</v>
      </c>
    </row>
    <row r="1066" spans="2:48" x14ac:dyDescent="0.3">
      <c r="B1066" s="55">
        <v>2017</v>
      </c>
      <c r="D1066" s="54">
        <v>468</v>
      </c>
      <c r="E1066" s="55">
        <v>18</v>
      </c>
      <c r="F1066" s="55" t="s">
        <v>188</v>
      </c>
      <c r="G1066" s="55">
        <v>23</v>
      </c>
      <c r="H1066" s="55" t="s">
        <v>27</v>
      </c>
      <c r="I1066" s="55" t="s">
        <v>4547</v>
      </c>
      <c r="J1066" s="55" t="s">
        <v>1634</v>
      </c>
      <c r="K1066" s="55" t="s">
        <v>3968</v>
      </c>
      <c r="L1066" s="55" t="s">
        <v>1746</v>
      </c>
      <c r="N1066" s="55" t="s">
        <v>3201</v>
      </c>
      <c r="O1066" s="55" t="e">
        <v>#N/A</v>
      </c>
      <c r="Q1066" s="55" t="s">
        <v>4304</v>
      </c>
      <c r="T1066" s="55" t="s">
        <v>4293</v>
      </c>
      <c r="V1066" s="60">
        <v>0</v>
      </c>
      <c r="X1066" s="55">
        <v>2</v>
      </c>
      <c r="Y1066" s="55">
        <v>1</v>
      </c>
      <c r="AL1066" s="77">
        <f t="shared" si="4"/>
        <v>0</v>
      </c>
    </row>
    <row r="1067" spans="2:48" x14ac:dyDescent="0.3">
      <c r="B1067" s="55">
        <v>2017</v>
      </c>
      <c r="D1067" s="54">
        <v>468</v>
      </c>
      <c r="E1067" s="55">
        <v>18</v>
      </c>
      <c r="F1067" s="55" t="s">
        <v>188</v>
      </c>
      <c r="G1067" s="55">
        <v>23</v>
      </c>
      <c r="H1067" s="55" t="s">
        <v>27</v>
      </c>
      <c r="I1067" s="55" t="s">
        <v>4547</v>
      </c>
      <c r="J1067" s="55" t="s">
        <v>1634</v>
      </c>
      <c r="K1067" s="55" t="s">
        <v>3968</v>
      </c>
      <c r="L1067" s="55" t="s">
        <v>3694</v>
      </c>
      <c r="N1067" s="55" t="s">
        <v>4554</v>
      </c>
      <c r="O1067" s="55" t="e">
        <v>#N/A</v>
      </c>
      <c r="Q1067" s="55" t="s">
        <v>4533</v>
      </c>
      <c r="V1067" s="60">
        <v>0</v>
      </c>
      <c r="W1067" s="59" t="s">
        <v>4397</v>
      </c>
      <c r="X1067" s="55">
        <v>5</v>
      </c>
      <c r="Y1067" s="55">
        <v>3</v>
      </c>
      <c r="AL1067" s="77">
        <f t="shared" si="4"/>
        <v>0</v>
      </c>
    </row>
    <row r="1068" spans="2:48" x14ac:dyDescent="0.3">
      <c r="B1068" s="55">
        <v>2017</v>
      </c>
      <c r="D1068" s="54">
        <v>465</v>
      </c>
      <c r="E1068" s="55">
        <v>18</v>
      </c>
      <c r="F1068" s="55" t="s">
        <v>761</v>
      </c>
      <c r="H1068" s="55" t="s">
        <v>27</v>
      </c>
      <c r="I1068" s="55" t="s">
        <v>2539</v>
      </c>
      <c r="J1068" s="55" t="s">
        <v>1634</v>
      </c>
      <c r="K1068" s="55" t="s">
        <v>3561</v>
      </c>
      <c r="N1068" s="55" t="s">
        <v>2915</v>
      </c>
      <c r="O1068" s="55" t="e">
        <v>#N/A</v>
      </c>
      <c r="P1068" s="55" t="s">
        <v>4367</v>
      </c>
      <c r="Q1068" s="55" t="s">
        <v>4367</v>
      </c>
      <c r="V1068" s="60">
        <v>0.7</v>
      </c>
      <c r="X1068" s="55">
        <v>2</v>
      </c>
      <c r="Y1068" s="55">
        <v>1</v>
      </c>
      <c r="AB1068" s="55">
        <v>1</v>
      </c>
      <c r="AD1068" s="55" t="s">
        <v>4067</v>
      </c>
      <c r="AE1068" s="55" t="s">
        <v>4414</v>
      </c>
      <c r="AF1068" s="55" t="s">
        <v>4067</v>
      </c>
      <c r="AK1068" s="55">
        <v>9</v>
      </c>
      <c r="AL1068" s="77">
        <f t="shared" si="4"/>
        <v>1</v>
      </c>
      <c r="AU1068" s="55">
        <v>39.56</v>
      </c>
      <c r="AV1068" s="55" t="s">
        <v>4555</v>
      </c>
    </row>
    <row r="1069" spans="2:48" x14ac:dyDescent="0.3">
      <c r="B1069" s="55">
        <v>2017</v>
      </c>
      <c r="D1069" s="54">
        <v>465</v>
      </c>
      <c r="E1069" s="55">
        <v>18</v>
      </c>
      <c r="F1069" s="55" t="s">
        <v>761</v>
      </c>
      <c r="H1069" s="55" t="s">
        <v>27</v>
      </c>
      <c r="I1069" s="55" t="s">
        <v>2539</v>
      </c>
      <c r="J1069" s="55" t="s">
        <v>1634</v>
      </c>
      <c r="K1069" s="55" t="s">
        <v>3561</v>
      </c>
      <c r="N1069" s="55" t="s">
        <v>2915</v>
      </c>
      <c r="O1069" s="55" t="e">
        <v>#N/A</v>
      </c>
      <c r="Q1069" s="55" t="s">
        <v>4185</v>
      </c>
      <c r="T1069" s="55" t="s">
        <v>3248</v>
      </c>
      <c r="U1069" s="55" t="s">
        <v>2874</v>
      </c>
      <c r="V1069" s="60">
        <v>0</v>
      </c>
      <c r="X1069" s="55">
        <v>2</v>
      </c>
      <c r="Y1069" s="55">
        <v>1</v>
      </c>
      <c r="AL1069" s="77">
        <f t="shared" si="4"/>
        <v>0</v>
      </c>
      <c r="AU1069" s="55">
        <v>9.1999999999999993</v>
      </c>
      <c r="AV1069" s="55" t="s">
        <v>4556</v>
      </c>
    </row>
    <row r="1070" spans="2:48" x14ac:dyDescent="0.3">
      <c r="B1070" s="55">
        <v>2017</v>
      </c>
      <c r="D1070" s="54">
        <v>465</v>
      </c>
      <c r="E1070" s="55">
        <v>18</v>
      </c>
      <c r="F1070" s="55" t="s">
        <v>761</v>
      </c>
      <c r="H1070" s="55" t="s">
        <v>27</v>
      </c>
      <c r="I1070" s="55" t="s">
        <v>2539</v>
      </c>
      <c r="J1070" s="55" t="s">
        <v>1634</v>
      </c>
      <c r="K1070" s="55" t="s">
        <v>3968</v>
      </c>
      <c r="L1070" s="55" t="s">
        <v>1746</v>
      </c>
      <c r="N1070" s="55" t="s">
        <v>3201</v>
      </c>
      <c r="O1070" s="55" t="e">
        <v>#N/A</v>
      </c>
      <c r="Q1070" s="55" t="s">
        <v>4304</v>
      </c>
      <c r="T1070" s="55" t="s">
        <v>4293</v>
      </c>
      <c r="V1070" s="60">
        <v>0</v>
      </c>
      <c r="X1070" s="55">
        <v>2</v>
      </c>
      <c r="Y1070" s="55">
        <v>1</v>
      </c>
      <c r="AL1070" s="77">
        <f t="shared" si="4"/>
        <v>0</v>
      </c>
    </row>
    <row r="1071" spans="2:48" x14ac:dyDescent="0.3">
      <c r="B1071" s="55">
        <v>2017</v>
      </c>
      <c r="D1071" s="54">
        <v>465</v>
      </c>
      <c r="E1071" s="55">
        <v>18</v>
      </c>
      <c r="F1071" s="55" t="s">
        <v>761</v>
      </c>
      <c r="H1071" s="55" t="s">
        <v>27</v>
      </c>
      <c r="I1071" s="55" t="s">
        <v>2539</v>
      </c>
      <c r="J1071" s="55" t="s">
        <v>1634</v>
      </c>
      <c r="K1071" s="55" t="s">
        <v>3968</v>
      </c>
      <c r="L1071" s="55" t="s">
        <v>1746</v>
      </c>
      <c r="N1071" s="55" t="s">
        <v>3201</v>
      </c>
      <c r="O1071" s="55" t="e">
        <v>#N/A</v>
      </c>
      <c r="Q1071" s="55" t="s">
        <v>4533</v>
      </c>
      <c r="V1071" s="60">
        <v>0</v>
      </c>
      <c r="X1071" s="55">
        <v>2</v>
      </c>
      <c r="Y1071" s="55">
        <v>2</v>
      </c>
      <c r="AL1071" s="77">
        <f t="shared" si="4"/>
        <v>0</v>
      </c>
    </row>
    <row r="1072" spans="2:48" x14ac:dyDescent="0.3">
      <c r="B1072" s="55">
        <v>2017</v>
      </c>
      <c r="D1072" s="54">
        <v>465</v>
      </c>
      <c r="E1072" s="55">
        <v>18</v>
      </c>
      <c r="F1072" s="55" t="s">
        <v>761</v>
      </c>
      <c r="H1072" s="55" t="s">
        <v>27</v>
      </c>
      <c r="I1072" s="55" t="s">
        <v>2539</v>
      </c>
      <c r="J1072" s="55" t="s">
        <v>1634</v>
      </c>
      <c r="K1072" s="55" t="s">
        <v>3968</v>
      </c>
      <c r="L1072" s="55" t="s">
        <v>4557</v>
      </c>
      <c r="N1072" s="55" t="s">
        <v>4557</v>
      </c>
      <c r="O1072" s="55" t="e">
        <v>#N/A</v>
      </c>
      <c r="Q1072" s="55" t="s">
        <v>4440</v>
      </c>
      <c r="T1072" s="55" t="s">
        <v>4558</v>
      </c>
      <c r="V1072" s="60">
        <v>0.5</v>
      </c>
      <c r="X1072" s="55" t="s">
        <v>2216</v>
      </c>
      <c r="Y1072" s="55">
        <v>1</v>
      </c>
      <c r="AA1072" s="55" t="s">
        <v>4559</v>
      </c>
      <c r="AL1072" s="77">
        <f t="shared" si="4"/>
        <v>0</v>
      </c>
    </row>
    <row r="1073" spans="2:48" x14ac:dyDescent="0.3">
      <c r="B1073" s="55">
        <v>2017</v>
      </c>
      <c r="D1073" s="54">
        <v>469</v>
      </c>
      <c r="E1073" s="55">
        <v>18</v>
      </c>
      <c r="F1073" s="55" t="s">
        <v>342</v>
      </c>
      <c r="H1073" s="55" t="s">
        <v>972</v>
      </c>
      <c r="I1073" s="55" t="s">
        <v>4547</v>
      </c>
      <c r="J1073" s="55" t="s">
        <v>1634</v>
      </c>
      <c r="K1073" s="55" t="s">
        <v>1742</v>
      </c>
      <c r="L1073" s="55" t="s">
        <v>2925</v>
      </c>
      <c r="M1073" s="55" t="s">
        <v>2926</v>
      </c>
      <c r="N1073" s="55" t="s">
        <v>3888</v>
      </c>
      <c r="O1073" s="55" t="e">
        <v>#N/A</v>
      </c>
      <c r="Q1073" s="55" t="s">
        <v>4206</v>
      </c>
      <c r="U1073" s="55" t="s">
        <v>2874</v>
      </c>
      <c r="V1073" s="60">
        <v>0.9</v>
      </c>
      <c r="W1073" s="59" t="s">
        <v>4418</v>
      </c>
      <c r="X1073" s="55">
        <v>4</v>
      </c>
      <c r="Y1073" s="55">
        <v>1</v>
      </c>
      <c r="AA1073" s="55" t="s">
        <v>4386</v>
      </c>
      <c r="AB1073" s="55">
        <v>1</v>
      </c>
      <c r="AD1073" s="55" t="s">
        <v>4063</v>
      </c>
      <c r="AE1073" s="55" t="s">
        <v>4414</v>
      </c>
      <c r="AF1073" s="55" t="s">
        <v>4067</v>
      </c>
      <c r="AL1073" s="77">
        <f t="shared" si="4"/>
        <v>0</v>
      </c>
      <c r="AU1073" s="55">
        <v>35.799999999999997</v>
      </c>
      <c r="AV1073" s="55" t="s">
        <v>4560</v>
      </c>
    </row>
    <row r="1074" spans="2:48" x14ac:dyDescent="0.3">
      <c r="B1074" s="55">
        <v>2017</v>
      </c>
      <c r="D1074" s="54">
        <v>469</v>
      </c>
      <c r="E1074" s="55">
        <v>18</v>
      </c>
      <c r="F1074" s="55" t="s">
        <v>342</v>
      </c>
      <c r="H1074" s="55" t="s">
        <v>972</v>
      </c>
      <c r="I1074" s="55" t="s">
        <v>4547</v>
      </c>
      <c r="J1074" s="55" t="s">
        <v>1622</v>
      </c>
      <c r="K1074" s="55" t="s">
        <v>3879</v>
      </c>
      <c r="L1074" s="55" t="s">
        <v>3639</v>
      </c>
      <c r="N1074" s="55" t="s">
        <v>3640</v>
      </c>
      <c r="O1074" s="55" t="e">
        <v>#N/A</v>
      </c>
      <c r="Q1074" s="55" t="s">
        <v>4379</v>
      </c>
      <c r="U1074" s="55" t="s">
        <v>2877</v>
      </c>
      <c r="V1074" s="60">
        <v>0.9</v>
      </c>
      <c r="W1074" s="59" t="s">
        <v>4437</v>
      </c>
      <c r="X1074" s="55">
        <v>1</v>
      </c>
      <c r="Y1074" s="55">
        <v>1</v>
      </c>
      <c r="AA1074" s="55" t="s">
        <v>4561</v>
      </c>
      <c r="AB1074" s="55">
        <v>9</v>
      </c>
      <c r="AD1074" s="55" t="s">
        <v>4063</v>
      </c>
      <c r="AF1074" s="55" t="s">
        <v>4063</v>
      </c>
      <c r="AH1074" s="55" t="s">
        <v>4245</v>
      </c>
      <c r="AK1074" s="55">
        <v>7</v>
      </c>
      <c r="AL1074" s="77">
        <f t="shared" si="4"/>
        <v>1</v>
      </c>
      <c r="AU1074" s="55" t="s">
        <v>4563</v>
      </c>
      <c r="AV1074" s="55" t="s">
        <v>4562</v>
      </c>
    </row>
    <row r="1075" spans="2:48" x14ac:dyDescent="0.3">
      <c r="B1075" s="55">
        <v>2017</v>
      </c>
      <c r="D1075" s="54">
        <v>469</v>
      </c>
      <c r="E1075" s="55">
        <v>18</v>
      </c>
      <c r="F1075" s="55" t="s">
        <v>342</v>
      </c>
      <c r="H1075" s="55" t="s">
        <v>972</v>
      </c>
      <c r="I1075" s="55" t="s">
        <v>4547</v>
      </c>
      <c r="J1075" s="55" t="s">
        <v>1634</v>
      </c>
      <c r="K1075" s="55" t="s">
        <v>3968</v>
      </c>
      <c r="L1075" s="55" t="s">
        <v>1746</v>
      </c>
      <c r="N1075" s="55" t="s">
        <v>3201</v>
      </c>
      <c r="O1075" s="55" t="e">
        <v>#N/A</v>
      </c>
      <c r="Q1075" s="55" t="s">
        <v>4533</v>
      </c>
      <c r="V1075" s="60">
        <v>0</v>
      </c>
      <c r="W1075" s="59" t="s">
        <v>4397</v>
      </c>
      <c r="X1075" s="55">
        <v>5</v>
      </c>
      <c r="Y1075" s="55">
        <v>3</v>
      </c>
      <c r="AG1075" s="55" t="s">
        <v>4564</v>
      </c>
      <c r="AK1075" s="55">
        <v>7</v>
      </c>
      <c r="AL1075" s="77">
        <v>1</v>
      </c>
    </row>
    <row r="1076" spans="2:48" x14ac:dyDescent="0.3">
      <c r="B1076" s="55">
        <v>2017</v>
      </c>
      <c r="D1076" s="54">
        <v>469</v>
      </c>
      <c r="E1076" s="55">
        <v>18</v>
      </c>
      <c r="F1076" s="55" t="s">
        <v>342</v>
      </c>
      <c r="H1076" s="55" t="s">
        <v>972</v>
      </c>
      <c r="I1076" s="55" t="s">
        <v>4547</v>
      </c>
      <c r="J1076" s="55" t="s">
        <v>1634</v>
      </c>
      <c r="K1076" s="55" t="s">
        <v>3366</v>
      </c>
      <c r="N1076" s="55" t="s">
        <v>3366</v>
      </c>
      <c r="O1076" s="55" t="e">
        <v>#N/A</v>
      </c>
      <c r="Y1076" s="55">
        <v>2</v>
      </c>
      <c r="AL1076" s="77">
        <f t="shared" si="4"/>
        <v>0</v>
      </c>
    </row>
    <row r="1077" spans="2:48" x14ac:dyDescent="0.3">
      <c r="B1077" s="55">
        <v>2017</v>
      </c>
      <c r="D1077" s="54">
        <v>461</v>
      </c>
      <c r="E1077" s="55">
        <v>18</v>
      </c>
      <c r="F1077" s="55" t="s">
        <v>168</v>
      </c>
      <c r="H1077" s="55" t="s">
        <v>27</v>
      </c>
      <c r="I1077" s="55" t="s">
        <v>2539</v>
      </c>
      <c r="J1077" s="55" t="s">
        <v>1634</v>
      </c>
      <c r="K1077" s="55" t="s">
        <v>3968</v>
      </c>
      <c r="L1077" s="55" t="s">
        <v>1746</v>
      </c>
      <c r="N1077" s="55" t="s">
        <v>3201</v>
      </c>
      <c r="O1077" s="55" t="e">
        <v>#N/A</v>
      </c>
      <c r="Q1077" s="55" t="s">
        <v>3354</v>
      </c>
      <c r="T1077" s="55" t="s">
        <v>4293</v>
      </c>
      <c r="V1077" s="60">
        <v>0</v>
      </c>
      <c r="X1077" s="55">
        <v>2</v>
      </c>
      <c r="Y1077" s="55">
        <v>2</v>
      </c>
      <c r="AL1077" s="77">
        <f t="shared" si="4"/>
        <v>0</v>
      </c>
    </row>
    <row r="1078" spans="2:48" x14ac:dyDescent="0.3">
      <c r="B1078" s="55">
        <v>2017</v>
      </c>
      <c r="D1078" s="54">
        <v>461</v>
      </c>
      <c r="E1078" s="55">
        <v>18</v>
      </c>
      <c r="F1078" s="55" t="s">
        <v>168</v>
      </c>
      <c r="H1078" s="55" t="s">
        <v>27</v>
      </c>
      <c r="I1078" s="55" t="s">
        <v>2539</v>
      </c>
      <c r="J1078" s="55" t="s">
        <v>1634</v>
      </c>
      <c r="K1078" s="55" t="s">
        <v>3968</v>
      </c>
      <c r="L1078" s="55" t="s">
        <v>1746</v>
      </c>
      <c r="N1078" s="55" t="s">
        <v>3201</v>
      </c>
      <c r="O1078" s="55" t="e">
        <v>#N/A</v>
      </c>
      <c r="Q1078" s="55" t="s">
        <v>3446</v>
      </c>
      <c r="T1078" s="55" t="s">
        <v>4293</v>
      </c>
      <c r="V1078" s="60">
        <v>0</v>
      </c>
      <c r="X1078" s="55">
        <v>2</v>
      </c>
      <c r="Y1078" s="55">
        <v>1</v>
      </c>
      <c r="AK1078" s="55">
        <v>9</v>
      </c>
      <c r="AL1078" s="77">
        <f t="shared" si="4"/>
        <v>1</v>
      </c>
    </row>
    <row r="1079" spans="2:48" x14ac:dyDescent="0.3">
      <c r="B1079" s="55">
        <v>2017</v>
      </c>
      <c r="D1079" s="54">
        <v>461</v>
      </c>
      <c r="E1079" s="55">
        <v>18</v>
      </c>
      <c r="F1079" s="55" t="s">
        <v>168</v>
      </c>
      <c r="H1079" s="55" t="s">
        <v>27</v>
      </c>
      <c r="I1079" s="55" t="s">
        <v>2539</v>
      </c>
      <c r="J1079" s="55" t="s">
        <v>1634</v>
      </c>
      <c r="K1079" s="55" t="s">
        <v>3968</v>
      </c>
      <c r="L1079" s="55" t="s">
        <v>1746</v>
      </c>
      <c r="N1079" s="55" t="s">
        <v>3201</v>
      </c>
      <c r="O1079" s="55" t="e">
        <v>#N/A</v>
      </c>
      <c r="Q1079" s="55" t="s">
        <v>4533</v>
      </c>
      <c r="V1079" s="60">
        <v>0</v>
      </c>
      <c r="X1079" s="55">
        <v>8</v>
      </c>
      <c r="Y1079" s="55">
        <v>2</v>
      </c>
      <c r="AL1079" s="77">
        <f t="shared" si="4"/>
        <v>0</v>
      </c>
    </row>
    <row r="1080" spans="2:48" x14ac:dyDescent="0.3">
      <c r="B1080" s="55">
        <v>2017</v>
      </c>
      <c r="D1080" s="54">
        <v>461</v>
      </c>
      <c r="E1080" s="55">
        <v>18</v>
      </c>
      <c r="F1080" s="55" t="s">
        <v>168</v>
      </c>
      <c r="H1080" s="55" t="s">
        <v>27</v>
      </c>
      <c r="I1080" s="55" t="s">
        <v>2539</v>
      </c>
      <c r="J1080" s="55" t="s">
        <v>1634</v>
      </c>
      <c r="K1080" s="55" t="s">
        <v>3968</v>
      </c>
      <c r="L1080" s="55" t="s">
        <v>3694</v>
      </c>
      <c r="N1080" s="55" t="s">
        <v>4554</v>
      </c>
      <c r="O1080" s="55" t="e">
        <v>#N/A</v>
      </c>
      <c r="Q1080" s="55" t="s">
        <v>3354</v>
      </c>
      <c r="T1080" s="55" t="s">
        <v>4293</v>
      </c>
      <c r="V1080" s="60">
        <v>0</v>
      </c>
      <c r="X1080" s="55">
        <v>3</v>
      </c>
      <c r="Y1080" s="55">
        <v>1</v>
      </c>
      <c r="AK1080" s="55">
        <v>3</v>
      </c>
      <c r="AL1080" s="77">
        <f t="shared" si="4"/>
        <v>1</v>
      </c>
    </row>
    <row r="1081" spans="2:48" x14ac:dyDescent="0.3">
      <c r="B1081" s="55">
        <v>2017</v>
      </c>
      <c r="D1081" s="54">
        <v>462</v>
      </c>
      <c r="E1081" s="55">
        <v>18</v>
      </c>
      <c r="F1081" s="55" t="s">
        <v>188</v>
      </c>
      <c r="H1081" s="55" t="s">
        <v>27</v>
      </c>
      <c r="I1081" s="55" t="s">
        <v>2539</v>
      </c>
      <c r="J1081" s="55" t="s">
        <v>1634</v>
      </c>
      <c r="K1081" s="55" t="s">
        <v>3561</v>
      </c>
      <c r="N1081" s="55" t="s">
        <v>2915</v>
      </c>
      <c r="O1081" s="55" t="e">
        <v>#N/A</v>
      </c>
      <c r="Q1081" s="55" t="s">
        <v>3354</v>
      </c>
      <c r="V1081" s="60">
        <v>0.8</v>
      </c>
      <c r="W1081" s="59" t="s">
        <v>4418</v>
      </c>
      <c r="X1081" s="55">
        <v>3</v>
      </c>
      <c r="Y1081" s="55">
        <v>1</v>
      </c>
      <c r="AA1081" s="55" t="s">
        <v>4565</v>
      </c>
      <c r="AB1081" s="55">
        <v>1</v>
      </c>
      <c r="AD1081" s="55" t="s">
        <v>4067</v>
      </c>
      <c r="AE1081" s="55" t="s">
        <v>4414</v>
      </c>
      <c r="AL1081" s="77">
        <f t="shared" si="4"/>
        <v>0</v>
      </c>
    </row>
    <row r="1082" spans="2:48" x14ac:dyDescent="0.3">
      <c r="B1082" s="55">
        <v>2017</v>
      </c>
      <c r="D1082" s="54">
        <v>462</v>
      </c>
      <c r="E1082" s="55">
        <v>18</v>
      </c>
      <c r="F1082" s="55" t="s">
        <v>188</v>
      </c>
      <c r="H1082" s="55" t="s">
        <v>27</v>
      </c>
      <c r="I1082" s="55" t="s">
        <v>2539</v>
      </c>
      <c r="J1082" s="55" t="s">
        <v>1634</v>
      </c>
      <c r="K1082" s="55" t="s">
        <v>3968</v>
      </c>
      <c r="L1082" s="55" t="s">
        <v>1746</v>
      </c>
      <c r="N1082" s="55" t="s">
        <v>3201</v>
      </c>
      <c r="O1082" s="55" t="e">
        <v>#N/A</v>
      </c>
      <c r="Q1082" s="55" t="s">
        <v>3446</v>
      </c>
      <c r="T1082" s="55" t="s">
        <v>4293</v>
      </c>
      <c r="V1082" s="60">
        <v>0</v>
      </c>
      <c r="W1082" s="59" t="s">
        <v>4254</v>
      </c>
      <c r="X1082" s="55">
        <v>2</v>
      </c>
      <c r="Y1082" s="55">
        <v>1</v>
      </c>
      <c r="AL1082" s="77">
        <f t="shared" si="4"/>
        <v>0</v>
      </c>
    </row>
    <row r="1083" spans="2:48" x14ac:dyDescent="0.3">
      <c r="B1083" s="55">
        <v>2017</v>
      </c>
      <c r="D1083" s="54">
        <v>462</v>
      </c>
      <c r="E1083" s="55">
        <v>18</v>
      </c>
      <c r="F1083" s="55" t="s">
        <v>188</v>
      </c>
      <c r="H1083" s="55" t="s">
        <v>27</v>
      </c>
      <c r="I1083" s="55" t="s">
        <v>2539</v>
      </c>
      <c r="J1083" s="55" t="s">
        <v>1634</v>
      </c>
      <c r="K1083" s="55" t="s">
        <v>3968</v>
      </c>
      <c r="L1083" s="55" t="s">
        <v>1746</v>
      </c>
      <c r="N1083" s="55" t="s">
        <v>3201</v>
      </c>
      <c r="O1083" s="55" t="e">
        <v>#N/A</v>
      </c>
      <c r="Q1083" s="55" t="s">
        <v>4304</v>
      </c>
      <c r="T1083" s="55" t="s">
        <v>4293</v>
      </c>
      <c r="V1083" s="60">
        <v>0</v>
      </c>
      <c r="X1083" s="55">
        <v>1</v>
      </c>
      <c r="Y1083" s="55">
        <v>1</v>
      </c>
      <c r="AL1083" s="77">
        <f t="shared" si="4"/>
        <v>0</v>
      </c>
    </row>
    <row r="1084" spans="2:48" x14ac:dyDescent="0.3">
      <c r="B1084" s="55">
        <v>2017</v>
      </c>
      <c r="D1084" s="54">
        <v>462</v>
      </c>
      <c r="E1084" s="55">
        <v>18</v>
      </c>
      <c r="F1084" s="55" t="s">
        <v>188</v>
      </c>
      <c r="H1084" s="55" t="s">
        <v>27</v>
      </c>
      <c r="I1084" s="55" t="s">
        <v>2539</v>
      </c>
      <c r="J1084" s="55" t="s">
        <v>1634</v>
      </c>
      <c r="K1084" s="55" t="s">
        <v>3968</v>
      </c>
      <c r="N1084" s="55" t="s">
        <v>2919</v>
      </c>
      <c r="O1084" s="55" t="e">
        <v>#N/A</v>
      </c>
      <c r="Q1084" s="55" t="s">
        <v>3446</v>
      </c>
      <c r="V1084" s="60">
        <v>0.5</v>
      </c>
      <c r="W1084" s="59" t="s">
        <v>4396</v>
      </c>
      <c r="X1084" s="55">
        <v>1</v>
      </c>
      <c r="Y1084" s="55">
        <v>1</v>
      </c>
      <c r="AA1084" s="55" t="s">
        <v>4566</v>
      </c>
      <c r="AB1084" s="55">
        <v>10</v>
      </c>
      <c r="AK1084" s="55">
        <v>8</v>
      </c>
      <c r="AL1084" s="77">
        <f t="shared" si="4"/>
        <v>1</v>
      </c>
    </row>
    <row r="1085" spans="2:48" x14ac:dyDescent="0.3">
      <c r="B1085" s="55">
        <v>2017</v>
      </c>
      <c r="D1085" s="73">
        <v>463</v>
      </c>
      <c r="E1085" s="55">
        <v>18</v>
      </c>
      <c r="F1085" s="55" t="s">
        <v>188</v>
      </c>
      <c r="H1085" s="55" t="s">
        <v>27</v>
      </c>
      <c r="I1085" s="55" t="s">
        <v>2539</v>
      </c>
      <c r="J1085" s="55" t="s">
        <v>1622</v>
      </c>
      <c r="K1085" s="55" t="s">
        <v>3968</v>
      </c>
      <c r="L1085" s="55" t="s">
        <v>2980</v>
      </c>
      <c r="N1085" s="55" t="s">
        <v>2989</v>
      </c>
      <c r="O1085" s="55" t="e">
        <v>#N/A</v>
      </c>
      <c r="Q1085" s="55" t="s">
        <v>4217</v>
      </c>
      <c r="T1085" s="55" t="s">
        <v>4567</v>
      </c>
      <c r="V1085" s="60">
        <v>1</v>
      </c>
      <c r="X1085" s="55">
        <v>1</v>
      </c>
      <c r="Y1085" s="55">
        <v>1</v>
      </c>
      <c r="AA1085" s="55" t="s">
        <v>4568</v>
      </c>
      <c r="AH1085" s="55" t="s">
        <v>4245</v>
      </c>
      <c r="AI1085" s="55" t="s">
        <v>1647</v>
      </c>
      <c r="AK1085" s="55">
        <v>8</v>
      </c>
      <c r="AL1085" s="77">
        <f t="shared" si="4"/>
        <v>1</v>
      </c>
      <c r="AU1085" s="55" t="s">
        <v>4569</v>
      </c>
      <c r="AV1085" s="55" t="s">
        <v>4570</v>
      </c>
    </row>
    <row r="1086" spans="2:48" x14ac:dyDescent="0.3">
      <c r="B1086" s="55">
        <v>2017</v>
      </c>
      <c r="D1086" s="54">
        <v>462</v>
      </c>
      <c r="E1086" s="55">
        <v>18</v>
      </c>
      <c r="F1086" s="55" t="s">
        <v>188</v>
      </c>
      <c r="H1086" s="55" t="s">
        <v>27</v>
      </c>
      <c r="I1086" s="55" t="s">
        <v>2539</v>
      </c>
      <c r="J1086" s="55" t="s">
        <v>1622</v>
      </c>
      <c r="K1086" s="55" t="s">
        <v>3968</v>
      </c>
      <c r="N1086" s="55" t="s">
        <v>2992</v>
      </c>
      <c r="O1086" s="55" t="e">
        <v>#N/A</v>
      </c>
      <c r="Q1086" s="55" t="s">
        <v>4304</v>
      </c>
      <c r="V1086" s="60">
        <v>0</v>
      </c>
      <c r="X1086" s="55" t="s">
        <v>2216</v>
      </c>
      <c r="Y1086" s="55">
        <v>1</v>
      </c>
      <c r="AA1086" s="55" t="s">
        <v>4571</v>
      </c>
      <c r="AL1086" s="77">
        <f t="shared" si="4"/>
        <v>0</v>
      </c>
    </row>
    <row r="1087" spans="2:48" x14ac:dyDescent="0.3">
      <c r="B1087" s="55">
        <v>2017</v>
      </c>
      <c r="D1087" s="54">
        <v>464</v>
      </c>
      <c r="E1087" s="55">
        <v>18</v>
      </c>
      <c r="F1087" s="55" t="s">
        <v>280</v>
      </c>
      <c r="H1087" s="55" t="s">
        <v>27</v>
      </c>
      <c r="I1087" s="55" t="s">
        <v>2539</v>
      </c>
      <c r="J1087" s="55" t="s">
        <v>1634</v>
      </c>
      <c r="K1087" s="55" t="s">
        <v>3968</v>
      </c>
      <c r="N1087" s="55" t="s">
        <v>2919</v>
      </c>
      <c r="O1087" s="55" t="e">
        <v>#N/A</v>
      </c>
      <c r="Q1087" s="55" t="s">
        <v>4533</v>
      </c>
      <c r="V1087" s="60">
        <v>0</v>
      </c>
      <c r="W1087" s="59" t="s">
        <v>4397</v>
      </c>
      <c r="X1087" s="55">
        <v>5</v>
      </c>
      <c r="Y1087" s="55">
        <v>3</v>
      </c>
      <c r="AL1087" s="77">
        <f t="shared" si="4"/>
        <v>0</v>
      </c>
    </row>
    <row r="1088" spans="2:48" x14ac:dyDescent="0.3">
      <c r="B1088" s="55">
        <v>2017</v>
      </c>
      <c r="D1088" s="54">
        <v>464</v>
      </c>
      <c r="E1088" s="55">
        <v>18</v>
      </c>
      <c r="F1088" s="55" t="s">
        <v>280</v>
      </c>
      <c r="H1088" s="55" t="s">
        <v>27</v>
      </c>
      <c r="I1088" s="55" t="s">
        <v>2539</v>
      </c>
      <c r="J1088" s="55" t="s">
        <v>1622</v>
      </c>
      <c r="K1088" s="55" t="s">
        <v>3968</v>
      </c>
      <c r="N1088" s="55" t="s">
        <v>2992</v>
      </c>
      <c r="O1088" s="55" t="e">
        <v>#N/A</v>
      </c>
      <c r="Q1088" s="55" t="s">
        <v>3544</v>
      </c>
      <c r="U1088" s="55" t="s">
        <v>2874</v>
      </c>
      <c r="V1088" s="60">
        <v>0</v>
      </c>
      <c r="W1088" s="59" t="s">
        <v>4396</v>
      </c>
      <c r="X1088" s="55">
        <v>4</v>
      </c>
      <c r="Y1088" s="55">
        <v>1</v>
      </c>
      <c r="AA1088" s="55" t="s">
        <v>4572</v>
      </c>
      <c r="AK1088" s="55">
        <v>3</v>
      </c>
      <c r="AL1088" s="77">
        <f t="shared" si="4"/>
        <v>1</v>
      </c>
    </row>
    <row r="1089" spans="2:48" x14ac:dyDescent="0.3">
      <c r="B1089" s="55">
        <v>2017</v>
      </c>
      <c r="D1089" s="54">
        <v>464</v>
      </c>
      <c r="E1089" s="55">
        <v>18</v>
      </c>
      <c r="F1089" s="55" t="s">
        <v>280</v>
      </c>
      <c r="H1089" s="55" t="s">
        <v>27</v>
      </c>
      <c r="I1089" s="55" t="s">
        <v>2539</v>
      </c>
      <c r="J1089" s="55" t="s">
        <v>1622</v>
      </c>
      <c r="K1089" s="55" t="s">
        <v>3968</v>
      </c>
      <c r="N1089" s="55" t="s">
        <v>2992</v>
      </c>
      <c r="O1089" s="55" t="e">
        <v>#N/A</v>
      </c>
      <c r="Q1089" s="55" t="s">
        <v>3446</v>
      </c>
      <c r="T1089" s="55" t="s">
        <v>4293</v>
      </c>
      <c r="V1089" s="60">
        <v>0</v>
      </c>
      <c r="W1089" s="59" t="s">
        <v>4254</v>
      </c>
      <c r="X1089" s="55">
        <v>4</v>
      </c>
      <c r="Y1089" s="55">
        <v>1</v>
      </c>
      <c r="AK1089" s="55">
        <v>3</v>
      </c>
      <c r="AL1089" s="77">
        <f t="shared" si="4"/>
        <v>1</v>
      </c>
    </row>
    <row r="1090" spans="2:48" x14ac:dyDescent="0.3">
      <c r="B1090" s="55">
        <v>2017</v>
      </c>
      <c r="D1090" s="54">
        <v>464</v>
      </c>
      <c r="E1090" s="55">
        <v>18</v>
      </c>
      <c r="F1090" s="55" t="s">
        <v>280</v>
      </c>
      <c r="H1090" s="55" t="s">
        <v>27</v>
      </c>
      <c r="I1090" s="55" t="s">
        <v>2539</v>
      </c>
      <c r="J1090" s="55" t="s">
        <v>1634</v>
      </c>
      <c r="K1090" s="55" t="s">
        <v>3366</v>
      </c>
      <c r="N1090" s="55" t="s">
        <v>3366</v>
      </c>
      <c r="O1090" s="55" t="e">
        <v>#N/A</v>
      </c>
      <c r="Y1090" s="55">
        <v>1</v>
      </c>
      <c r="AL1090" s="77">
        <f t="shared" si="4"/>
        <v>0</v>
      </c>
    </row>
    <row r="1091" spans="2:48" x14ac:dyDescent="0.3">
      <c r="B1091" s="55">
        <v>2017</v>
      </c>
      <c r="D1091" s="54">
        <v>473</v>
      </c>
      <c r="E1091" s="55">
        <v>18</v>
      </c>
      <c r="F1091" s="55" t="s">
        <v>188</v>
      </c>
      <c r="G1091" s="55">
        <v>23</v>
      </c>
      <c r="H1091" s="55" t="s">
        <v>27</v>
      </c>
      <c r="I1091" s="55" t="s">
        <v>4547</v>
      </c>
      <c r="J1091" s="55" t="s">
        <v>1634</v>
      </c>
      <c r="K1091" s="55" t="s">
        <v>3968</v>
      </c>
      <c r="L1091" s="55" t="s">
        <v>1746</v>
      </c>
      <c r="N1091" s="55" t="s">
        <v>3201</v>
      </c>
      <c r="O1091" s="55" t="e">
        <v>#N/A</v>
      </c>
      <c r="Q1091" s="55" t="s">
        <v>3446</v>
      </c>
      <c r="T1091" s="55" t="s">
        <v>4293</v>
      </c>
      <c r="V1091" s="60">
        <v>0</v>
      </c>
      <c r="W1091" s="59" t="s">
        <v>4254</v>
      </c>
      <c r="X1091" s="55">
        <v>1</v>
      </c>
      <c r="Y1091" s="55">
        <v>1</v>
      </c>
      <c r="AA1091" s="55" t="s">
        <v>4573</v>
      </c>
      <c r="AK1091" s="55">
        <v>8</v>
      </c>
      <c r="AL1091" s="77">
        <f t="shared" si="4"/>
        <v>1</v>
      </c>
    </row>
    <row r="1092" spans="2:48" x14ac:dyDescent="0.3">
      <c r="B1092" s="55">
        <v>2017</v>
      </c>
      <c r="D1092" s="54">
        <v>466</v>
      </c>
      <c r="E1092" s="55">
        <v>18</v>
      </c>
      <c r="F1092" s="55" t="s">
        <v>177</v>
      </c>
      <c r="H1092" s="55" t="s">
        <v>27</v>
      </c>
      <c r="I1092" s="55" t="s">
        <v>2539</v>
      </c>
      <c r="J1092" s="55" t="s">
        <v>1634</v>
      </c>
      <c r="K1092" s="55" t="s">
        <v>3968</v>
      </c>
      <c r="L1092" s="55" t="s">
        <v>1746</v>
      </c>
      <c r="N1092" s="55" t="s">
        <v>3201</v>
      </c>
      <c r="O1092" s="55" t="e">
        <v>#N/A</v>
      </c>
      <c r="Q1092" s="55" t="s">
        <v>3446</v>
      </c>
      <c r="T1092" s="55" t="s">
        <v>4293</v>
      </c>
      <c r="V1092" s="60">
        <v>0</v>
      </c>
      <c r="W1092" s="59" t="s">
        <v>4254</v>
      </c>
      <c r="X1092" s="55">
        <v>2</v>
      </c>
      <c r="Y1092" s="55">
        <v>1</v>
      </c>
      <c r="AL1092" s="77">
        <f t="shared" si="4"/>
        <v>0</v>
      </c>
    </row>
    <row r="1093" spans="2:48" x14ac:dyDescent="0.3">
      <c r="B1093" s="55">
        <v>2017</v>
      </c>
      <c r="D1093" s="54">
        <v>688</v>
      </c>
      <c r="E1093" s="55">
        <v>18</v>
      </c>
      <c r="F1093" s="55" t="s">
        <v>1395</v>
      </c>
      <c r="H1093" s="55" t="s">
        <v>356</v>
      </c>
      <c r="I1093" s="55" t="s">
        <v>2306</v>
      </c>
      <c r="J1093" s="55" t="s">
        <v>1634</v>
      </c>
      <c r="K1093" s="55" t="s">
        <v>3965</v>
      </c>
      <c r="L1093" s="55" t="s">
        <v>1673</v>
      </c>
      <c r="M1093" s="55" t="s">
        <v>2879</v>
      </c>
      <c r="N1093" s="55" t="s">
        <v>4550</v>
      </c>
      <c r="O1093" s="55" t="e">
        <v>#N/A</v>
      </c>
      <c r="Q1093" s="55" t="s">
        <v>4130</v>
      </c>
      <c r="T1093" s="55" t="s">
        <v>4036</v>
      </c>
      <c r="V1093" s="60">
        <v>1</v>
      </c>
      <c r="Y1093" s="55">
        <v>1</v>
      </c>
      <c r="AA1093" s="55" t="s">
        <v>4578</v>
      </c>
      <c r="AB1093" s="55" t="s">
        <v>4109</v>
      </c>
      <c r="AC1093" s="55" t="s">
        <v>4421</v>
      </c>
      <c r="AL1093" s="77">
        <f t="shared" si="4"/>
        <v>0</v>
      </c>
      <c r="AU1093" s="55" t="s">
        <v>4575</v>
      </c>
      <c r="AV1093" s="55" t="s">
        <v>4574</v>
      </c>
    </row>
    <row r="1094" spans="2:48" x14ac:dyDescent="0.3">
      <c r="B1094" s="55">
        <v>2017</v>
      </c>
      <c r="D1094" s="54">
        <v>688</v>
      </c>
      <c r="E1094" s="55">
        <v>18</v>
      </c>
      <c r="F1094" s="55" t="s">
        <v>1395</v>
      </c>
      <c r="H1094" s="55" t="s">
        <v>356</v>
      </c>
      <c r="I1094" s="55" t="s">
        <v>2306</v>
      </c>
      <c r="J1094" s="55" t="s">
        <v>1634</v>
      </c>
      <c r="K1094" s="55" t="s">
        <v>3965</v>
      </c>
      <c r="L1094" s="55" t="s">
        <v>1673</v>
      </c>
      <c r="M1094" s="55" t="s">
        <v>2879</v>
      </c>
      <c r="N1094" s="55" t="s">
        <v>4550</v>
      </c>
      <c r="O1094" s="55" t="e">
        <v>#N/A</v>
      </c>
      <c r="Q1094" s="55" t="s">
        <v>4130</v>
      </c>
      <c r="T1094" s="55" t="s">
        <v>4022</v>
      </c>
      <c r="V1094" s="60">
        <v>1</v>
      </c>
      <c r="Y1094" s="55">
        <v>1</v>
      </c>
      <c r="AA1094" s="55" t="s">
        <v>4578</v>
      </c>
      <c r="AB1094" s="55" t="s">
        <v>4577</v>
      </c>
      <c r="AC1094" s="55" t="s">
        <v>4421</v>
      </c>
      <c r="AL1094" s="77">
        <f t="shared" si="4"/>
        <v>0</v>
      </c>
      <c r="AU1094" s="55" t="s">
        <v>4576</v>
      </c>
      <c r="AV1094" s="55" t="s">
        <v>4574</v>
      </c>
    </row>
    <row r="1095" spans="2:48" x14ac:dyDescent="0.3">
      <c r="B1095" s="55">
        <v>2017</v>
      </c>
      <c r="D1095" s="54">
        <v>688</v>
      </c>
      <c r="E1095" s="55">
        <v>18</v>
      </c>
      <c r="F1095" s="55" t="s">
        <v>1395</v>
      </c>
      <c r="H1095" s="55" t="s">
        <v>356</v>
      </c>
      <c r="I1095" s="55" t="s">
        <v>2306</v>
      </c>
      <c r="J1095" s="55" t="s">
        <v>1634</v>
      </c>
      <c r="K1095" s="55" t="s">
        <v>3968</v>
      </c>
      <c r="L1095" s="55" t="s">
        <v>1746</v>
      </c>
      <c r="N1095" s="55" t="s">
        <v>3201</v>
      </c>
      <c r="O1095" s="55" t="e">
        <v>#N/A</v>
      </c>
      <c r="Q1095" s="55" t="s">
        <v>3446</v>
      </c>
      <c r="T1095" s="55" t="s">
        <v>4293</v>
      </c>
      <c r="V1095" s="60">
        <v>0</v>
      </c>
      <c r="W1095" s="59" t="s">
        <v>4254</v>
      </c>
      <c r="X1095" s="55">
        <v>3</v>
      </c>
      <c r="Y1095" s="55">
        <v>3</v>
      </c>
      <c r="AG1095" s="55" t="s">
        <v>4579</v>
      </c>
      <c r="AL1095" s="77">
        <f t="shared" si="4"/>
        <v>0</v>
      </c>
      <c r="AM1095" s="55" t="s">
        <v>3974</v>
      </c>
    </row>
    <row r="1096" spans="2:48" x14ac:dyDescent="0.3">
      <c r="B1096" s="55">
        <v>2017</v>
      </c>
      <c r="D1096" s="54">
        <v>688</v>
      </c>
      <c r="E1096" s="55">
        <v>18</v>
      </c>
      <c r="F1096" s="55" t="s">
        <v>1395</v>
      </c>
      <c r="H1096" s="55" t="s">
        <v>356</v>
      </c>
      <c r="I1096" s="55" t="s">
        <v>2306</v>
      </c>
      <c r="J1096" s="55" t="s">
        <v>1634</v>
      </c>
      <c r="K1096" s="55" t="s">
        <v>3968</v>
      </c>
      <c r="L1096" s="55" t="s">
        <v>3694</v>
      </c>
      <c r="N1096" s="55" t="s">
        <v>4554</v>
      </c>
      <c r="O1096" s="55" t="e">
        <v>#N/A</v>
      </c>
      <c r="Q1096" s="55" t="s">
        <v>4201</v>
      </c>
      <c r="T1096" s="55" t="s">
        <v>4580</v>
      </c>
      <c r="V1096" s="60">
        <v>0.2</v>
      </c>
      <c r="W1096" s="59" t="s">
        <v>4418</v>
      </c>
      <c r="X1096" s="55">
        <v>3</v>
      </c>
      <c r="Y1096" s="55">
        <v>1</v>
      </c>
      <c r="AA1096" s="55" t="s">
        <v>4581</v>
      </c>
      <c r="AL1096" s="77">
        <f t="shared" si="4"/>
        <v>0</v>
      </c>
    </row>
    <row r="1097" spans="2:48" x14ac:dyDescent="0.3">
      <c r="B1097" s="55">
        <v>2017</v>
      </c>
      <c r="D1097" s="54">
        <v>688</v>
      </c>
      <c r="E1097" s="55">
        <v>18</v>
      </c>
      <c r="F1097" s="55" t="s">
        <v>1395</v>
      </c>
      <c r="H1097" s="55" t="s">
        <v>356</v>
      </c>
      <c r="I1097" s="55" t="s">
        <v>2306</v>
      </c>
      <c r="J1097" s="55" t="s">
        <v>1634</v>
      </c>
      <c r="K1097" s="55" t="s">
        <v>3561</v>
      </c>
      <c r="N1097" s="55" t="s">
        <v>2915</v>
      </c>
      <c r="O1097" s="55" t="e">
        <v>#N/A</v>
      </c>
      <c r="Q1097" s="55" t="s">
        <v>3354</v>
      </c>
      <c r="T1097" s="55" t="s">
        <v>3073</v>
      </c>
      <c r="V1097" s="60">
        <v>0.2</v>
      </c>
      <c r="W1097" s="59" t="s">
        <v>4418</v>
      </c>
      <c r="X1097" s="55">
        <v>3</v>
      </c>
      <c r="Y1097" s="55">
        <v>1</v>
      </c>
      <c r="AD1097" s="55" t="s">
        <v>4063</v>
      </c>
      <c r="AL1097" s="77">
        <f t="shared" si="4"/>
        <v>0</v>
      </c>
    </row>
    <row r="1098" spans="2:48" x14ac:dyDescent="0.3">
      <c r="B1098" s="55">
        <v>2017</v>
      </c>
      <c r="D1098" s="54">
        <v>688</v>
      </c>
      <c r="E1098" s="55">
        <v>18</v>
      </c>
      <c r="F1098" s="55" t="s">
        <v>1395</v>
      </c>
      <c r="H1098" s="55" t="s">
        <v>356</v>
      </c>
      <c r="I1098" s="55" t="s">
        <v>2306</v>
      </c>
      <c r="J1098" s="55" t="s">
        <v>1634</v>
      </c>
      <c r="K1098" s="55" t="s">
        <v>3968</v>
      </c>
      <c r="L1098" s="55" t="s">
        <v>3694</v>
      </c>
      <c r="N1098" s="55" t="s">
        <v>4554</v>
      </c>
      <c r="O1098" s="55" t="e">
        <v>#N/A</v>
      </c>
      <c r="Q1098" s="55" t="s">
        <v>4217</v>
      </c>
      <c r="V1098" s="60">
        <v>1</v>
      </c>
      <c r="Y1098" s="55">
        <v>1</v>
      </c>
      <c r="AA1098" s="55" t="s">
        <v>4582</v>
      </c>
      <c r="AD1098" s="55" t="s">
        <v>4063</v>
      </c>
      <c r="AE1098" s="55" t="s">
        <v>4414</v>
      </c>
      <c r="AF1098" s="55" t="s">
        <v>4063</v>
      </c>
      <c r="AL1098" s="77">
        <f t="shared" si="4"/>
        <v>0</v>
      </c>
      <c r="AU1098" s="55">
        <v>16.3</v>
      </c>
      <c r="AV1098" s="55" t="s">
        <v>4583</v>
      </c>
    </row>
    <row r="1099" spans="2:48" x14ac:dyDescent="0.3">
      <c r="B1099" s="55">
        <v>2017</v>
      </c>
      <c r="D1099" s="54">
        <v>688</v>
      </c>
      <c r="E1099" s="55">
        <v>18</v>
      </c>
      <c r="F1099" s="55" t="s">
        <v>1395</v>
      </c>
      <c r="H1099" s="55" t="s">
        <v>356</v>
      </c>
      <c r="I1099" s="55" t="s">
        <v>2306</v>
      </c>
      <c r="J1099" s="55" t="s">
        <v>1634</v>
      </c>
      <c r="K1099" s="55" t="s">
        <v>3968</v>
      </c>
      <c r="N1099" s="55" t="s">
        <v>2919</v>
      </c>
      <c r="O1099" s="55" t="e">
        <v>#N/A</v>
      </c>
      <c r="Q1099" s="55" t="s">
        <v>4293</v>
      </c>
      <c r="V1099" s="60">
        <v>0</v>
      </c>
      <c r="W1099" s="59" t="s">
        <v>4397</v>
      </c>
      <c r="X1099" s="55">
        <v>5</v>
      </c>
      <c r="Y1099" s="55">
        <v>5</v>
      </c>
      <c r="AL1099" s="77">
        <f t="shared" si="4"/>
        <v>0</v>
      </c>
    </row>
    <row r="1100" spans="2:48" x14ac:dyDescent="0.3">
      <c r="B1100" s="55">
        <v>2017</v>
      </c>
      <c r="D1100" s="54">
        <v>688</v>
      </c>
      <c r="E1100" s="55">
        <v>18</v>
      </c>
      <c r="F1100" s="55" t="s">
        <v>1395</v>
      </c>
      <c r="H1100" s="55" t="s">
        <v>356</v>
      </c>
      <c r="I1100" s="55" t="s">
        <v>2306</v>
      </c>
      <c r="J1100" s="55" t="s">
        <v>1622</v>
      </c>
      <c r="K1100" s="55" t="s">
        <v>3968</v>
      </c>
      <c r="L1100" s="55" t="s">
        <v>2980</v>
      </c>
      <c r="N1100" s="55" t="s">
        <v>2989</v>
      </c>
      <c r="O1100" s="55" t="e">
        <v>#N/A</v>
      </c>
      <c r="Q1100" s="55" t="s">
        <v>1750</v>
      </c>
      <c r="U1100" s="55" t="s">
        <v>2216</v>
      </c>
      <c r="V1100" s="60">
        <v>0</v>
      </c>
      <c r="W1100" s="59" t="s">
        <v>4254</v>
      </c>
      <c r="X1100" s="55">
        <v>2</v>
      </c>
      <c r="Y1100" s="55">
        <v>1</v>
      </c>
      <c r="AA1100" s="55" t="s">
        <v>4584</v>
      </c>
      <c r="AL1100" s="77">
        <f t="shared" si="4"/>
        <v>0</v>
      </c>
      <c r="AP1100" s="55">
        <v>1</v>
      </c>
    </row>
    <row r="1101" spans="2:48" x14ac:dyDescent="0.3">
      <c r="B1101" s="55">
        <v>2017</v>
      </c>
      <c r="D1101" s="54">
        <v>688</v>
      </c>
      <c r="E1101" s="55">
        <v>18</v>
      </c>
      <c r="F1101" s="55" t="s">
        <v>1395</v>
      </c>
      <c r="H1101" s="55" t="s">
        <v>356</v>
      </c>
      <c r="I1101" s="55" t="s">
        <v>2306</v>
      </c>
      <c r="J1101" s="55" t="s">
        <v>1622</v>
      </c>
      <c r="K1101" s="55" t="s">
        <v>3968</v>
      </c>
      <c r="N1101" s="55" t="s">
        <v>2992</v>
      </c>
      <c r="O1101" s="55" t="e">
        <v>#N/A</v>
      </c>
      <c r="Q1101" s="55" t="s">
        <v>3446</v>
      </c>
      <c r="V1101" s="60">
        <v>0</v>
      </c>
      <c r="W1101" s="59" t="s">
        <v>4254</v>
      </c>
      <c r="X1101" s="55">
        <v>5</v>
      </c>
      <c r="Y1101" s="55">
        <v>2</v>
      </c>
      <c r="AA1101" s="55" t="s">
        <v>4585</v>
      </c>
      <c r="AL1101" s="77">
        <f t="shared" si="4"/>
        <v>0</v>
      </c>
      <c r="AM1101" s="55" t="s">
        <v>3974</v>
      </c>
      <c r="AP1101" s="55" t="s">
        <v>3974</v>
      </c>
    </row>
    <row r="1102" spans="2:48" x14ac:dyDescent="0.3">
      <c r="B1102" s="55">
        <v>2017</v>
      </c>
      <c r="D1102" s="54">
        <v>612</v>
      </c>
      <c r="E1102" s="55">
        <v>18</v>
      </c>
      <c r="F1102" s="55" t="s">
        <v>32</v>
      </c>
      <c r="H1102" s="55" t="s">
        <v>27</v>
      </c>
      <c r="I1102" s="55" t="s">
        <v>1860</v>
      </c>
      <c r="J1102" s="55" t="s">
        <v>1634</v>
      </c>
      <c r="K1102" s="55" t="s">
        <v>3561</v>
      </c>
      <c r="L1102" s="55" t="s">
        <v>2873</v>
      </c>
      <c r="M1102" s="55" t="s">
        <v>1657</v>
      </c>
      <c r="N1102" s="55" t="s">
        <v>1658</v>
      </c>
      <c r="O1102" s="55" t="e">
        <v>#N/A</v>
      </c>
      <c r="Q1102" s="55" t="s">
        <v>4219</v>
      </c>
      <c r="V1102" s="60">
        <v>1</v>
      </c>
      <c r="Y1102" s="55">
        <v>1</v>
      </c>
      <c r="AD1102" s="55" t="s">
        <v>4063</v>
      </c>
      <c r="AE1102" s="55" t="s">
        <v>4414</v>
      </c>
      <c r="AF1102" s="55" t="s">
        <v>4063</v>
      </c>
      <c r="AL1102" s="77">
        <f t="shared" si="4"/>
        <v>0</v>
      </c>
      <c r="AU1102" s="55" t="s">
        <v>4587</v>
      </c>
      <c r="AV1102" s="55" t="s">
        <v>4586</v>
      </c>
    </row>
    <row r="1103" spans="2:48" x14ac:dyDescent="0.3">
      <c r="B1103" s="55">
        <v>2017</v>
      </c>
      <c r="D1103" s="54">
        <v>612</v>
      </c>
      <c r="E1103" s="55">
        <v>18</v>
      </c>
      <c r="F1103" s="55" t="s">
        <v>32</v>
      </c>
      <c r="H1103" s="55" t="s">
        <v>27</v>
      </c>
      <c r="I1103" s="55" t="s">
        <v>1860</v>
      </c>
      <c r="J1103" s="55" t="s">
        <v>1634</v>
      </c>
      <c r="K1103" s="55" t="s">
        <v>3561</v>
      </c>
      <c r="L1103" s="55" t="s">
        <v>2873</v>
      </c>
      <c r="M1103" s="55" t="s">
        <v>1657</v>
      </c>
      <c r="N1103" s="55" t="s">
        <v>1658</v>
      </c>
      <c r="O1103" s="55" t="e">
        <v>#N/A</v>
      </c>
      <c r="Q1103" s="55" t="s">
        <v>1765</v>
      </c>
      <c r="T1103" s="55" t="s">
        <v>1631</v>
      </c>
      <c r="V1103" s="60">
        <v>0</v>
      </c>
      <c r="W1103" s="59" t="s">
        <v>4418</v>
      </c>
      <c r="X1103" s="55">
        <v>3</v>
      </c>
      <c r="Y1103" s="55">
        <v>1</v>
      </c>
      <c r="AA1103" s="55" t="s">
        <v>4590</v>
      </c>
      <c r="AL1103" s="77">
        <f t="shared" si="4"/>
        <v>0</v>
      </c>
      <c r="AP1103" s="55" t="s">
        <v>2216</v>
      </c>
      <c r="AU1103" s="55" t="s">
        <v>4589</v>
      </c>
      <c r="AV1103" s="55" t="s">
        <v>4588</v>
      </c>
    </row>
    <row r="1104" spans="2:48" x14ac:dyDescent="0.3">
      <c r="B1104" s="55">
        <v>2017</v>
      </c>
      <c r="D1104" s="54">
        <v>612</v>
      </c>
      <c r="E1104" s="55">
        <v>18</v>
      </c>
      <c r="F1104" s="55" t="s">
        <v>32</v>
      </c>
      <c r="H1104" s="55" t="s">
        <v>27</v>
      </c>
      <c r="I1104" s="55" t="s">
        <v>1860</v>
      </c>
      <c r="J1104" s="55" t="s">
        <v>1634</v>
      </c>
      <c r="K1104" s="55" t="s">
        <v>3561</v>
      </c>
      <c r="L1104" s="55" t="s">
        <v>2873</v>
      </c>
      <c r="M1104" s="55" t="s">
        <v>1657</v>
      </c>
      <c r="N1104" s="55" t="s">
        <v>1658</v>
      </c>
      <c r="O1104" s="55" t="e">
        <v>#N/A</v>
      </c>
      <c r="Q1104" s="55" t="s">
        <v>4188</v>
      </c>
      <c r="T1104" s="55" t="s">
        <v>4591</v>
      </c>
      <c r="U1104" s="55" t="s">
        <v>2874</v>
      </c>
      <c r="V1104" s="60">
        <v>0</v>
      </c>
      <c r="W1104" s="59" t="s">
        <v>4254</v>
      </c>
      <c r="X1104" s="55">
        <v>3</v>
      </c>
      <c r="Y1104" s="55">
        <v>1</v>
      </c>
      <c r="AA1104" s="55" t="s">
        <v>4592</v>
      </c>
      <c r="AL1104" s="77">
        <f t="shared" si="4"/>
        <v>0</v>
      </c>
    </row>
    <row r="1105" spans="2:48" x14ac:dyDescent="0.3">
      <c r="B1105" s="55">
        <v>2017</v>
      </c>
      <c r="D1105" s="54">
        <v>612</v>
      </c>
      <c r="E1105" s="55">
        <v>18</v>
      </c>
      <c r="F1105" s="55" t="s">
        <v>32</v>
      </c>
      <c r="H1105" s="55" t="s">
        <v>27</v>
      </c>
      <c r="I1105" s="55" t="s">
        <v>1860</v>
      </c>
      <c r="J1105" s="55" t="s">
        <v>1634</v>
      </c>
      <c r="K1105" s="55" t="s">
        <v>4593</v>
      </c>
      <c r="L1105" s="55" t="s">
        <v>1950</v>
      </c>
      <c r="M1105" s="55" t="s">
        <v>1636</v>
      </c>
      <c r="N1105" s="55" t="s">
        <v>1952</v>
      </c>
      <c r="O1105" s="55" t="e">
        <v>#N/A</v>
      </c>
      <c r="Q1105" s="55" t="s">
        <v>3354</v>
      </c>
      <c r="V1105" s="60">
        <v>0.4</v>
      </c>
      <c r="W1105" s="59" t="s">
        <v>4418</v>
      </c>
      <c r="X1105" s="55">
        <v>1</v>
      </c>
      <c r="Y1105" s="55">
        <v>1</v>
      </c>
      <c r="AL1105" s="77">
        <f t="shared" si="4"/>
        <v>0</v>
      </c>
      <c r="AU1105" s="55">
        <v>13</v>
      </c>
      <c r="AV1105" s="55" t="s">
        <v>4594</v>
      </c>
    </row>
    <row r="1106" spans="2:48" x14ac:dyDescent="0.3">
      <c r="B1106" s="55">
        <v>2017</v>
      </c>
      <c r="D1106" s="54">
        <v>612</v>
      </c>
      <c r="E1106" s="55">
        <v>18</v>
      </c>
      <c r="F1106" s="55" t="s">
        <v>32</v>
      </c>
      <c r="H1106" s="55" t="s">
        <v>27</v>
      </c>
      <c r="I1106" s="55" t="s">
        <v>1860</v>
      </c>
      <c r="J1106" s="55" t="s">
        <v>1634</v>
      </c>
      <c r="K1106" s="55" t="s">
        <v>3968</v>
      </c>
      <c r="L1106" s="55" t="s">
        <v>1746</v>
      </c>
      <c r="N1106" s="55" t="s">
        <v>3201</v>
      </c>
      <c r="O1106" s="55" t="e">
        <v>#N/A</v>
      </c>
      <c r="Q1106" s="55" t="s">
        <v>3446</v>
      </c>
      <c r="T1106" s="55" t="s">
        <v>4293</v>
      </c>
      <c r="V1106" s="60">
        <v>0</v>
      </c>
      <c r="W1106" s="59" t="s">
        <v>4254</v>
      </c>
      <c r="X1106" s="55">
        <v>2</v>
      </c>
      <c r="Y1106" s="55">
        <v>1</v>
      </c>
      <c r="AK1106" s="55">
        <v>7</v>
      </c>
      <c r="AL1106" s="77">
        <f t="shared" si="4"/>
        <v>1</v>
      </c>
    </row>
    <row r="1107" spans="2:48" x14ac:dyDescent="0.3">
      <c r="B1107" s="55">
        <v>2017</v>
      </c>
      <c r="D1107" s="54">
        <v>612</v>
      </c>
      <c r="E1107" s="55">
        <v>18</v>
      </c>
      <c r="F1107" s="55" t="s">
        <v>32</v>
      </c>
      <c r="H1107" s="55" t="s">
        <v>27</v>
      </c>
      <c r="I1107" s="55" t="s">
        <v>1860</v>
      </c>
      <c r="J1107" s="55" t="s">
        <v>1634</v>
      </c>
      <c r="K1107" s="55" t="s">
        <v>3968</v>
      </c>
      <c r="L1107" s="55" t="s">
        <v>1746</v>
      </c>
      <c r="N1107" s="55" t="s">
        <v>3201</v>
      </c>
      <c r="O1107" s="55" t="e">
        <v>#N/A</v>
      </c>
      <c r="Q1107" s="55" t="s">
        <v>4269</v>
      </c>
      <c r="T1107" s="55" t="s">
        <v>4293</v>
      </c>
      <c r="V1107" s="60">
        <v>0.4</v>
      </c>
      <c r="W1107" s="59" t="s">
        <v>4396</v>
      </c>
      <c r="X1107" s="55">
        <v>3</v>
      </c>
      <c r="Y1107" s="55">
        <v>1</v>
      </c>
      <c r="AA1107" s="55" t="s">
        <v>4595</v>
      </c>
      <c r="AL1107" s="77">
        <f t="shared" si="4"/>
        <v>0</v>
      </c>
    </row>
    <row r="1108" spans="2:48" x14ac:dyDescent="0.3">
      <c r="B1108" s="55">
        <v>2017</v>
      </c>
      <c r="D1108" s="54">
        <v>612</v>
      </c>
      <c r="E1108" s="55">
        <v>18</v>
      </c>
      <c r="F1108" s="55" t="s">
        <v>32</v>
      </c>
      <c r="H1108" s="55" t="s">
        <v>27</v>
      </c>
      <c r="I1108" s="55" t="s">
        <v>1860</v>
      </c>
      <c r="J1108" s="55" t="s">
        <v>1622</v>
      </c>
      <c r="K1108" s="55" t="s">
        <v>3968</v>
      </c>
      <c r="N1108" s="55" t="s">
        <v>2992</v>
      </c>
      <c r="O1108" s="55" t="e">
        <v>#N/A</v>
      </c>
      <c r="Q1108" s="55" t="s">
        <v>3446</v>
      </c>
      <c r="T1108" s="55" t="s">
        <v>4293</v>
      </c>
      <c r="V1108" s="60">
        <v>0</v>
      </c>
      <c r="W1108" s="59" t="s">
        <v>4254</v>
      </c>
      <c r="X1108" s="55" t="s">
        <v>2216</v>
      </c>
      <c r="Y1108" s="55">
        <v>1</v>
      </c>
      <c r="AL1108" s="77">
        <f t="shared" si="4"/>
        <v>0</v>
      </c>
    </row>
    <row r="1109" spans="2:48" x14ac:dyDescent="0.3">
      <c r="B1109" s="55">
        <v>2017</v>
      </c>
      <c r="D1109" s="54">
        <v>612</v>
      </c>
      <c r="E1109" s="55">
        <v>18</v>
      </c>
      <c r="F1109" s="55" t="s">
        <v>32</v>
      </c>
      <c r="H1109" s="55" t="s">
        <v>27</v>
      </c>
      <c r="I1109" s="55" t="s">
        <v>1860</v>
      </c>
      <c r="J1109" s="55" t="s">
        <v>1622</v>
      </c>
      <c r="K1109" s="55" t="s">
        <v>3593</v>
      </c>
      <c r="L1109" s="55" t="s">
        <v>2090</v>
      </c>
      <c r="N1109" s="55" t="s">
        <v>2091</v>
      </c>
      <c r="O1109" s="55" t="e">
        <v>#N/A</v>
      </c>
      <c r="Q1109" s="55" t="s">
        <v>1750</v>
      </c>
      <c r="T1109" s="55" t="s">
        <v>1751</v>
      </c>
      <c r="V1109" s="60">
        <v>0.3</v>
      </c>
      <c r="W1109" s="59" t="s">
        <v>4430</v>
      </c>
      <c r="X1109" s="55" t="s">
        <v>2216</v>
      </c>
      <c r="Y1109" s="55">
        <v>1</v>
      </c>
      <c r="AA1109" s="55" t="s">
        <v>4596</v>
      </c>
      <c r="AL1109" s="77">
        <f t="shared" si="4"/>
        <v>0</v>
      </c>
    </row>
    <row r="1110" spans="2:48" x14ac:dyDescent="0.3">
      <c r="B1110" s="55">
        <v>2017</v>
      </c>
      <c r="D1110" s="54">
        <v>612</v>
      </c>
      <c r="E1110" s="55">
        <v>18</v>
      </c>
      <c r="F1110" s="55" t="s">
        <v>32</v>
      </c>
      <c r="H1110" s="55" t="s">
        <v>27</v>
      </c>
      <c r="I1110" s="55" t="s">
        <v>1860</v>
      </c>
      <c r="J1110" s="55" t="s">
        <v>1634</v>
      </c>
      <c r="K1110" s="55" t="s">
        <v>3366</v>
      </c>
      <c r="N1110" s="55" t="s">
        <v>3366</v>
      </c>
      <c r="O1110" s="55" t="e">
        <v>#N/A</v>
      </c>
      <c r="Y1110" s="55">
        <v>11</v>
      </c>
      <c r="AL1110" s="77">
        <f t="shared" si="4"/>
        <v>0</v>
      </c>
    </row>
    <row r="1111" spans="2:48" x14ac:dyDescent="0.3">
      <c r="B1111" s="55">
        <v>2017</v>
      </c>
      <c r="D1111" s="54">
        <v>606</v>
      </c>
      <c r="E1111" s="55">
        <v>18</v>
      </c>
      <c r="F1111" s="55" t="s">
        <v>94</v>
      </c>
      <c r="H1111" s="55" t="s">
        <v>27</v>
      </c>
      <c r="I1111" s="55" t="s">
        <v>4598</v>
      </c>
      <c r="J1111" s="55" t="s">
        <v>1622</v>
      </c>
      <c r="K1111" s="55" t="s">
        <v>3593</v>
      </c>
      <c r="L1111" s="55" t="s">
        <v>2090</v>
      </c>
      <c r="N1111" s="55" t="s">
        <v>2091</v>
      </c>
      <c r="O1111" s="55" t="e">
        <v>#N/A</v>
      </c>
      <c r="Q1111" s="55" t="s">
        <v>1898</v>
      </c>
      <c r="U1111" s="55" t="s">
        <v>2877</v>
      </c>
      <c r="V1111" s="60">
        <v>0.8</v>
      </c>
      <c r="W1111" s="59" t="s">
        <v>4430</v>
      </c>
      <c r="X1111" s="55" t="s">
        <v>2216</v>
      </c>
      <c r="Y1111" s="55">
        <v>1</v>
      </c>
      <c r="AA1111" s="55" t="s">
        <v>4601</v>
      </c>
      <c r="AB1111" s="55">
        <v>9</v>
      </c>
      <c r="AD1111" s="55" t="s">
        <v>4063</v>
      </c>
      <c r="AE1111" s="55" t="s">
        <v>4414</v>
      </c>
      <c r="AL1111" s="77">
        <f t="shared" si="4"/>
        <v>0</v>
      </c>
      <c r="AU1111" s="55">
        <v>6.4</v>
      </c>
      <c r="AV1111" s="55" t="s">
        <v>4602</v>
      </c>
    </row>
    <row r="1112" spans="2:48" x14ac:dyDescent="0.3">
      <c r="B1112" s="55">
        <v>2017</v>
      </c>
      <c r="D1112" s="54">
        <v>606</v>
      </c>
      <c r="E1112" s="55">
        <v>18</v>
      </c>
      <c r="F1112" s="55" t="s">
        <v>94</v>
      </c>
      <c r="H1112" s="55" t="s">
        <v>27</v>
      </c>
      <c r="I1112" s="55" t="s">
        <v>4598</v>
      </c>
      <c r="J1112" s="55" t="s">
        <v>1622</v>
      </c>
      <c r="K1112" s="55" t="s">
        <v>2216</v>
      </c>
      <c r="L1112" s="55" t="s">
        <v>4599</v>
      </c>
      <c r="N1112" s="55" t="s">
        <v>4600</v>
      </c>
      <c r="O1112" s="55" t="e">
        <v>#N/A</v>
      </c>
      <c r="Q1112" s="55" t="s">
        <v>1898</v>
      </c>
      <c r="U1112" s="55" t="s">
        <v>2877</v>
      </c>
      <c r="V1112" s="60">
        <v>0.8</v>
      </c>
      <c r="W1112" s="59" t="s">
        <v>4430</v>
      </c>
      <c r="X1112" s="55" t="s">
        <v>2216</v>
      </c>
      <c r="Y1112" s="55">
        <v>1</v>
      </c>
      <c r="AA1112" s="55" t="s">
        <v>4601</v>
      </c>
      <c r="AB1112" s="55">
        <v>9</v>
      </c>
      <c r="AD1112" s="55" t="s">
        <v>4063</v>
      </c>
      <c r="AE1112" s="55" t="s">
        <v>4414</v>
      </c>
      <c r="AH1112" s="55" t="s">
        <v>5392</v>
      </c>
      <c r="AL1112" s="77">
        <f t="shared" si="4"/>
        <v>0</v>
      </c>
      <c r="AU1112" s="55">
        <v>5.4</v>
      </c>
      <c r="AV1112" s="55" t="s">
        <v>4603</v>
      </c>
    </row>
    <row r="1113" spans="2:48" x14ac:dyDescent="0.3">
      <c r="B1113" s="55">
        <v>2017</v>
      </c>
      <c r="D1113" s="54">
        <v>606</v>
      </c>
      <c r="E1113" s="55">
        <v>18</v>
      </c>
      <c r="F1113" s="55" t="s">
        <v>94</v>
      </c>
      <c r="H1113" s="55" t="s">
        <v>27</v>
      </c>
      <c r="I1113" s="55" t="s">
        <v>4598</v>
      </c>
      <c r="J1113" s="55" t="s">
        <v>1622</v>
      </c>
      <c r="K1113" s="55" t="s">
        <v>3968</v>
      </c>
      <c r="N1113" s="55" t="s">
        <v>2992</v>
      </c>
      <c r="O1113" s="55" t="e">
        <v>#N/A</v>
      </c>
      <c r="Q1113" s="55" t="s">
        <v>1898</v>
      </c>
      <c r="U1113" s="55" t="s">
        <v>2874</v>
      </c>
      <c r="V1113" s="60">
        <v>0.9</v>
      </c>
      <c r="W1113" s="59" t="s">
        <v>4418</v>
      </c>
      <c r="X1113" s="55" t="s">
        <v>2216</v>
      </c>
      <c r="Y1113" s="55">
        <v>1</v>
      </c>
      <c r="AA1113" s="55" t="s">
        <v>4604</v>
      </c>
      <c r="AB1113" s="55" t="s">
        <v>4605</v>
      </c>
      <c r="AL1113" s="77">
        <f t="shared" si="4"/>
        <v>0</v>
      </c>
    </row>
    <row r="1114" spans="2:48" x14ac:dyDescent="0.3">
      <c r="B1114" s="55">
        <v>2017</v>
      </c>
      <c r="D1114" s="54">
        <v>606</v>
      </c>
      <c r="E1114" s="55">
        <v>18</v>
      </c>
      <c r="F1114" s="55" t="s">
        <v>94</v>
      </c>
      <c r="H1114" s="55" t="s">
        <v>27</v>
      </c>
      <c r="I1114" s="55" t="s">
        <v>4598</v>
      </c>
      <c r="J1114" s="55" t="s">
        <v>1622</v>
      </c>
      <c r="K1114" s="55" t="s">
        <v>3968</v>
      </c>
      <c r="N1114" s="55" t="s">
        <v>2992</v>
      </c>
      <c r="O1114" s="55" t="e">
        <v>#N/A</v>
      </c>
      <c r="Q1114" s="55" t="s">
        <v>1785</v>
      </c>
      <c r="U1114" s="55" t="s">
        <v>2874</v>
      </c>
      <c r="V1114" s="60">
        <v>0.6</v>
      </c>
      <c r="W1114" s="59" t="s">
        <v>4396</v>
      </c>
      <c r="Y1114" s="55">
        <v>1</v>
      </c>
      <c r="AE1114" s="55" t="s">
        <v>4414</v>
      </c>
      <c r="AK1114" s="55">
        <v>7</v>
      </c>
      <c r="AL1114" s="77">
        <f t="shared" si="4"/>
        <v>1</v>
      </c>
    </row>
    <row r="1115" spans="2:48" x14ac:dyDescent="0.3">
      <c r="B1115" s="55">
        <v>2017</v>
      </c>
      <c r="D1115" s="54">
        <v>606</v>
      </c>
      <c r="E1115" s="55">
        <v>18</v>
      </c>
      <c r="F1115" s="55" t="s">
        <v>94</v>
      </c>
      <c r="H1115" s="55" t="s">
        <v>27</v>
      </c>
      <c r="I1115" s="55" t="s">
        <v>4598</v>
      </c>
      <c r="J1115" s="55" t="s">
        <v>1622</v>
      </c>
      <c r="K1115" s="55" t="s">
        <v>3968</v>
      </c>
      <c r="N1115" s="55" t="s">
        <v>2992</v>
      </c>
      <c r="O1115" s="55" t="e">
        <v>#N/A</v>
      </c>
      <c r="Q1115" s="55" t="s">
        <v>1730</v>
      </c>
      <c r="U1115" s="55" t="s">
        <v>2874</v>
      </c>
      <c r="V1115" s="60">
        <v>0.7</v>
      </c>
      <c r="W1115" s="59" t="s">
        <v>4396</v>
      </c>
      <c r="Y1115" s="55">
        <v>1</v>
      </c>
      <c r="AA1115" s="55" t="s">
        <v>4606</v>
      </c>
      <c r="AL1115" s="77">
        <f t="shared" si="4"/>
        <v>0</v>
      </c>
    </row>
    <row r="1116" spans="2:48" x14ac:dyDescent="0.3">
      <c r="B1116" s="55">
        <v>2017</v>
      </c>
      <c r="D1116" s="54">
        <v>606</v>
      </c>
      <c r="E1116" s="55">
        <v>18</v>
      </c>
      <c r="F1116" s="55" t="s">
        <v>94</v>
      </c>
      <c r="H1116" s="55" t="s">
        <v>27</v>
      </c>
      <c r="I1116" s="55" t="s">
        <v>4598</v>
      </c>
      <c r="J1116" s="55" t="s">
        <v>1622</v>
      </c>
      <c r="K1116" s="55" t="s">
        <v>3968</v>
      </c>
      <c r="N1116" s="55" t="s">
        <v>2992</v>
      </c>
      <c r="O1116" s="55" t="e">
        <v>#N/A</v>
      </c>
      <c r="Q1116" s="55" t="s">
        <v>1667</v>
      </c>
      <c r="U1116" s="55" t="s">
        <v>2216</v>
      </c>
      <c r="V1116" s="60">
        <v>0.4</v>
      </c>
      <c r="W1116" s="59" t="s">
        <v>4418</v>
      </c>
      <c r="Y1116" s="55">
        <v>1</v>
      </c>
      <c r="AL1116" s="77">
        <f t="shared" si="4"/>
        <v>0</v>
      </c>
    </row>
    <row r="1117" spans="2:48" x14ac:dyDescent="0.3">
      <c r="B1117" s="55">
        <v>2017</v>
      </c>
      <c r="D1117" s="54">
        <v>606</v>
      </c>
      <c r="E1117" s="55">
        <v>18</v>
      </c>
      <c r="F1117" s="55" t="s">
        <v>94</v>
      </c>
      <c r="H1117" s="55" t="s">
        <v>27</v>
      </c>
      <c r="I1117" s="55" t="s">
        <v>4598</v>
      </c>
      <c r="J1117" s="55" t="s">
        <v>2148</v>
      </c>
      <c r="N1117" s="55" t="s">
        <v>2148</v>
      </c>
      <c r="O1117" s="55" t="e">
        <v>#N/A</v>
      </c>
      <c r="Q1117" s="55" t="s">
        <v>4293</v>
      </c>
      <c r="V1117" s="60">
        <v>0</v>
      </c>
      <c r="X1117" s="55" t="s">
        <v>2216</v>
      </c>
      <c r="Y1117" s="55">
        <v>1</v>
      </c>
      <c r="AA1117" s="55" t="s">
        <v>4607</v>
      </c>
      <c r="AL1117" s="77">
        <f t="shared" si="4"/>
        <v>0</v>
      </c>
    </row>
    <row r="1118" spans="2:48" x14ac:dyDescent="0.3">
      <c r="B1118" s="55">
        <v>2017</v>
      </c>
      <c r="D1118" s="54">
        <v>606</v>
      </c>
      <c r="E1118" s="55">
        <v>18</v>
      </c>
      <c r="F1118" s="55" t="s">
        <v>94</v>
      </c>
      <c r="H1118" s="55" t="s">
        <v>27</v>
      </c>
      <c r="I1118" s="55" t="s">
        <v>4598</v>
      </c>
      <c r="J1118" s="55" t="s">
        <v>1634</v>
      </c>
      <c r="K1118" s="55" t="s">
        <v>3968</v>
      </c>
      <c r="L1118" s="55" t="s">
        <v>1746</v>
      </c>
      <c r="N1118" s="55" t="s">
        <v>3201</v>
      </c>
      <c r="O1118" s="55" t="e">
        <v>#N/A</v>
      </c>
      <c r="Q1118" s="55" t="s">
        <v>1631</v>
      </c>
      <c r="V1118" s="60">
        <v>0</v>
      </c>
      <c r="W1118" s="59" t="s">
        <v>4254</v>
      </c>
      <c r="X1118" s="55" t="s">
        <v>2216</v>
      </c>
      <c r="Y1118" s="55">
        <v>3</v>
      </c>
      <c r="AK1118" s="55">
        <v>6</v>
      </c>
      <c r="AL1118" s="77">
        <f t="shared" si="4"/>
        <v>3</v>
      </c>
      <c r="AM1118" s="77"/>
    </row>
    <row r="1119" spans="2:48" x14ac:dyDescent="0.3">
      <c r="B1119" s="55">
        <v>2017</v>
      </c>
      <c r="D1119" s="54">
        <v>606</v>
      </c>
      <c r="E1119" s="55">
        <v>18</v>
      </c>
      <c r="F1119" s="55" t="s">
        <v>94</v>
      </c>
      <c r="H1119" s="55" t="s">
        <v>27</v>
      </c>
      <c r="I1119" s="55" t="s">
        <v>4598</v>
      </c>
      <c r="J1119" s="55" t="s">
        <v>1634</v>
      </c>
      <c r="K1119" s="55" t="s">
        <v>3968</v>
      </c>
      <c r="L1119" s="55" t="s">
        <v>1650</v>
      </c>
      <c r="N1119" s="55" t="s">
        <v>2971</v>
      </c>
      <c r="O1119" s="55" t="e">
        <v>#N/A</v>
      </c>
      <c r="Q1119" s="55" t="s">
        <v>1667</v>
      </c>
      <c r="T1119" s="55" t="s">
        <v>1631</v>
      </c>
      <c r="V1119" s="60">
        <v>0</v>
      </c>
      <c r="W1119" s="59" t="s">
        <v>4396</v>
      </c>
      <c r="X1119" s="55">
        <v>2</v>
      </c>
      <c r="Y1119" s="55">
        <v>1</v>
      </c>
      <c r="AL1119" s="77">
        <f t="shared" ref="AL1119:AL1182" si="5">IF(ISBLANK(AK1119),,Y1119)</f>
        <v>0</v>
      </c>
    </row>
    <row r="1120" spans="2:48" x14ac:dyDescent="0.3">
      <c r="B1120" s="55">
        <v>2017</v>
      </c>
      <c r="D1120" s="54">
        <v>606</v>
      </c>
      <c r="E1120" s="55">
        <v>18</v>
      </c>
      <c r="F1120" s="55" t="s">
        <v>94</v>
      </c>
      <c r="H1120" s="55" t="s">
        <v>27</v>
      </c>
      <c r="I1120" s="55" t="s">
        <v>4598</v>
      </c>
      <c r="J1120" s="55" t="s">
        <v>1634</v>
      </c>
      <c r="K1120" s="55" t="s">
        <v>3366</v>
      </c>
      <c r="N1120" s="55" t="s">
        <v>3366</v>
      </c>
      <c r="O1120" s="55" t="e">
        <v>#N/A</v>
      </c>
      <c r="Y1120" s="55">
        <v>1</v>
      </c>
      <c r="AA1120" s="55" t="s">
        <v>4608</v>
      </c>
      <c r="AL1120" s="77">
        <f t="shared" si="5"/>
        <v>0</v>
      </c>
    </row>
    <row r="1121" spans="2:48" x14ac:dyDescent="0.3">
      <c r="B1121" s="55">
        <v>2017</v>
      </c>
      <c r="D1121" s="54">
        <v>613</v>
      </c>
      <c r="E1121" s="55">
        <v>18</v>
      </c>
      <c r="F1121" s="55" t="s">
        <v>31</v>
      </c>
      <c r="H1121" s="55" t="s">
        <v>356</v>
      </c>
      <c r="I1121" s="55" t="s">
        <v>1860</v>
      </c>
      <c r="J1121" s="55" t="s">
        <v>1634</v>
      </c>
      <c r="K1121" s="55" t="s">
        <v>1742</v>
      </c>
      <c r="L1121" s="55" t="s">
        <v>2925</v>
      </c>
      <c r="M1121" s="55" t="s">
        <v>2926</v>
      </c>
      <c r="N1121" s="55" t="s">
        <v>3888</v>
      </c>
      <c r="O1121" s="55" t="e">
        <v>#N/A</v>
      </c>
      <c r="Q1121" s="55" t="s">
        <v>4113</v>
      </c>
      <c r="T1121" s="55" t="s">
        <v>4609</v>
      </c>
      <c r="U1121" s="55" t="s">
        <v>2874</v>
      </c>
      <c r="V1121" s="60">
        <v>0.7</v>
      </c>
      <c r="W1121" s="59" t="s">
        <v>4418</v>
      </c>
      <c r="X1121" s="55">
        <v>4</v>
      </c>
      <c r="Y1121" s="55">
        <v>1</v>
      </c>
      <c r="AL1121" s="77">
        <f t="shared" si="5"/>
        <v>0</v>
      </c>
    </row>
    <row r="1122" spans="2:48" x14ac:dyDescent="0.3">
      <c r="B1122" s="55">
        <v>2017</v>
      </c>
      <c r="D1122" s="54">
        <v>613</v>
      </c>
      <c r="E1122" s="55">
        <v>18</v>
      </c>
      <c r="F1122" s="55" t="s">
        <v>31</v>
      </c>
      <c r="H1122" s="55" t="s">
        <v>356</v>
      </c>
      <c r="I1122" s="55" t="s">
        <v>1860</v>
      </c>
      <c r="J1122" s="55" t="s">
        <v>1634</v>
      </c>
      <c r="K1122" s="55" t="s">
        <v>3561</v>
      </c>
      <c r="L1122" s="55" t="s">
        <v>3561</v>
      </c>
      <c r="M1122" s="55" t="s">
        <v>3596</v>
      </c>
      <c r="N1122" s="55" t="s">
        <v>3596</v>
      </c>
      <c r="O1122" s="55" t="s">
        <v>3596</v>
      </c>
      <c r="Q1122" s="55" t="s">
        <v>4219</v>
      </c>
      <c r="U1122" s="55" t="s">
        <v>4443</v>
      </c>
      <c r="V1122" s="60">
        <v>0.9</v>
      </c>
      <c r="W1122" s="59" t="s">
        <v>4437</v>
      </c>
      <c r="X1122" s="55">
        <v>1</v>
      </c>
      <c r="Y1122" s="55">
        <v>1</v>
      </c>
      <c r="AD1122" s="55" t="s">
        <v>4063</v>
      </c>
      <c r="AE1122" s="55" t="s">
        <v>4414</v>
      </c>
      <c r="AF1122" s="55" t="s">
        <v>4063</v>
      </c>
      <c r="AH1122" s="55" t="s">
        <v>4245</v>
      </c>
      <c r="AL1122" s="77">
        <f t="shared" si="5"/>
        <v>0</v>
      </c>
      <c r="AN1122" s="55" t="s">
        <v>4610</v>
      </c>
      <c r="AU1122" s="55" t="s">
        <v>4612</v>
      </c>
      <c r="AV1122" s="55" t="s">
        <v>4611</v>
      </c>
    </row>
    <row r="1123" spans="2:48" x14ac:dyDescent="0.3">
      <c r="B1123" s="55">
        <v>2017</v>
      </c>
      <c r="D1123" s="54">
        <v>613</v>
      </c>
      <c r="E1123" s="55">
        <v>18</v>
      </c>
      <c r="F1123" s="55" t="s">
        <v>31</v>
      </c>
      <c r="H1123" s="55" t="s">
        <v>356</v>
      </c>
      <c r="I1123" s="55" t="s">
        <v>1860</v>
      </c>
      <c r="J1123" s="55" t="s">
        <v>1634</v>
      </c>
      <c r="K1123" s="55" t="s">
        <v>3968</v>
      </c>
      <c r="L1123" s="55" t="s">
        <v>2980</v>
      </c>
      <c r="N1123" s="55" t="s">
        <v>2777</v>
      </c>
      <c r="O1123" s="55" t="e">
        <v>#N/A</v>
      </c>
      <c r="Q1123" s="55" t="s">
        <v>1631</v>
      </c>
      <c r="V1123" s="60">
        <v>0</v>
      </c>
      <c r="W1123" s="59" t="s">
        <v>4254</v>
      </c>
      <c r="X1123" s="55">
        <v>5</v>
      </c>
      <c r="Y1123" s="55">
        <v>3</v>
      </c>
      <c r="AL1123" s="77">
        <f t="shared" si="5"/>
        <v>0</v>
      </c>
    </row>
    <row r="1124" spans="2:48" x14ac:dyDescent="0.3">
      <c r="B1124" s="55">
        <v>2017</v>
      </c>
      <c r="D1124" s="54">
        <v>613</v>
      </c>
      <c r="E1124" s="55">
        <v>18</v>
      </c>
      <c r="F1124" s="55" t="s">
        <v>31</v>
      </c>
      <c r="H1124" s="55" t="s">
        <v>356</v>
      </c>
      <c r="I1124" s="55" t="s">
        <v>1860</v>
      </c>
      <c r="J1124" s="55" t="s">
        <v>1634</v>
      </c>
      <c r="K1124" s="55" t="s">
        <v>3366</v>
      </c>
      <c r="N1124" s="55" t="s">
        <v>3366</v>
      </c>
      <c r="O1124" s="55" t="e">
        <v>#N/A</v>
      </c>
      <c r="Y1124" s="55">
        <v>1</v>
      </c>
      <c r="AL1124" s="77">
        <f t="shared" si="5"/>
        <v>0</v>
      </c>
    </row>
    <row r="1125" spans="2:48" x14ac:dyDescent="0.3">
      <c r="B1125" s="55">
        <v>2017</v>
      </c>
      <c r="D1125" s="54">
        <v>613</v>
      </c>
      <c r="E1125" s="55">
        <v>18</v>
      </c>
      <c r="F1125" s="55" t="s">
        <v>31</v>
      </c>
      <c r="H1125" s="55" t="s">
        <v>356</v>
      </c>
      <c r="I1125" s="55" t="s">
        <v>1860</v>
      </c>
      <c r="J1125" s="55" t="s">
        <v>1622</v>
      </c>
      <c r="K1125" s="55" t="s">
        <v>3968</v>
      </c>
      <c r="N1125" s="55" t="s">
        <v>1622</v>
      </c>
      <c r="O1125" s="55" t="e">
        <v>#N/A</v>
      </c>
      <c r="Q1125" s="55" t="s">
        <v>4188</v>
      </c>
      <c r="U1125" s="55" t="s">
        <v>2877</v>
      </c>
      <c r="V1125" s="60">
        <v>0.5</v>
      </c>
      <c r="W1125" s="59" t="s">
        <v>4396</v>
      </c>
      <c r="X1125" s="55" t="s">
        <v>2216</v>
      </c>
      <c r="Y1125" s="55">
        <v>1</v>
      </c>
      <c r="AA1125" s="55" t="s">
        <v>4613</v>
      </c>
      <c r="AL1125" s="77">
        <f t="shared" si="5"/>
        <v>0</v>
      </c>
      <c r="AM1125" s="55" t="s">
        <v>2216</v>
      </c>
    </row>
    <row r="1126" spans="2:48" x14ac:dyDescent="0.3">
      <c r="B1126" s="55">
        <v>2017</v>
      </c>
      <c r="D1126" s="54">
        <v>603</v>
      </c>
      <c r="E1126" s="55">
        <v>18</v>
      </c>
      <c r="F1126" s="55" t="s">
        <v>1072</v>
      </c>
      <c r="H1126" s="55" t="s">
        <v>27</v>
      </c>
      <c r="I1126" s="55" t="s">
        <v>4598</v>
      </c>
      <c r="J1126" s="55" t="s">
        <v>4616</v>
      </c>
      <c r="K1126" s="55" t="s">
        <v>4617</v>
      </c>
      <c r="L1126" s="55" t="s">
        <v>4618</v>
      </c>
      <c r="M1126" s="55" t="s">
        <v>1636</v>
      </c>
      <c r="N1126" s="55" t="s">
        <v>4619</v>
      </c>
      <c r="O1126" s="55" t="e">
        <v>#N/A</v>
      </c>
      <c r="Q1126" s="55" t="s">
        <v>4620</v>
      </c>
      <c r="V1126" s="60">
        <v>0.7</v>
      </c>
      <c r="W1126" s="59" t="s">
        <v>4418</v>
      </c>
      <c r="X1126" s="55" t="s">
        <v>2216</v>
      </c>
      <c r="Y1126" s="55">
        <v>1</v>
      </c>
      <c r="AA1126" s="55" t="s">
        <v>4621</v>
      </c>
      <c r="AH1126" s="55" t="s">
        <v>5392</v>
      </c>
      <c r="AL1126" s="77">
        <f t="shared" si="5"/>
        <v>0</v>
      </c>
      <c r="AU1126" s="55" t="s">
        <v>4623</v>
      </c>
      <c r="AV1126" s="55" t="s">
        <v>4622</v>
      </c>
    </row>
    <row r="1127" spans="2:48" x14ac:dyDescent="0.3">
      <c r="B1127" s="55">
        <v>2017</v>
      </c>
      <c r="D1127" s="54">
        <v>603</v>
      </c>
      <c r="E1127" s="55">
        <v>18</v>
      </c>
      <c r="F1127" s="55" t="s">
        <v>1072</v>
      </c>
      <c r="H1127" s="55" t="s">
        <v>27</v>
      </c>
      <c r="I1127" s="55" t="s">
        <v>4598</v>
      </c>
      <c r="J1127" s="55" t="s">
        <v>1634</v>
      </c>
      <c r="K1127" s="55" t="s">
        <v>3968</v>
      </c>
      <c r="L1127" s="55" t="s">
        <v>1746</v>
      </c>
      <c r="N1127" s="55" t="s">
        <v>3201</v>
      </c>
      <c r="O1127" s="55" t="e">
        <v>#N/A</v>
      </c>
      <c r="Q1127" s="55" t="s">
        <v>4293</v>
      </c>
      <c r="V1127" s="60">
        <v>0</v>
      </c>
      <c r="W1127" s="59" t="s">
        <v>4397</v>
      </c>
      <c r="X1127" s="55">
        <v>5</v>
      </c>
      <c r="Y1127" s="55">
        <v>3</v>
      </c>
      <c r="AL1127" s="77">
        <f t="shared" si="5"/>
        <v>0</v>
      </c>
    </row>
    <row r="1128" spans="2:48" x14ac:dyDescent="0.3">
      <c r="B1128" s="55">
        <v>2017</v>
      </c>
      <c r="D1128" s="54">
        <v>603</v>
      </c>
      <c r="E1128" s="55">
        <v>18</v>
      </c>
      <c r="F1128" s="55" t="s">
        <v>1072</v>
      </c>
      <c r="H1128" s="55" t="s">
        <v>27</v>
      </c>
      <c r="I1128" s="55" t="s">
        <v>4598</v>
      </c>
      <c r="J1128" s="55" t="s">
        <v>1634</v>
      </c>
      <c r="K1128" s="55" t="s">
        <v>3968</v>
      </c>
      <c r="L1128" s="55" t="s">
        <v>1746</v>
      </c>
      <c r="N1128" s="55" t="s">
        <v>3201</v>
      </c>
      <c r="O1128" s="55" t="e">
        <v>#N/A</v>
      </c>
      <c r="Q1128" s="55" t="s">
        <v>1702</v>
      </c>
      <c r="V1128" s="60">
        <v>1</v>
      </c>
      <c r="Y1128" s="55">
        <v>1</v>
      </c>
      <c r="AA1128" s="55" t="s">
        <v>4624</v>
      </c>
      <c r="AH1128" s="55" t="s">
        <v>5392</v>
      </c>
      <c r="AL1128" s="77">
        <f t="shared" si="5"/>
        <v>0</v>
      </c>
      <c r="AU1128" s="55" t="s">
        <v>4626</v>
      </c>
      <c r="AV1128" s="55" t="s">
        <v>4625</v>
      </c>
    </row>
    <row r="1129" spans="2:48" x14ac:dyDescent="0.3">
      <c r="B1129" s="55">
        <v>2017</v>
      </c>
      <c r="D1129" s="54">
        <v>603</v>
      </c>
      <c r="E1129" s="55">
        <v>18</v>
      </c>
      <c r="F1129" s="55" t="s">
        <v>1072</v>
      </c>
      <c r="H1129" s="55" t="s">
        <v>27</v>
      </c>
      <c r="I1129" s="55" t="s">
        <v>4598</v>
      </c>
      <c r="J1129" s="55" t="s">
        <v>1622</v>
      </c>
      <c r="K1129" s="55" t="s">
        <v>3968</v>
      </c>
      <c r="N1129" s="55" t="s">
        <v>2992</v>
      </c>
      <c r="O1129" s="55" t="e">
        <v>#N/A</v>
      </c>
      <c r="Q1129" s="55" t="s">
        <v>4501</v>
      </c>
      <c r="T1129" s="55" t="s">
        <v>4203</v>
      </c>
      <c r="U1129" s="55" t="s">
        <v>2877</v>
      </c>
      <c r="V1129" s="60">
        <v>0.1</v>
      </c>
      <c r="W1129" s="59" t="s">
        <v>4396</v>
      </c>
      <c r="X1129" s="55" t="s">
        <v>2216</v>
      </c>
      <c r="Y1129" s="55">
        <v>1</v>
      </c>
      <c r="AL1129" s="77">
        <f t="shared" si="5"/>
        <v>0</v>
      </c>
    </row>
    <row r="1130" spans="2:48" x14ac:dyDescent="0.3">
      <c r="B1130" s="55">
        <v>2017</v>
      </c>
      <c r="D1130" s="54">
        <v>603</v>
      </c>
      <c r="E1130" s="55">
        <v>18</v>
      </c>
      <c r="F1130" s="55" t="s">
        <v>1072</v>
      </c>
      <c r="H1130" s="55" t="s">
        <v>27</v>
      </c>
      <c r="I1130" s="55" t="s">
        <v>4598</v>
      </c>
      <c r="J1130" s="55" t="s">
        <v>2148</v>
      </c>
      <c r="K1130" s="55" t="s">
        <v>2148</v>
      </c>
      <c r="N1130" s="55" t="s">
        <v>2148</v>
      </c>
      <c r="O1130" s="55" t="e">
        <v>#N/A</v>
      </c>
      <c r="Q1130" s="55" t="s">
        <v>4293</v>
      </c>
      <c r="V1130" s="60">
        <v>0</v>
      </c>
      <c r="X1130" s="55" t="s">
        <v>2216</v>
      </c>
      <c r="Y1130" s="55">
        <v>2</v>
      </c>
      <c r="AL1130" s="77">
        <f t="shared" si="5"/>
        <v>0</v>
      </c>
    </row>
    <row r="1131" spans="2:48" x14ac:dyDescent="0.3">
      <c r="B1131" s="55">
        <v>2017</v>
      </c>
      <c r="D1131" s="54">
        <v>616</v>
      </c>
      <c r="E1131" s="55">
        <v>18</v>
      </c>
      <c r="F1131" s="55" t="s">
        <v>32</v>
      </c>
      <c r="H1131" s="55" t="s">
        <v>27</v>
      </c>
      <c r="I1131" s="55" t="s">
        <v>1860</v>
      </c>
      <c r="J1131" s="55" t="s">
        <v>1634</v>
      </c>
      <c r="K1131" s="55" t="s">
        <v>3965</v>
      </c>
      <c r="L1131" s="55" t="s">
        <v>1673</v>
      </c>
      <c r="M1131" s="55" t="s">
        <v>2879</v>
      </c>
      <c r="N1131" s="55" t="s">
        <v>4550</v>
      </c>
      <c r="O1131" s="55" t="e">
        <v>#N/A</v>
      </c>
      <c r="Q1131" s="55" t="s">
        <v>4627</v>
      </c>
      <c r="T1131" s="55" t="s">
        <v>4628</v>
      </c>
      <c r="U1131" s="55" t="s">
        <v>2874</v>
      </c>
      <c r="V1131" s="60">
        <v>0.7</v>
      </c>
      <c r="W1131" s="59" t="s">
        <v>4430</v>
      </c>
      <c r="X1131" s="55" t="s">
        <v>2216</v>
      </c>
      <c r="Y1131" s="55">
        <v>1</v>
      </c>
      <c r="AC1131" s="55" t="s">
        <v>4109</v>
      </c>
      <c r="AL1131" s="77">
        <f t="shared" si="5"/>
        <v>0</v>
      </c>
      <c r="AU1131" s="55" t="s">
        <v>4630</v>
      </c>
      <c r="AV1131" s="55" t="s">
        <v>4629</v>
      </c>
    </row>
    <row r="1132" spans="2:48" x14ac:dyDescent="0.3">
      <c r="B1132" s="55">
        <v>2017</v>
      </c>
      <c r="D1132" s="54">
        <v>616</v>
      </c>
      <c r="E1132" s="55">
        <v>18</v>
      </c>
      <c r="F1132" s="55" t="s">
        <v>32</v>
      </c>
      <c r="H1132" s="55" t="s">
        <v>27</v>
      </c>
      <c r="I1132" s="55" t="s">
        <v>1860</v>
      </c>
      <c r="J1132" s="55" t="s">
        <v>1634</v>
      </c>
      <c r="K1132" s="55" t="s">
        <v>3968</v>
      </c>
      <c r="L1132" s="55" t="s">
        <v>1746</v>
      </c>
      <c r="N1132" s="55" t="s">
        <v>3201</v>
      </c>
      <c r="O1132" s="55" t="e">
        <v>#N/A</v>
      </c>
      <c r="Q1132" s="55" t="s">
        <v>1702</v>
      </c>
      <c r="T1132" s="55" t="s">
        <v>1631</v>
      </c>
      <c r="V1132" s="60">
        <v>0.5</v>
      </c>
      <c r="W1132" s="59" t="s">
        <v>4396</v>
      </c>
      <c r="X1132" s="55">
        <v>1</v>
      </c>
      <c r="Y1132" s="55">
        <v>1</v>
      </c>
      <c r="AL1132" s="77">
        <f t="shared" si="5"/>
        <v>0</v>
      </c>
    </row>
    <row r="1133" spans="2:48" x14ac:dyDescent="0.3">
      <c r="B1133" s="55">
        <v>2017</v>
      </c>
      <c r="D1133" s="54">
        <v>616</v>
      </c>
      <c r="E1133" s="55">
        <v>18</v>
      </c>
      <c r="F1133" s="55" t="s">
        <v>32</v>
      </c>
      <c r="H1133" s="55" t="s">
        <v>27</v>
      </c>
      <c r="I1133" s="55" t="s">
        <v>1860</v>
      </c>
      <c r="J1133" s="55" t="s">
        <v>1634</v>
      </c>
      <c r="K1133" s="55" t="s">
        <v>3968</v>
      </c>
      <c r="L1133" s="55" t="s">
        <v>1746</v>
      </c>
      <c r="N1133" s="55" t="s">
        <v>3201</v>
      </c>
      <c r="O1133" s="55" t="e">
        <v>#N/A</v>
      </c>
      <c r="Q1133" s="55" t="s">
        <v>1631</v>
      </c>
      <c r="T1133" s="55" t="s">
        <v>4293</v>
      </c>
      <c r="V1133" s="60">
        <v>0</v>
      </c>
      <c r="W1133" s="59" t="s">
        <v>4397</v>
      </c>
      <c r="X1133" s="55">
        <v>5</v>
      </c>
      <c r="Y1133" s="55">
        <v>4</v>
      </c>
      <c r="AA1133" s="55" t="s">
        <v>4631</v>
      </c>
      <c r="AK1133" s="55">
        <v>8</v>
      </c>
      <c r="AL1133" s="77">
        <v>1</v>
      </c>
      <c r="AP1133" s="55" t="s">
        <v>3974</v>
      </c>
    </row>
    <row r="1134" spans="2:48" x14ac:dyDescent="0.3">
      <c r="B1134" s="55">
        <v>2017</v>
      </c>
      <c r="D1134" s="54">
        <v>616</v>
      </c>
      <c r="E1134" s="55">
        <v>18</v>
      </c>
      <c r="F1134" s="55" t="s">
        <v>32</v>
      </c>
      <c r="H1134" s="55" t="s">
        <v>27</v>
      </c>
      <c r="I1134" s="55" t="s">
        <v>1860</v>
      </c>
      <c r="J1134" s="55" t="s">
        <v>1634</v>
      </c>
      <c r="K1134" s="55" t="s">
        <v>3968</v>
      </c>
      <c r="L1134" s="55" t="s">
        <v>3694</v>
      </c>
      <c r="N1134" s="55" t="s">
        <v>4554</v>
      </c>
      <c r="O1134" s="55" t="e">
        <v>#N/A</v>
      </c>
      <c r="Q1134" s="55" t="s">
        <v>4217</v>
      </c>
      <c r="V1134" s="60">
        <v>1</v>
      </c>
      <c r="Y1134" s="55">
        <v>1</v>
      </c>
      <c r="AA1134" s="55" t="s">
        <v>4632</v>
      </c>
      <c r="AD1134" s="55" t="s">
        <v>4063</v>
      </c>
      <c r="AE1134" s="55" t="s">
        <v>4414</v>
      </c>
      <c r="AF1134" s="55" t="s">
        <v>4063</v>
      </c>
      <c r="AL1134" s="77">
        <f t="shared" si="5"/>
        <v>0</v>
      </c>
      <c r="AU1134" s="55" t="s">
        <v>4634</v>
      </c>
      <c r="AV1134" s="55" t="s">
        <v>4633</v>
      </c>
    </row>
    <row r="1135" spans="2:48" x14ac:dyDescent="0.3">
      <c r="B1135" s="55">
        <v>2017</v>
      </c>
      <c r="D1135" s="54">
        <v>616</v>
      </c>
      <c r="E1135" s="55">
        <v>18</v>
      </c>
      <c r="F1135" s="55" t="s">
        <v>32</v>
      </c>
      <c r="H1135" s="55" t="s">
        <v>27</v>
      </c>
      <c r="I1135" s="55" t="s">
        <v>1860</v>
      </c>
      <c r="J1135" s="55" t="s">
        <v>1622</v>
      </c>
      <c r="K1135" s="55" t="s">
        <v>3968</v>
      </c>
      <c r="N1135" s="55" t="s">
        <v>2992</v>
      </c>
      <c r="O1135" s="55" t="e">
        <v>#N/A</v>
      </c>
      <c r="Q1135" s="55" t="s">
        <v>3354</v>
      </c>
      <c r="V1135" s="60">
        <v>0.6</v>
      </c>
      <c r="W1135" s="59" t="s">
        <v>4418</v>
      </c>
      <c r="X1135" s="55" t="s">
        <v>2216</v>
      </c>
      <c r="Y1135" s="55">
        <v>1</v>
      </c>
      <c r="AL1135" s="77">
        <f t="shared" si="5"/>
        <v>0</v>
      </c>
    </row>
    <row r="1136" spans="2:48" x14ac:dyDescent="0.3">
      <c r="B1136" s="55">
        <v>2017</v>
      </c>
      <c r="D1136" s="54">
        <v>616</v>
      </c>
      <c r="E1136" s="55">
        <v>18</v>
      </c>
      <c r="F1136" s="55" t="s">
        <v>32</v>
      </c>
      <c r="H1136" s="55" t="s">
        <v>27</v>
      </c>
      <c r="I1136" s="55" t="s">
        <v>1860</v>
      </c>
      <c r="J1136" s="55" t="s">
        <v>2148</v>
      </c>
      <c r="N1136" s="55" t="s">
        <v>2148</v>
      </c>
      <c r="O1136" s="55" t="e">
        <v>#N/A</v>
      </c>
      <c r="Q1136" s="55" t="s">
        <v>4293</v>
      </c>
      <c r="V1136" s="60">
        <v>0</v>
      </c>
      <c r="Y1136" s="55">
        <v>2</v>
      </c>
      <c r="AL1136" s="77">
        <f t="shared" si="5"/>
        <v>0</v>
      </c>
    </row>
    <row r="1137" spans="2:48" x14ac:dyDescent="0.3">
      <c r="B1137" s="55">
        <v>2017</v>
      </c>
      <c r="D1137" s="54">
        <v>604</v>
      </c>
      <c r="E1137" s="55">
        <v>18</v>
      </c>
      <c r="F1137" s="55" t="s">
        <v>573</v>
      </c>
      <c r="H1137" s="55" t="s">
        <v>27</v>
      </c>
      <c r="I1137" s="55" t="s">
        <v>4598</v>
      </c>
      <c r="J1137" s="55" t="s">
        <v>1634</v>
      </c>
      <c r="K1137" s="55" t="s">
        <v>3965</v>
      </c>
      <c r="L1137" s="55" t="s">
        <v>1673</v>
      </c>
      <c r="M1137" s="55" t="s">
        <v>2879</v>
      </c>
      <c r="N1137" s="55" t="s">
        <v>4550</v>
      </c>
      <c r="O1137" s="55" t="e">
        <v>#N/A</v>
      </c>
      <c r="Q1137" s="55" t="s">
        <v>4214</v>
      </c>
      <c r="T1137" s="55" t="s">
        <v>4288</v>
      </c>
      <c r="U1137" s="55" t="s">
        <v>2874</v>
      </c>
      <c r="V1137" s="60">
        <v>0.9</v>
      </c>
      <c r="W1137" s="59" t="s">
        <v>4396</v>
      </c>
      <c r="X1137" s="55">
        <v>1</v>
      </c>
      <c r="Y1137" s="55">
        <v>1</v>
      </c>
      <c r="AD1137" s="55" t="s">
        <v>4063</v>
      </c>
      <c r="AE1137" s="55" t="s">
        <v>4414</v>
      </c>
      <c r="AF1137" s="55" t="s">
        <v>4109</v>
      </c>
      <c r="AL1137" s="77">
        <f t="shared" si="5"/>
        <v>0</v>
      </c>
    </row>
    <row r="1138" spans="2:48" x14ac:dyDescent="0.3">
      <c r="B1138" s="55">
        <v>2017</v>
      </c>
      <c r="D1138" s="54">
        <v>604</v>
      </c>
      <c r="E1138" s="55">
        <v>18</v>
      </c>
      <c r="F1138" s="55" t="s">
        <v>573</v>
      </c>
      <c r="H1138" s="55" t="s">
        <v>27</v>
      </c>
      <c r="I1138" s="55" t="s">
        <v>4598</v>
      </c>
      <c r="J1138" s="55" t="s">
        <v>1634</v>
      </c>
      <c r="K1138" s="55" t="s">
        <v>3968</v>
      </c>
      <c r="L1138" s="55" t="s">
        <v>1746</v>
      </c>
      <c r="N1138" s="55" t="s">
        <v>3201</v>
      </c>
      <c r="O1138" s="55" t="e">
        <v>#N/A</v>
      </c>
      <c r="Q1138" s="55" t="s">
        <v>4293</v>
      </c>
      <c r="V1138" s="60">
        <v>0</v>
      </c>
      <c r="X1138" s="55">
        <v>2</v>
      </c>
      <c r="Y1138" s="55">
        <v>1</v>
      </c>
      <c r="AL1138" s="77">
        <f t="shared" si="5"/>
        <v>0</v>
      </c>
    </row>
    <row r="1139" spans="2:48" x14ac:dyDescent="0.3">
      <c r="B1139" s="55">
        <v>2017</v>
      </c>
      <c r="D1139" s="54">
        <v>604</v>
      </c>
      <c r="E1139" s="55">
        <v>18</v>
      </c>
      <c r="F1139" s="55" t="s">
        <v>573</v>
      </c>
      <c r="H1139" s="55" t="s">
        <v>27</v>
      </c>
      <c r="I1139" s="55" t="s">
        <v>4598</v>
      </c>
      <c r="J1139" s="55" t="s">
        <v>1634</v>
      </c>
      <c r="K1139" s="55" t="s">
        <v>3968</v>
      </c>
      <c r="L1139" s="55" t="s">
        <v>1746</v>
      </c>
      <c r="N1139" s="55" t="s">
        <v>3201</v>
      </c>
      <c r="O1139" s="55" t="e">
        <v>#N/A</v>
      </c>
      <c r="P1139" s="55" t="s">
        <v>4175</v>
      </c>
      <c r="Q1139" s="55" t="s">
        <v>4175</v>
      </c>
      <c r="T1139" s="55" t="s">
        <v>1914</v>
      </c>
      <c r="V1139" s="60">
        <v>0</v>
      </c>
      <c r="X1139" s="55">
        <v>1</v>
      </c>
      <c r="Y1139" s="55">
        <v>1</v>
      </c>
      <c r="AL1139" s="77">
        <f t="shared" si="5"/>
        <v>0</v>
      </c>
    </row>
    <row r="1140" spans="2:48" x14ac:dyDescent="0.3">
      <c r="B1140" s="55">
        <v>2017</v>
      </c>
      <c r="D1140" s="54">
        <v>604</v>
      </c>
      <c r="E1140" s="55">
        <v>18</v>
      </c>
      <c r="F1140" s="55" t="s">
        <v>573</v>
      </c>
      <c r="H1140" s="55" t="s">
        <v>27</v>
      </c>
      <c r="I1140" s="55" t="s">
        <v>4598</v>
      </c>
      <c r="J1140" s="55" t="s">
        <v>1622</v>
      </c>
      <c r="K1140" s="55" t="s">
        <v>3968</v>
      </c>
      <c r="N1140" s="55" t="s">
        <v>2992</v>
      </c>
      <c r="O1140" s="55" t="e">
        <v>#N/A</v>
      </c>
      <c r="Q1140" s="55" t="s">
        <v>1631</v>
      </c>
      <c r="V1140" s="60">
        <v>0</v>
      </c>
      <c r="Y1140" s="55">
        <v>1</v>
      </c>
      <c r="AL1140" s="77">
        <f t="shared" si="5"/>
        <v>0</v>
      </c>
      <c r="AM1140" s="55" t="s">
        <v>2216</v>
      </c>
    </row>
    <row r="1141" spans="2:48" x14ac:dyDescent="0.3">
      <c r="B1141" s="55">
        <v>2017</v>
      </c>
      <c r="D1141" s="54">
        <v>620</v>
      </c>
      <c r="E1141" s="55">
        <v>18</v>
      </c>
      <c r="F1141" s="55" t="s">
        <v>32</v>
      </c>
      <c r="H1141" s="55" t="s">
        <v>972</v>
      </c>
      <c r="I1141" s="55" t="s">
        <v>3534</v>
      </c>
      <c r="J1141" s="55" t="s">
        <v>1634</v>
      </c>
      <c r="K1141" s="55" t="s">
        <v>3968</v>
      </c>
      <c r="L1141" s="55" t="s">
        <v>1746</v>
      </c>
      <c r="N1141" s="55" t="s">
        <v>3201</v>
      </c>
      <c r="O1141" s="55" t="e">
        <v>#N/A</v>
      </c>
      <c r="Q1141" s="55" t="s">
        <v>4269</v>
      </c>
      <c r="V1141" s="60">
        <v>1</v>
      </c>
      <c r="Y1141" s="55">
        <v>1</v>
      </c>
      <c r="AH1141" s="55" t="s">
        <v>4245</v>
      </c>
      <c r="AL1141" s="77">
        <f t="shared" si="5"/>
        <v>0</v>
      </c>
      <c r="AM1141" s="55" t="s">
        <v>2216</v>
      </c>
      <c r="AU1141" s="55" t="s">
        <v>4635</v>
      </c>
      <c r="AV1141" s="55" t="s">
        <v>4625</v>
      </c>
    </row>
    <row r="1142" spans="2:48" x14ac:dyDescent="0.3">
      <c r="B1142" s="55">
        <v>2017</v>
      </c>
      <c r="D1142" s="54">
        <v>620</v>
      </c>
      <c r="E1142" s="55">
        <v>18</v>
      </c>
      <c r="F1142" s="55" t="s">
        <v>32</v>
      </c>
      <c r="H1142" s="55" t="s">
        <v>972</v>
      </c>
      <c r="I1142" s="55" t="s">
        <v>3534</v>
      </c>
      <c r="J1142" s="55" t="s">
        <v>1769</v>
      </c>
      <c r="K1142" s="55" t="s">
        <v>1771</v>
      </c>
      <c r="L1142" s="55" t="s">
        <v>3064</v>
      </c>
      <c r="M1142" s="55" t="s">
        <v>4636</v>
      </c>
      <c r="N1142" s="55" t="s">
        <v>3064</v>
      </c>
      <c r="O1142" s="55" t="s">
        <v>4636</v>
      </c>
      <c r="Q1142" s="55" t="s">
        <v>4637</v>
      </c>
      <c r="T1142" s="55" t="s">
        <v>2901</v>
      </c>
      <c r="V1142" s="60">
        <v>0.8</v>
      </c>
      <c r="X1142" s="55">
        <v>3</v>
      </c>
      <c r="Y1142" s="55">
        <v>1</v>
      </c>
      <c r="AL1142" s="77">
        <f t="shared" si="5"/>
        <v>0</v>
      </c>
      <c r="AU1142" s="55">
        <v>14.55</v>
      </c>
      <c r="AV1142" s="55" t="s">
        <v>4413</v>
      </c>
    </row>
    <row r="1143" spans="2:48" x14ac:dyDescent="0.3">
      <c r="B1143" s="55">
        <v>2017</v>
      </c>
      <c r="D1143" s="54">
        <v>512</v>
      </c>
      <c r="E1143" s="55">
        <v>18</v>
      </c>
      <c r="F1143" s="55" t="s">
        <v>188</v>
      </c>
      <c r="H1143" s="55" t="s">
        <v>27</v>
      </c>
      <c r="I1143" s="55" t="s">
        <v>1828</v>
      </c>
      <c r="J1143" s="55" t="s">
        <v>1698</v>
      </c>
      <c r="K1143" s="55" t="s">
        <v>1698</v>
      </c>
      <c r="N1143" s="55" t="s">
        <v>4638</v>
      </c>
      <c r="O1143" s="55" t="s">
        <v>4638</v>
      </c>
      <c r="Q1143" s="55" t="s">
        <v>4639</v>
      </c>
      <c r="V1143" s="60">
        <v>0.6</v>
      </c>
      <c r="X1143" s="55">
        <v>3</v>
      </c>
      <c r="Y1143" s="55">
        <v>1</v>
      </c>
      <c r="AK1143" s="55">
        <v>6</v>
      </c>
      <c r="AL1143" s="77">
        <f t="shared" si="5"/>
        <v>1</v>
      </c>
    </row>
    <row r="1144" spans="2:48" x14ac:dyDescent="0.3">
      <c r="B1144" s="55">
        <v>2017</v>
      </c>
      <c r="D1144" s="54">
        <v>512</v>
      </c>
      <c r="E1144" s="55">
        <v>18</v>
      </c>
      <c r="F1144" s="55" t="s">
        <v>188</v>
      </c>
      <c r="H1144" s="55" t="s">
        <v>27</v>
      </c>
      <c r="I1144" s="55" t="s">
        <v>1828</v>
      </c>
      <c r="J1144" s="55" t="s">
        <v>1622</v>
      </c>
      <c r="K1144" s="55" t="s">
        <v>3968</v>
      </c>
      <c r="L1144" s="55" t="s">
        <v>2980</v>
      </c>
      <c r="N1144" s="55" t="s">
        <v>2989</v>
      </c>
      <c r="O1144" s="55" t="e">
        <v>#N/A</v>
      </c>
      <c r="Q1144" s="55" t="s">
        <v>1631</v>
      </c>
      <c r="T1144" s="55" t="s">
        <v>4293</v>
      </c>
      <c r="V1144" s="60">
        <v>0</v>
      </c>
      <c r="W1144" s="59" t="s">
        <v>4254</v>
      </c>
      <c r="X1144" s="55">
        <v>2</v>
      </c>
      <c r="Y1144" s="55">
        <v>1</v>
      </c>
      <c r="AK1144" s="55">
        <v>6</v>
      </c>
      <c r="AL1144" s="77">
        <f t="shared" si="5"/>
        <v>1</v>
      </c>
    </row>
    <row r="1145" spans="2:48" x14ac:dyDescent="0.3">
      <c r="B1145" s="55">
        <v>2017</v>
      </c>
      <c r="D1145" s="54">
        <v>518</v>
      </c>
      <c r="E1145" s="55">
        <v>18</v>
      </c>
      <c r="F1145" s="55" t="s">
        <v>157</v>
      </c>
      <c r="H1145" s="55" t="s">
        <v>27</v>
      </c>
      <c r="I1145" s="55" t="s">
        <v>2627</v>
      </c>
      <c r="J1145" s="55" t="s">
        <v>1634</v>
      </c>
      <c r="K1145" s="55" t="s">
        <v>3561</v>
      </c>
      <c r="L1145" s="55" t="s">
        <v>3561</v>
      </c>
      <c r="N1145" s="55" t="s">
        <v>2915</v>
      </c>
      <c r="O1145" s="55" t="e">
        <v>#N/A</v>
      </c>
      <c r="P1145" s="55" t="s">
        <v>4355</v>
      </c>
      <c r="Q1145" s="55" t="s">
        <v>4355</v>
      </c>
      <c r="T1145" s="55" t="s">
        <v>1790</v>
      </c>
      <c r="V1145" s="60">
        <v>0.7</v>
      </c>
      <c r="W1145" s="59" t="s">
        <v>1790</v>
      </c>
      <c r="X1145" s="55">
        <v>3</v>
      </c>
      <c r="Y1145" s="55">
        <v>1</v>
      </c>
      <c r="AB1145" s="55">
        <v>9</v>
      </c>
      <c r="AD1145" s="55" t="s">
        <v>4063</v>
      </c>
      <c r="AE1145" s="55" t="s">
        <v>4414</v>
      </c>
      <c r="AF1145" s="55" t="s">
        <v>4063</v>
      </c>
      <c r="AG1145" s="55" t="s">
        <v>4642</v>
      </c>
      <c r="AL1145" s="77">
        <f t="shared" si="5"/>
        <v>0</v>
      </c>
      <c r="AU1145" s="55" t="s">
        <v>4641</v>
      </c>
      <c r="AV1145" s="55" t="s">
        <v>4640</v>
      </c>
    </row>
    <row r="1146" spans="2:48" x14ac:dyDescent="0.3">
      <c r="B1146" s="55">
        <v>2017</v>
      </c>
      <c r="D1146" s="54">
        <v>518</v>
      </c>
      <c r="E1146" s="55">
        <v>18</v>
      </c>
      <c r="F1146" s="55" t="s">
        <v>157</v>
      </c>
      <c r="H1146" s="55" t="s">
        <v>27</v>
      </c>
      <c r="I1146" s="55" t="s">
        <v>2627</v>
      </c>
      <c r="J1146" s="55" t="s">
        <v>1634</v>
      </c>
      <c r="K1146" s="55" t="s">
        <v>3965</v>
      </c>
      <c r="L1146" s="55" t="s">
        <v>1673</v>
      </c>
      <c r="M1146" s="55" t="s">
        <v>2879</v>
      </c>
      <c r="N1146" s="55" t="s">
        <v>4550</v>
      </c>
      <c r="O1146" s="55" t="e">
        <v>#N/A</v>
      </c>
      <c r="Q1146" s="55" t="s">
        <v>4643</v>
      </c>
      <c r="T1146" s="55" t="s">
        <v>4644</v>
      </c>
      <c r="U1146" s="55" t="s">
        <v>2874</v>
      </c>
      <c r="V1146" s="60">
        <v>0</v>
      </c>
      <c r="X1146" s="55">
        <v>1</v>
      </c>
      <c r="Y1146" s="55">
        <v>1</v>
      </c>
      <c r="AA1146" s="55" t="s">
        <v>4645</v>
      </c>
      <c r="AB1146" s="55">
        <v>9</v>
      </c>
      <c r="AH1146" s="55" t="s">
        <v>5392</v>
      </c>
      <c r="AL1146" s="77">
        <f t="shared" si="5"/>
        <v>0</v>
      </c>
    </row>
    <row r="1147" spans="2:48" x14ac:dyDescent="0.3">
      <c r="B1147" s="55">
        <v>2017</v>
      </c>
      <c r="D1147" s="54">
        <v>518</v>
      </c>
      <c r="E1147" s="55">
        <v>18</v>
      </c>
      <c r="F1147" s="55" t="s">
        <v>157</v>
      </c>
      <c r="H1147" s="55" t="s">
        <v>27</v>
      </c>
      <c r="I1147" s="55" t="s">
        <v>2627</v>
      </c>
      <c r="J1147" s="55" t="s">
        <v>4616</v>
      </c>
      <c r="K1147" s="55" t="s">
        <v>4617</v>
      </c>
      <c r="L1147" s="55" t="s">
        <v>4618</v>
      </c>
      <c r="M1147" s="55" t="s">
        <v>1636</v>
      </c>
      <c r="N1147" s="55" t="s">
        <v>4619</v>
      </c>
      <c r="O1147" s="55" t="e">
        <v>#N/A</v>
      </c>
      <c r="Q1147" s="55" t="s">
        <v>4203</v>
      </c>
      <c r="U1147" s="55" t="s">
        <v>2877</v>
      </c>
      <c r="V1147" s="60">
        <v>0.8</v>
      </c>
      <c r="W1147" s="59" t="s">
        <v>4418</v>
      </c>
      <c r="X1147" s="55" t="s">
        <v>2216</v>
      </c>
      <c r="Y1147" s="55">
        <v>1</v>
      </c>
      <c r="AA1147" s="55" t="s">
        <v>4648</v>
      </c>
      <c r="AH1147" s="55" t="s">
        <v>5392</v>
      </c>
      <c r="AL1147" s="77">
        <f t="shared" si="5"/>
        <v>0</v>
      </c>
      <c r="AU1147" s="55" t="s">
        <v>4647</v>
      </c>
      <c r="AV1147" s="55" t="s">
        <v>4646</v>
      </c>
    </row>
    <row r="1148" spans="2:48" x14ac:dyDescent="0.3">
      <c r="B1148" s="55">
        <v>2017</v>
      </c>
      <c r="D1148" s="54">
        <v>518</v>
      </c>
      <c r="E1148" s="55">
        <v>18</v>
      </c>
      <c r="F1148" s="55" t="s">
        <v>157</v>
      </c>
      <c r="H1148" s="55" t="s">
        <v>27</v>
      </c>
      <c r="I1148" s="55" t="s">
        <v>2627</v>
      </c>
      <c r="J1148" s="55" t="s">
        <v>1634</v>
      </c>
      <c r="K1148" s="55" t="s">
        <v>3366</v>
      </c>
      <c r="N1148" s="55" t="s">
        <v>3366</v>
      </c>
      <c r="O1148" s="55" t="e">
        <v>#N/A</v>
      </c>
      <c r="Q1148" s="55" t="s">
        <v>4274</v>
      </c>
      <c r="Y1148" s="55">
        <v>50</v>
      </c>
      <c r="AA1148" s="55" t="s">
        <v>4649</v>
      </c>
      <c r="AL1148" s="77">
        <f t="shared" si="5"/>
        <v>0</v>
      </c>
    </row>
    <row r="1149" spans="2:48" x14ac:dyDescent="0.3">
      <c r="B1149" s="55">
        <v>2017</v>
      </c>
      <c r="D1149" s="54">
        <v>507</v>
      </c>
      <c r="E1149" s="55">
        <v>18</v>
      </c>
      <c r="F1149" s="55" t="s">
        <v>280</v>
      </c>
      <c r="H1149" s="55" t="s">
        <v>27</v>
      </c>
      <c r="I1149" s="55" t="s">
        <v>1828</v>
      </c>
      <c r="J1149" s="55" t="s">
        <v>1634</v>
      </c>
      <c r="K1149" s="55" t="s">
        <v>3366</v>
      </c>
      <c r="N1149" s="55" t="s">
        <v>3366</v>
      </c>
      <c r="O1149" s="55" t="e">
        <v>#N/A</v>
      </c>
      <c r="Q1149" s="55" t="s">
        <v>4274</v>
      </c>
      <c r="Y1149" s="55">
        <v>4</v>
      </c>
      <c r="AL1149" s="77">
        <f t="shared" si="5"/>
        <v>0</v>
      </c>
    </row>
    <row r="1150" spans="2:48" x14ac:dyDescent="0.3">
      <c r="B1150" s="55">
        <v>2017</v>
      </c>
      <c r="D1150" s="54">
        <v>507</v>
      </c>
      <c r="E1150" s="55">
        <v>18</v>
      </c>
      <c r="F1150" s="55" t="s">
        <v>280</v>
      </c>
      <c r="H1150" s="55" t="s">
        <v>27</v>
      </c>
      <c r="I1150" s="55" t="s">
        <v>1828</v>
      </c>
      <c r="J1150" s="55" t="s">
        <v>1634</v>
      </c>
      <c r="K1150" s="55" t="s">
        <v>3968</v>
      </c>
      <c r="L1150" s="55" t="s">
        <v>1746</v>
      </c>
      <c r="N1150" s="55" t="s">
        <v>3201</v>
      </c>
      <c r="O1150" s="55" t="e">
        <v>#N/A</v>
      </c>
      <c r="Q1150" s="55" t="s">
        <v>1631</v>
      </c>
      <c r="V1150" s="60">
        <v>0</v>
      </c>
      <c r="W1150" s="59" t="s">
        <v>4254</v>
      </c>
      <c r="X1150" s="55">
        <v>2</v>
      </c>
      <c r="Y1150" s="55">
        <v>1</v>
      </c>
      <c r="AK1150" s="55">
        <v>7</v>
      </c>
      <c r="AL1150" s="77">
        <f t="shared" si="5"/>
        <v>1</v>
      </c>
    </row>
    <row r="1151" spans="2:48" x14ac:dyDescent="0.3">
      <c r="B1151" s="55">
        <v>2017</v>
      </c>
      <c r="D1151" s="54">
        <v>507</v>
      </c>
      <c r="E1151" s="55">
        <v>18</v>
      </c>
      <c r="F1151" s="55" t="s">
        <v>280</v>
      </c>
      <c r="H1151" s="55" t="s">
        <v>27</v>
      </c>
      <c r="I1151" s="55" t="s">
        <v>1828</v>
      </c>
      <c r="J1151" s="55" t="s">
        <v>1634</v>
      </c>
      <c r="K1151" s="55" t="s">
        <v>3968</v>
      </c>
      <c r="N1151" s="55" t="s">
        <v>1634</v>
      </c>
      <c r="O1151" s="55" t="e">
        <v>#N/A</v>
      </c>
      <c r="Q1151" s="55" t="s">
        <v>4293</v>
      </c>
      <c r="V1151" s="60">
        <v>0</v>
      </c>
      <c r="X1151" s="55">
        <v>4</v>
      </c>
      <c r="Y1151" s="55">
        <v>1</v>
      </c>
      <c r="AK1151" s="55">
        <v>7</v>
      </c>
      <c r="AL1151" s="77">
        <f t="shared" si="5"/>
        <v>1</v>
      </c>
    </row>
    <row r="1152" spans="2:48" x14ac:dyDescent="0.3">
      <c r="B1152" s="55">
        <v>2017</v>
      </c>
      <c r="D1152" s="54">
        <v>505</v>
      </c>
      <c r="E1152" s="55">
        <v>18</v>
      </c>
      <c r="F1152" s="55" t="s">
        <v>342</v>
      </c>
      <c r="H1152" s="55" t="s">
        <v>27</v>
      </c>
      <c r="I1152" s="55" t="s">
        <v>1828</v>
      </c>
      <c r="J1152" s="55" t="s">
        <v>1634</v>
      </c>
      <c r="K1152" s="55" t="s">
        <v>3965</v>
      </c>
      <c r="L1152" s="55" t="s">
        <v>1673</v>
      </c>
      <c r="M1152" s="55" t="s">
        <v>2879</v>
      </c>
      <c r="N1152" s="55" t="s">
        <v>4550</v>
      </c>
      <c r="O1152" s="55" t="e">
        <v>#N/A</v>
      </c>
      <c r="Q1152" s="55" t="s">
        <v>4113</v>
      </c>
      <c r="U1152" s="55" t="s">
        <v>2877</v>
      </c>
      <c r="V1152" s="60">
        <v>1</v>
      </c>
      <c r="X1152" s="55">
        <v>4</v>
      </c>
      <c r="Y1152" s="55">
        <v>1</v>
      </c>
      <c r="AA1152" s="55" t="s">
        <v>4653</v>
      </c>
      <c r="AB1152" s="55">
        <v>9</v>
      </c>
      <c r="AC1152" s="55" t="s">
        <v>4421</v>
      </c>
      <c r="AH1152" s="55" t="s">
        <v>5392</v>
      </c>
      <c r="AL1152" s="77">
        <f t="shared" si="5"/>
        <v>0</v>
      </c>
      <c r="AR1152" s="55" t="s">
        <v>4652</v>
      </c>
      <c r="AU1152" s="55" t="s">
        <v>4651</v>
      </c>
      <c r="AV1152" s="55" t="s">
        <v>4650</v>
      </c>
    </row>
    <row r="1153" spans="2:48" x14ac:dyDescent="0.3">
      <c r="B1153" s="55">
        <v>2017</v>
      </c>
      <c r="D1153" s="54">
        <v>505</v>
      </c>
      <c r="E1153" s="55">
        <v>18</v>
      </c>
      <c r="F1153" s="55" t="s">
        <v>342</v>
      </c>
      <c r="H1153" s="55" t="s">
        <v>27</v>
      </c>
      <c r="I1153" s="55" t="s">
        <v>1828</v>
      </c>
      <c r="J1153" s="55" t="s">
        <v>1634</v>
      </c>
      <c r="K1153" s="55" t="s">
        <v>3968</v>
      </c>
      <c r="L1153" s="55" t="s">
        <v>1746</v>
      </c>
      <c r="N1153" s="55" t="s">
        <v>3201</v>
      </c>
      <c r="O1153" s="55" t="e">
        <v>#N/A</v>
      </c>
      <c r="Q1153" s="55" t="s">
        <v>4269</v>
      </c>
      <c r="V1153" s="60">
        <v>0.5</v>
      </c>
      <c r="W1153" s="59" t="s">
        <v>4430</v>
      </c>
      <c r="X1153" s="55" t="s">
        <v>2216</v>
      </c>
      <c r="Y1153" s="55">
        <v>1</v>
      </c>
      <c r="AA1153" s="55" t="s">
        <v>4654</v>
      </c>
      <c r="AL1153" s="77">
        <f t="shared" si="5"/>
        <v>0</v>
      </c>
      <c r="AU1153" s="55" t="s">
        <v>4656</v>
      </c>
      <c r="AV1153" s="55" t="s">
        <v>4655</v>
      </c>
    </row>
    <row r="1154" spans="2:48" x14ac:dyDescent="0.3">
      <c r="B1154" s="55">
        <v>2017</v>
      </c>
      <c r="D1154" s="54">
        <v>505</v>
      </c>
      <c r="E1154" s="55">
        <v>18</v>
      </c>
      <c r="F1154" s="55" t="s">
        <v>342</v>
      </c>
      <c r="H1154" s="55" t="s">
        <v>27</v>
      </c>
      <c r="I1154" s="55" t="s">
        <v>1828</v>
      </c>
      <c r="J1154" s="55" t="s">
        <v>1634</v>
      </c>
      <c r="K1154" s="55" t="s">
        <v>3968</v>
      </c>
      <c r="L1154" s="55" t="s">
        <v>2259</v>
      </c>
      <c r="N1154" s="55" t="s">
        <v>2983</v>
      </c>
      <c r="O1154" s="55" t="e">
        <v>#N/A</v>
      </c>
      <c r="P1154" s="55" t="s">
        <v>4367</v>
      </c>
      <c r="Q1154" s="55" t="s">
        <v>4367</v>
      </c>
      <c r="V1154" s="60">
        <v>0.9</v>
      </c>
      <c r="X1154" s="55">
        <v>4</v>
      </c>
      <c r="Y1154" s="55">
        <v>1</v>
      </c>
      <c r="AD1154" s="55" t="s">
        <v>4063</v>
      </c>
      <c r="AE1154" s="55" t="s">
        <v>4414</v>
      </c>
      <c r="AF1154" s="55" t="s">
        <v>4063</v>
      </c>
      <c r="AK1154" s="55">
        <v>7</v>
      </c>
      <c r="AL1154" s="77">
        <f t="shared" si="5"/>
        <v>1</v>
      </c>
      <c r="AU1154" s="55" t="s">
        <v>4658</v>
      </c>
      <c r="AV1154" s="55" t="s">
        <v>4657</v>
      </c>
    </row>
    <row r="1155" spans="2:48" x14ac:dyDescent="0.3">
      <c r="B1155" s="55">
        <v>2017</v>
      </c>
      <c r="D1155" s="54">
        <v>505</v>
      </c>
      <c r="E1155" s="55">
        <v>18</v>
      </c>
      <c r="F1155" s="55" t="s">
        <v>342</v>
      </c>
      <c r="H1155" s="55" t="s">
        <v>27</v>
      </c>
      <c r="I1155" s="55" t="s">
        <v>1828</v>
      </c>
      <c r="J1155" s="55" t="s">
        <v>1634</v>
      </c>
      <c r="K1155" s="55" t="s">
        <v>3366</v>
      </c>
      <c r="N1155" s="55" t="s">
        <v>3366</v>
      </c>
      <c r="O1155" s="55" t="e">
        <v>#N/A</v>
      </c>
      <c r="Y1155" s="55">
        <v>1</v>
      </c>
      <c r="AL1155" s="77">
        <f t="shared" si="5"/>
        <v>0</v>
      </c>
    </row>
    <row r="1156" spans="2:48" x14ac:dyDescent="0.3">
      <c r="B1156" s="55">
        <v>2017</v>
      </c>
      <c r="D1156" s="54">
        <v>566</v>
      </c>
      <c r="E1156" s="55">
        <v>18</v>
      </c>
      <c r="F1156" s="55" t="s">
        <v>1072</v>
      </c>
      <c r="H1156" s="55" t="s">
        <v>27</v>
      </c>
      <c r="I1156" s="55" t="s">
        <v>1981</v>
      </c>
      <c r="J1156" s="55" t="s">
        <v>1634</v>
      </c>
      <c r="K1156" s="55" t="s">
        <v>3561</v>
      </c>
      <c r="N1156" s="55" t="s">
        <v>2915</v>
      </c>
      <c r="O1156" s="55" t="e">
        <v>#N/A</v>
      </c>
      <c r="Q1156" s="55" t="s">
        <v>4304</v>
      </c>
      <c r="T1156" s="55" t="s">
        <v>4293</v>
      </c>
      <c r="U1156" s="60"/>
      <c r="V1156" s="59" t="s">
        <v>4659</v>
      </c>
      <c r="W1156" s="55"/>
      <c r="X1156" s="55">
        <v>2</v>
      </c>
      <c r="Y1156" s="55">
        <v>1</v>
      </c>
      <c r="AK1156" s="55">
        <v>8</v>
      </c>
      <c r="AL1156" s="77">
        <f t="shared" si="5"/>
        <v>1</v>
      </c>
    </row>
    <row r="1157" spans="2:48" x14ac:dyDescent="0.3">
      <c r="B1157" s="55">
        <v>2017</v>
      </c>
      <c r="D1157" s="54">
        <v>566</v>
      </c>
      <c r="E1157" s="55">
        <v>18</v>
      </c>
      <c r="F1157" s="55" t="s">
        <v>1072</v>
      </c>
      <c r="H1157" s="55" t="s">
        <v>27</v>
      </c>
      <c r="I1157" s="55" t="s">
        <v>1981</v>
      </c>
      <c r="J1157" s="55" t="s">
        <v>1634</v>
      </c>
      <c r="K1157" s="55" t="s">
        <v>4593</v>
      </c>
      <c r="L1157" s="55" t="s">
        <v>4662</v>
      </c>
      <c r="N1157" s="55" t="s">
        <v>4660</v>
      </c>
      <c r="O1157" s="55" t="e">
        <v>#N/A</v>
      </c>
      <c r="Q1157" s="55" t="s">
        <v>4203</v>
      </c>
      <c r="T1157" s="55" t="s">
        <v>4293</v>
      </c>
      <c r="U1157" s="55" t="s">
        <v>2874</v>
      </c>
      <c r="V1157" s="60">
        <v>0.1</v>
      </c>
      <c r="W1157" s="59" t="s">
        <v>4661</v>
      </c>
      <c r="X1157" s="55">
        <v>2</v>
      </c>
      <c r="Y1157" s="55">
        <v>1</v>
      </c>
      <c r="AL1157" s="77">
        <f t="shared" si="5"/>
        <v>0</v>
      </c>
    </row>
    <row r="1158" spans="2:48" x14ac:dyDescent="0.3">
      <c r="B1158" s="55">
        <v>2017</v>
      </c>
      <c r="D1158" s="54">
        <v>566</v>
      </c>
      <c r="E1158" s="55">
        <v>18</v>
      </c>
      <c r="F1158" s="55" t="s">
        <v>1072</v>
      </c>
      <c r="H1158" s="55" t="s">
        <v>27</v>
      </c>
      <c r="I1158" s="55" t="s">
        <v>1981</v>
      </c>
      <c r="J1158" s="55" t="s">
        <v>1634</v>
      </c>
      <c r="K1158" s="55" t="s">
        <v>3968</v>
      </c>
      <c r="L1158" s="55" t="s">
        <v>2980</v>
      </c>
      <c r="N1158" s="55" t="s">
        <v>2777</v>
      </c>
      <c r="O1158" s="55" t="e">
        <v>#N/A</v>
      </c>
      <c r="Q1158" s="55" t="s">
        <v>1631</v>
      </c>
      <c r="T1158" s="55" t="s">
        <v>4293</v>
      </c>
      <c r="V1158" s="60">
        <v>0</v>
      </c>
      <c r="W1158" s="59" t="s">
        <v>4254</v>
      </c>
      <c r="X1158" s="55">
        <v>3</v>
      </c>
      <c r="Y1158" s="55">
        <v>1</v>
      </c>
      <c r="AK1158" s="55">
        <v>7</v>
      </c>
      <c r="AL1158" s="77">
        <f t="shared" si="5"/>
        <v>1</v>
      </c>
    </row>
    <row r="1159" spans="2:48" x14ac:dyDescent="0.3">
      <c r="B1159" s="55">
        <v>2017</v>
      </c>
      <c r="D1159" s="54">
        <v>566</v>
      </c>
      <c r="E1159" s="55">
        <v>18</v>
      </c>
      <c r="F1159" s="55" t="s">
        <v>1072</v>
      </c>
      <c r="H1159" s="55" t="s">
        <v>27</v>
      </c>
      <c r="I1159" s="55" t="s">
        <v>1981</v>
      </c>
      <c r="J1159" s="55" t="s">
        <v>1622</v>
      </c>
      <c r="N1159" s="55" t="s">
        <v>2992</v>
      </c>
      <c r="O1159" s="55" t="e">
        <v>#N/A</v>
      </c>
      <c r="Q1159" s="55" t="s">
        <v>1631</v>
      </c>
      <c r="V1159" s="60">
        <v>0</v>
      </c>
      <c r="W1159" s="59" t="s">
        <v>4254</v>
      </c>
      <c r="X1159" s="55" t="s">
        <v>2216</v>
      </c>
      <c r="Y1159" s="55">
        <v>1</v>
      </c>
      <c r="AL1159" s="77">
        <f t="shared" si="5"/>
        <v>0</v>
      </c>
    </row>
    <row r="1160" spans="2:48" x14ac:dyDescent="0.3">
      <c r="B1160" s="55">
        <v>2017</v>
      </c>
      <c r="D1160" s="54">
        <v>566</v>
      </c>
      <c r="E1160" s="55">
        <v>18</v>
      </c>
      <c r="F1160" s="55" t="s">
        <v>1072</v>
      </c>
      <c r="H1160" s="55" t="s">
        <v>27</v>
      </c>
      <c r="I1160" s="55" t="s">
        <v>1981</v>
      </c>
      <c r="J1160" s="55" t="s">
        <v>1634</v>
      </c>
      <c r="K1160" s="55" t="s">
        <v>3366</v>
      </c>
      <c r="N1160" s="55" t="s">
        <v>3366</v>
      </c>
      <c r="O1160" s="55" t="e">
        <v>#N/A</v>
      </c>
      <c r="Y1160" s="55">
        <v>2</v>
      </c>
      <c r="AL1160" s="77">
        <f t="shared" si="5"/>
        <v>0</v>
      </c>
    </row>
    <row r="1161" spans="2:48" x14ac:dyDescent="0.3">
      <c r="B1161" s="55">
        <v>2017</v>
      </c>
      <c r="D1161" s="54">
        <v>501</v>
      </c>
      <c r="E1161" s="55">
        <v>18</v>
      </c>
      <c r="F1161" s="55" t="s">
        <v>761</v>
      </c>
      <c r="H1161" s="55" t="s">
        <v>27</v>
      </c>
      <c r="I1161" s="55" t="s">
        <v>3180</v>
      </c>
      <c r="J1161" s="55" t="s">
        <v>1634</v>
      </c>
      <c r="K1161" s="55" t="s">
        <v>3561</v>
      </c>
      <c r="N1161" s="55" t="s">
        <v>2915</v>
      </c>
      <c r="O1161" s="55" t="e">
        <v>#N/A</v>
      </c>
      <c r="Q1161" s="55" t="s">
        <v>3354</v>
      </c>
      <c r="T1161" s="55" t="s">
        <v>1631</v>
      </c>
      <c r="V1161" s="60">
        <v>0.3</v>
      </c>
      <c r="W1161" s="59" t="s">
        <v>4396</v>
      </c>
      <c r="X1161" s="55">
        <v>1</v>
      </c>
      <c r="Y1161" s="55">
        <v>1</v>
      </c>
      <c r="AA1161" s="55" t="s">
        <v>4663</v>
      </c>
      <c r="AH1161" s="55" t="s">
        <v>4245</v>
      </c>
      <c r="AK1161" s="55">
        <v>9</v>
      </c>
      <c r="AL1161" s="77">
        <f t="shared" si="5"/>
        <v>1</v>
      </c>
      <c r="AP1161" s="55" t="s">
        <v>2216</v>
      </c>
      <c r="AQ1161" s="55" t="s">
        <v>2216</v>
      </c>
      <c r="AU1161" s="55" t="s">
        <v>4665</v>
      </c>
      <c r="AV1161" s="55" t="s">
        <v>4664</v>
      </c>
    </row>
    <row r="1162" spans="2:48" x14ac:dyDescent="0.3">
      <c r="B1162" s="55">
        <v>2017</v>
      </c>
      <c r="D1162" s="54">
        <v>501</v>
      </c>
      <c r="E1162" s="55">
        <v>18</v>
      </c>
      <c r="F1162" s="55" t="s">
        <v>761</v>
      </c>
      <c r="H1162" s="55" t="s">
        <v>27</v>
      </c>
      <c r="I1162" s="55" t="s">
        <v>3180</v>
      </c>
      <c r="J1162" s="55" t="s">
        <v>1634</v>
      </c>
      <c r="K1162" s="55" t="s">
        <v>1742</v>
      </c>
      <c r="L1162" s="55" t="s">
        <v>1942</v>
      </c>
      <c r="M1162" s="55" t="s">
        <v>5405</v>
      </c>
      <c r="N1162" s="55" t="s">
        <v>4412</v>
      </c>
      <c r="O1162" s="55" t="s">
        <v>5405</v>
      </c>
      <c r="Q1162" s="55" t="s">
        <v>4185</v>
      </c>
      <c r="T1162" s="55" t="s">
        <v>4666</v>
      </c>
      <c r="U1162" s="55" t="s">
        <v>2874</v>
      </c>
      <c r="V1162" s="60">
        <v>0.3</v>
      </c>
      <c r="W1162" s="59" t="s">
        <v>4418</v>
      </c>
      <c r="X1162" s="55" t="s">
        <v>2216</v>
      </c>
      <c r="Y1162" s="55">
        <v>1</v>
      </c>
      <c r="AH1162" s="55" t="s">
        <v>4245</v>
      </c>
      <c r="AK1162" s="55">
        <v>7</v>
      </c>
      <c r="AL1162" s="77">
        <f t="shared" si="5"/>
        <v>1</v>
      </c>
      <c r="AU1162" s="55" t="s">
        <v>4668</v>
      </c>
      <c r="AV1162" s="55" t="s">
        <v>4667</v>
      </c>
    </row>
    <row r="1163" spans="2:48" x14ac:dyDescent="0.3">
      <c r="B1163" s="55">
        <v>2017</v>
      </c>
      <c r="D1163" s="54">
        <v>501</v>
      </c>
      <c r="E1163" s="55">
        <v>18</v>
      </c>
      <c r="F1163" s="55" t="s">
        <v>761</v>
      </c>
      <c r="H1163" s="55" t="s">
        <v>27</v>
      </c>
      <c r="I1163" s="55" t="s">
        <v>3180</v>
      </c>
      <c r="J1163" s="55" t="s">
        <v>1634</v>
      </c>
      <c r="K1163" s="55" t="s">
        <v>3968</v>
      </c>
      <c r="L1163" s="55" t="s">
        <v>1746</v>
      </c>
      <c r="N1163" s="55" t="s">
        <v>3201</v>
      </c>
      <c r="O1163" s="55" t="e">
        <v>#N/A</v>
      </c>
      <c r="Q1163" s="55" t="s">
        <v>4669</v>
      </c>
      <c r="T1163" s="55" t="s">
        <v>4670</v>
      </c>
      <c r="V1163" s="60">
        <v>0</v>
      </c>
      <c r="X1163" s="55">
        <v>2</v>
      </c>
      <c r="Y1163" s="55">
        <v>1</v>
      </c>
      <c r="AA1163" s="55" t="s">
        <v>4671</v>
      </c>
      <c r="AB1163" s="55">
        <v>10</v>
      </c>
      <c r="AL1163" s="77">
        <f t="shared" si="5"/>
        <v>0</v>
      </c>
    </row>
    <row r="1164" spans="2:48" x14ac:dyDescent="0.3">
      <c r="B1164" s="55">
        <v>2017</v>
      </c>
      <c r="D1164" s="54">
        <v>501</v>
      </c>
      <c r="E1164" s="55">
        <v>18</v>
      </c>
      <c r="F1164" s="55" t="s">
        <v>761</v>
      </c>
      <c r="H1164" s="55" t="s">
        <v>27</v>
      </c>
      <c r="I1164" s="55" t="s">
        <v>3180</v>
      </c>
      <c r="J1164" s="55" t="s">
        <v>1634</v>
      </c>
      <c r="K1164" s="55" t="s">
        <v>3968</v>
      </c>
      <c r="L1164" s="55" t="s">
        <v>1746</v>
      </c>
      <c r="N1164" s="55" t="s">
        <v>3201</v>
      </c>
      <c r="O1164" s="55" t="e">
        <v>#N/A</v>
      </c>
      <c r="Q1164" s="55" t="s">
        <v>1667</v>
      </c>
      <c r="T1164" s="55" t="s">
        <v>1631</v>
      </c>
      <c r="V1164" s="60">
        <v>0</v>
      </c>
      <c r="W1164" s="59" t="s">
        <v>4396</v>
      </c>
      <c r="X1164" s="55">
        <v>5</v>
      </c>
      <c r="Y1164" s="55">
        <v>3</v>
      </c>
      <c r="AA1164" s="55" t="s">
        <v>4672</v>
      </c>
      <c r="AK1164" s="55">
        <v>5</v>
      </c>
      <c r="AL1164" s="77">
        <v>1</v>
      </c>
      <c r="AQ1164" s="55" t="s">
        <v>3974</v>
      </c>
    </row>
    <row r="1165" spans="2:48" x14ac:dyDescent="0.3">
      <c r="B1165" s="55">
        <v>2017</v>
      </c>
      <c r="D1165" s="54">
        <v>501</v>
      </c>
      <c r="E1165" s="55">
        <v>18</v>
      </c>
      <c r="F1165" s="55" t="s">
        <v>761</v>
      </c>
      <c r="H1165" s="55" t="s">
        <v>27</v>
      </c>
      <c r="I1165" s="55" t="s">
        <v>3180</v>
      </c>
      <c r="J1165" s="55" t="s">
        <v>1634</v>
      </c>
      <c r="K1165" s="55" t="s">
        <v>3968</v>
      </c>
      <c r="L1165" s="55" t="s">
        <v>1746</v>
      </c>
      <c r="N1165" s="55" t="s">
        <v>3201</v>
      </c>
      <c r="O1165" s="55" t="e">
        <v>#N/A</v>
      </c>
      <c r="Q1165" s="55" t="s">
        <v>3354</v>
      </c>
      <c r="T1165" s="55" t="s">
        <v>1631</v>
      </c>
      <c r="V1165" s="60">
        <v>0</v>
      </c>
      <c r="W1165" s="59" t="s">
        <v>4396</v>
      </c>
      <c r="X1165" s="55">
        <v>2</v>
      </c>
      <c r="Y1165" s="55">
        <v>1</v>
      </c>
      <c r="AK1165" s="77" t="s">
        <v>4088</v>
      </c>
      <c r="AL1165" s="77">
        <f t="shared" si="5"/>
        <v>1</v>
      </c>
    </row>
    <row r="1166" spans="2:48" x14ac:dyDescent="0.3">
      <c r="B1166" s="55">
        <v>2017</v>
      </c>
      <c r="D1166" s="54">
        <v>501</v>
      </c>
      <c r="E1166" s="55">
        <v>18</v>
      </c>
      <c r="F1166" s="55" t="s">
        <v>761</v>
      </c>
      <c r="H1166" s="55" t="s">
        <v>27</v>
      </c>
      <c r="I1166" s="55" t="s">
        <v>3180</v>
      </c>
      <c r="J1166" s="55" t="s">
        <v>1634</v>
      </c>
      <c r="K1166" s="55" t="s">
        <v>3968</v>
      </c>
      <c r="L1166" s="55" t="s">
        <v>1746</v>
      </c>
      <c r="N1166" s="55" t="s">
        <v>3201</v>
      </c>
      <c r="O1166" s="55" t="e">
        <v>#N/A</v>
      </c>
      <c r="Q1166" s="55" t="s">
        <v>1631</v>
      </c>
      <c r="T1166" s="55" t="s">
        <v>4293</v>
      </c>
      <c r="V1166" s="60">
        <v>0</v>
      </c>
      <c r="W1166" s="59" t="s">
        <v>4254</v>
      </c>
      <c r="X1166" s="55">
        <v>3</v>
      </c>
      <c r="Y1166" s="55">
        <v>2</v>
      </c>
      <c r="AA1166" s="55" t="s">
        <v>4673</v>
      </c>
      <c r="AL1166" s="77">
        <f t="shared" si="5"/>
        <v>0</v>
      </c>
      <c r="AR1166" s="55" t="s">
        <v>3974</v>
      </c>
    </row>
    <row r="1167" spans="2:48" x14ac:dyDescent="0.3">
      <c r="B1167" s="55">
        <v>2017</v>
      </c>
      <c r="D1167" s="54">
        <v>501</v>
      </c>
      <c r="E1167" s="55">
        <v>18</v>
      </c>
      <c r="F1167" s="55" t="s">
        <v>761</v>
      </c>
      <c r="H1167" s="55" t="s">
        <v>27</v>
      </c>
      <c r="I1167" s="55" t="s">
        <v>3180</v>
      </c>
      <c r="J1167" s="55" t="s">
        <v>1634</v>
      </c>
      <c r="K1167" s="55" t="s">
        <v>3968</v>
      </c>
      <c r="L1167" s="55" t="s">
        <v>2945</v>
      </c>
      <c r="N1167" s="55" t="s">
        <v>2971</v>
      </c>
      <c r="O1167" s="55" t="e">
        <v>#N/A</v>
      </c>
      <c r="Q1167" s="55" t="s">
        <v>1667</v>
      </c>
      <c r="T1167" s="55" t="s">
        <v>1631</v>
      </c>
      <c r="V1167" s="60">
        <v>0</v>
      </c>
      <c r="W1167" s="59" t="s">
        <v>4396</v>
      </c>
      <c r="X1167" s="55">
        <v>3</v>
      </c>
      <c r="Y1167" s="55">
        <v>2</v>
      </c>
      <c r="AA1167" s="55" t="s">
        <v>4674</v>
      </c>
      <c r="AK1167" s="55">
        <v>1</v>
      </c>
      <c r="AL1167" s="77">
        <f t="shared" si="5"/>
        <v>2</v>
      </c>
    </row>
    <row r="1168" spans="2:48" x14ac:dyDescent="0.3">
      <c r="B1168" s="55">
        <v>2017</v>
      </c>
      <c r="D1168" s="54">
        <v>501</v>
      </c>
      <c r="E1168" s="55">
        <v>18</v>
      </c>
      <c r="F1168" s="55" t="s">
        <v>761</v>
      </c>
      <c r="H1168" s="55" t="s">
        <v>27</v>
      </c>
      <c r="I1168" s="55" t="s">
        <v>3180</v>
      </c>
      <c r="J1168" s="55" t="s">
        <v>1622</v>
      </c>
      <c r="K1168" s="55" t="s">
        <v>4675</v>
      </c>
      <c r="L1168" s="55" t="s">
        <v>1894</v>
      </c>
      <c r="M1168" s="55" t="s">
        <v>1895</v>
      </c>
      <c r="N1168" s="55" t="s">
        <v>3022</v>
      </c>
      <c r="O1168" s="55" t="e">
        <v>#N/A</v>
      </c>
      <c r="Q1168" s="55" t="s">
        <v>4484</v>
      </c>
      <c r="V1168" s="60">
        <v>1</v>
      </c>
      <c r="Y1168" s="55">
        <v>1</v>
      </c>
      <c r="AA1168" s="55" t="s">
        <v>4676</v>
      </c>
      <c r="AB1168" s="55">
        <v>9</v>
      </c>
      <c r="AL1168" s="77">
        <f t="shared" si="5"/>
        <v>0</v>
      </c>
    </row>
    <row r="1169" spans="2:48" x14ac:dyDescent="0.3">
      <c r="B1169" s="55">
        <v>2017</v>
      </c>
      <c r="D1169" s="54">
        <v>501</v>
      </c>
      <c r="E1169" s="55">
        <v>18</v>
      </c>
      <c r="F1169" s="55" t="s">
        <v>761</v>
      </c>
      <c r="H1169" s="55" t="s">
        <v>27</v>
      </c>
      <c r="I1169" s="55" t="s">
        <v>3180</v>
      </c>
      <c r="J1169" s="55" t="s">
        <v>1622</v>
      </c>
      <c r="K1169" s="55" t="s">
        <v>3968</v>
      </c>
      <c r="N1169" s="55" t="s">
        <v>1622</v>
      </c>
      <c r="O1169" s="55" t="e">
        <v>#N/A</v>
      </c>
      <c r="Q1169" s="55" t="s">
        <v>1631</v>
      </c>
      <c r="T1169" s="55" t="s">
        <v>4293</v>
      </c>
      <c r="V1169" s="60">
        <v>0</v>
      </c>
      <c r="W1169" s="59" t="s">
        <v>4254</v>
      </c>
      <c r="Y1169" s="55">
        <v>1</v>
      </c>
      <c r="AK1169" s="55">
        <v>7</v>
      </c>
      <c r="AL1169" s="77">
        <f t="shared" si="5"/>
        <v>1</v>
      </c>
    </row>
    <row r="1170" spans="2:48" x14ac:dyDescent="0.3">
      <c r="B1170" s="55">
        <v>2017</v>
      </c>
      <c r="D1170" s="54">
        <v>501</v>
      </c>
      <c r="E1170" s="55">
        <v>18</v>
      </c>
      <c r="F1170" s="55" t="s">
        <v>761</v>
      </c>
      <c r="H1170" s="55" t="s">
        <v>27</v>
      </c>
      <c r="I1170" s="55" t="s">
        <v>3180</v>
      </c>
      <c r="J1170" s="55" t="s">
        <v>1622</v>
      </c>
      <c r="N1170" s="55" t="s">
        <v>1622</v>
      </c>
      <c r="O1170" s="55" t="e">
        <v>#N/A</v>
      </c>
      <c r="Q1170" s="55" t="s">
        <v>1631</v>
      </c>
      <c r="T1170" s="55" t="s">
        <v>4293</v>
      </c>
      <c r="V1170" s="60">
        <v>0</v>
      </c>
      <c r="W1170" s="59" t="s">
        <v>4254</v>
      </c>
      <c r="X1170" s="55">
        <v>3</v>
      </c>
      <c r="Y1170" s="55">
        <v>2</v>
      </c>
      <c r="AK1170" s="55">
        <v>4</v>
      </c>
      <c r="AL1170" s="77">
        <f t="shared" si="5"/>
        <v>2</v>
      </c>
    </row>
    <row r="1171" spans="2:48" x14ac:dyDescent="0.3">
      <c r="B1171" s="55">
        <v>2017</v>
      </c>
      <c r="D1171" s="54">
        <v>501</v>
      </c>
      <c r="E1171" s="55">
        <v>18</v>
      </c>
      <c r="F1171" s="55" t="s">
        <v>761</v>
      </c>
      <c r="H1171" s="55" t="s">
        <v>27</v>
      </c>
      <c r="I1171" s="55" t="s">
        <v>3180</v>
      </c>
      <c r="J1171" s="55" t="s">
        <v>2148</v>
      </c>
      <c r="N1171" s="55" t="s">
        <v>2148</v>
      </c>
      <c r="O1171" s="55" t="e">
        <v>#N/A</v>
      </c>
      <c r="Q1171" s="55" t="s">
        <v>1631</v>
      </c>
      <c r="T1171" s="55" t="s">
        <v>4293</v>
      </c>
      <c r="V1171" s="60">
        <v>0</v>
      </c>
      <c r="W1171" s="59" t="s">
        <v>4396</v>
      </c>
      <c r="X1171" s="55" t="s">
        <v>2216</v>
      </c>
      <c r="Y1171" s="55">
        <v>1</v>
      </c>
      <c r="AK1171" s="55">
        <v>4</v>
      </c>
      <c r="AL1171" s="77">
        <f t="shared" si="5"/>
        <v>1</v>
      </c>
    </row>
    <row r="1172" spans="2:48" x14ac:dyDescent="0.3">
      <c r="B1172" s="55">
        <v>2017</v>
      </c>
      <c r="D1172" s="54">
        <v>501</v>
      </c>
      <c r="E1172" s="55">
        <v>18</v>
      </c>
      <c r="F1172" s="55" t="s">
        <v>761</v>
      </c>
      <c r="H1172" s="55" t="s">
        <v>27</v>
      </c>
      <c r="I1172" s="55" t="s">
        <v>3180</v>
      </c>
      <c r="J1172" s="55" t="s">
        <v>1634</v>
      </c>
      <c r="K1172" s="55" t="s">
        <v>3366</v>
      </c>
      <c r="N1172" s="55" t="s">
        <v>3366</v>
      </c>
      <c r="O1172" s="55" t="e">
        <v>#N/A</v>
      </c>
      <c r="Y1172" s="55">
        <v>6</v>
      </c>
      <c r="AL1172" s="77">
        <f t="shared" si="5"/>
        <v>0</v>
      </c>
    </row>
    <row r="1173" spans="2:48" x14ac:dyDescent="0.3">
      <c r="B1173" s="55">
        <v>2017</v>
      </c>
      <c r="D1173" s="54">
        <v>506</v>
      </c>
      <c r="E1173" s="55">
        <v>18</v>
      </c>
      <c r="F1173" s="55" t="s">
        <v>168</v>
      </c>
      <c r="H1173" s="55" t="s">
        <v>27</v>
      </c>
      <c r="I1173" s="55" t="s">
        <v>1828</v>
      </c>
      <c r="J1173" s="55" t="s">
        <v>1622</v>
      </c>
      <c r="K1173" s="55" t="s">
        <v>4675</v>
      </c>
      <c r="L1173" s="55" t="s">
        <v>3639</v>
      </c>
      <c r="N1173" s="55" t="s">
        <v>3640</v>
      </c>
      <c r="O1173" s="55" t="e">
        <v>#N/A</v>
      </c>
      <c r="Q1173" s="55" t="s">
        <v>4182</v>
      </c>
      <c r="T1173" s="55" t="s">
        <v>4677</v>
      </c>
      <c r="V1173" s="60">
        <v>0.6</v>
      </c>
      <c r="W1173" s="59" t="s">
        <v>4418</v>
      </c>
      <c r="X1173" s="55" t="s">
        <v>2216</v>
      </c>
      <c r="Y1173" s="55">
        <v>1</v>
      </c>
      <c r="AA1173" s="55" t="s">
        <v>4678</v>
      </c>
      <c r="AB1173" s="55">
        <v>1</v>
      </c>
      <c r="AD1173" s="55" t="s">
        <v>4067</v>
      </c>
      <c r="AL1173" s="77">
        <f t="shared" si="5"/>
        <v>0</v>
      </c>
      <c r="AU1173" s="55" t="s">
        <v>4679</v>
      </c>
      <c r="AV1173" s="55" t="s">
        <v>4680</v>
      </c>
    </row>
    <row r="1174" spans="2:48" x14ac:dyDescent="0.3">
      <c r="B1174" s="55">
        <v>2017</v>
      </c>
      <c r="D1174" s="54">
        <v>506</v>
      </c>
      <c r="E1174" s="55">
        <v>18</v>
      </c>
      <c r="F1174" s="55" t="s">
        <v>168</v>
      </c>
      <c r="H1174" s="55" t="s">
        <v>27</v>
      </c>
      <c r="I1174" s="55" t="s">
        <v>1828</v>
      </c>
      <c r="J1174" s="55" t="s">
        <v>1622</v>
      </c>
      <c r="K1174" s="55" t="s">
        <v>4675</v>
      </c>
      <c r="L1174" s="55" t="s">
        <v>1894</v>
      </c>
      <c r="M1174" s="55" t="s">
        <v>1895</v>
      </c>
      <c r="N1174" s="55" t="s">
        <v>3022</v>
      </c>
      <c r="O1174" s="55" t="e">
        <v>#N/A</v>
      </c>
      <c r="Q1174" s="55" t="s">
        <v>1750</v>
      </c>
      <c r="T1174" s="55" t="s">
        <v>1631</v>
      </c>
      <c r="U1174" s="55" t="s">
        <v>2874</v>
      </c>
      <c r="V1174" s="60">
        <v>0.2</v>
      </c>
      <c r="W1174" s="59" t="s">
        <v>4396</v>
      </c>
      <c r="X1174" s="55">
        <v>2</v>
      </c>
      <c r="Y1174" s="55">
        <v>1</v>
      </c>
      <c r="AA1174" s="55" t="s">
        <v>4681</v>
      </c>
      <c r="AL1174" s="77">
        <f t="shared" si="5"/>
        <v>0</v>
      </c>
    </row>
    <row r="1175" spans="2:48" x14ac:dyDescent="0.3">
      <c r="B1175" s="55">
        <v>2017</v>
      </c>
      <c r="D1175" s="54">
        <v>506</v>
      </c>
      <c r="E1175" s="55">
        <v>18</v>
      </c>
      <c r="F1175" s="55" t="s">
        <v>168</v>
      </c>
      <c r="H1175" s="55" t="s">
        <v>27</v>
      </c>
      <c r="I1175" s="55" t="s">
        <v>1828</v>
      </c>
      <c r="J1175" s="55" t="s">
        <v>1622</v>
      </c>
      <c r="K1175" s="55" t="s">
        <v>3968</v>
      </c>
      <c r="N1175" s="55" t="s">
        <v>1622</v>
      </c>
      <c r="O1175" s="55" t="e">
        <v>#N/A</v>
      </c>
      <c r="P1175" s="55" t="s">
        <v>4175</v>
      </c>
      <c r="Q1175" s="55" t="s">
        <v>4175</v>
      </c>
      <c r="T1175" s="55" t="s">
        <v>4293</v>
      </c>
      <c r="V1175" s="60">
        <v>0.3</v>
      </c>
      <c r="X1175" s="55">
        <v>2</v>
      </c>
      <c r="Y1175" s="55">
        <v>2</v>
      </c>
      <c r="AL1175" s="77">
        <f t="shared" si="5"/>
        <v>0</v>
      </c>
    </row>
    <row r="1176" spans="2:48" x14ac:dyDescent="0.3">
      <c r="B1176" s="55">
        <v>2017</v>
      </c>
      <c r="D1176" s="54">
        <v>506</v>
      </c>
      <c r="E1176" s="55">
        <v>18</v>
      </c>
      <c r="F1176" s="55" t="s">
        <v>168</v>
      </c>
      <c r="H1176" s="55" t="s">
        <v>27</v>
      </c>
      <c r="I1176" s="55" t="s">
        <v>1828</v>
      </c>
      <c r="J1176" s="55" t="s">
        <v>1622</v>
      </c>
      <c r="K1176" s="55" t="s">
        <v>3968</v>
      </c>
      <c r="L1176" s="55" t="s">
        <v>4539</v>
      </c>
      <c r="N1176" s="55" t="s">
        <v>4682</v>
      </c>
      <c r="O1176" s="55" t="s">
        <v>4539</v>
      </c>
      <c r="Q1176" s="55" t="s">
        <v>4217</v>
      </c>
      <c r="T1176" s="55" t="s">
        <v>4249</v>
      </c>
      <c r="U1176" s="55" t="s">
        <v>2877</v>
      </c>
      <c r="V1176" s="60">
        <v>1</v>
      </c>
      <c r="Y1176" s="55">
        <v>1</v>
      </c>
      <c r="AD1176" s="55" t="s">
        <v>4063</v>
      </c>
      <c r="AE1176" s="55" t="s">
        <v>4414</v>
      </c>
      <c r="AF1176" s="55" t="s">
        <v>4063</v>
      </c>
      <c r="AK1176" s="55">
        <v>4</v>
      </c>
      <c r="AL1176" s="77">
        <f t="shared" si="5"/>
        <v>1</v>
      </c>
      <c r="AU1176" s="55" t="s">
        <v>4683</v>
      </c>
      <c r="AV1176" s="55" t="s">
        <v>4586</v>
      </c>
    </row>
    <row r="1177" spans="2:48" x14ac:dyDescent="0.3">
      <c r="B1177" s="55">
        <v>2017</v>
      </c>
      <c r="D1177" s="54">
        <v>506</v>
      </c>
      <c r="E1177" s="55">
        <v>18</v>
      </c>
      <c r="F1177" s="55" t="s">
        <v>168</v>
      </c>
      <c r="H1177" s="55" t="s">
        <v>27</v>
      </c>
      <c r="I1177" s="55" t="s">
        <v>1828</v>
      </c>
      <c r="J1177" s="55" t="s">
        <v>1622</v>
      </c>
      <c r="K1177" s="55" t="s">
        <v>3968</v>
      </c>
      <c r="N1177" s="55" t="s">
        <v>2992</v>
      </c>
      <c r="O1177" s="55" t="e">
        <v>#N/A</v>
      </c>
      <c r="Q1177" s="55" t="s">
        <v>1631</v>
      </c>
      <c r="T1177" s="55" t="s">
        <v>4684</v>
      </c>
      <c r="V1177" s="60">
        <v>0</v>
      </c>
      <c r="W1177" s="59" t="s">
        <v>4254</v>
      </c>
      <c r="X1177" s="55">
        <v>2</v>
      </c>
      <c r="Y1177" s="55">
        <v>1</v>
      </c>
      <c r="AK1177" s="55">
        <v>3</v>
      </c>
      <c r="AL1177" s="77">
        <f t="shared" si="5"/>
        <v>1</v>
      </c>
    </row>
    <row r="1178" spans="2:48" x14ac:dyDescent="0.3">
      <c r="B1178" s="55">
        <v>2017</v>
      </c>
      <c r="D1178" s="54">
        <v>506</v>
      </c>
      <c r="E1178" s="55">
        <v>18</v>
      </c>
      <c r="F1178" s="55" t="s">
        <v>168</v>
      </c>
      <c r="H1178" s="55" t="s">
        <v>27</v>
      </c>
      <c r="I1178" s="55" t="s">
        <v>1828</v>
      </c>
      <c r="J1178" s="55" t="s">
        <v>1698</v>
      </c>
      <c r="K1178" s="55" t="s">
        <v>3968</v>
      </c>
      <c r="N1178" s="55" t="s">
        <v>3289</v>
      </c>
      <c r="O1178" s="55" t="e">
        <v>#N/A</v>
      </c>
      <c r="Q1178" s="55" t="s">
        <v>1853</v>
      </c>
      <c r="T1178" s="55" t="s">
        <v>2944</v>
      </c>
      <c r="V1178" s="60">
        <v>0.8</v>
      </c>
      <c r="Y1178" s="55">
        <v>1</v>
      </c>
      <c r="AL1178" s="77">
        <f t="shared" si="5"/>
        <v>0</v>
      </c>
      <c r="AU1178" s="55">
        <v>34.700000000000003</v>
      </c>
      <c r="AV1178" s="55" t="s">
        <v>4685</v>
      </c>
    </row>
    <row r="1179" spans="2:48" x14ac:dyDescent="0.3">
      <c r="B1179" s="55">
        <v>2017</v>
      </c>
      <c r="D1179" s="54">
        <v>502</v>
      </c>
      <c r="E1179" s="55">
        <v>18</v>
      </c>
      <c r="F1179" s="55" t="s">
        <v>280</v>
      </c>
      <c r="H1179" s="55" t="s">
        <v>27</v>
      </c>
      <c r="I1179" s="55" t="s">
        <v>1828</v>
      </c>
      <c r="J1179" s="55" t="s">
        <v>1634</v>
      </c>
      <c r="K1179" s="55" t="s">
        <v>3561</v>
      </c>
      <c r="L1179" s="55" t="s">
        <v>2873</v>
      </c>
      <c r="M1179" s="55" t="s">
        <v>1657</v>
      </c>
      <c r="N1179" s="55" t="s">
        <v>1658</v>
      </c>
      <c r="O1179" s="55" t="e">
        <v>#N/A</v>
      </c>
      <c r="Q1179" s="55" t="s">
        <v>1730</v>
      </c>
      <c r="T1179" s="55" t="s">
        <v>1631</v>
      </c>
      <c r="U1179" s="55" t="s">
        <v>2874</v>
      </c>
      <c r="V1179" s="60">
        <v>0.2</v>
      </c>
      <c r="W1179" s="59" t="s">
        <v>4396</v>
      </c>
      <c r="X1179" s="55">
        <v>2</v>
      </c>
      <c r="Y1179" s="55">
        <v>1</v>
      </c>
      <c r="AA1179" s="55" t="s">
        <v>4686</v>
      </c>
      <c r="AL1179" s="77">
        <f t="shared" si="5"/>
        <v>0</v>
      </c>
    </row>
    <row r="1180" spans="2:48" x14ac:dyDescent="0.3">
      <c r="B1180" s="55">
        <v>2017</v>
      </c>
      <c r="D1180" s="54">
        <v>502</v>
      </c>
      <c r="E1180" s="55">
        <v>18</v>
      </c>
      <c r="F1180" s="55" t="s">
        <v>280</v>
      </c>
      <c r="H1180" s="55" t="s">
        <v>27</v>
      </c>
      <c r="I1180" s="55" t="s">
        <v>1828</v>
      </c>
      <c r="J1180" s="55" t="s">
        <v>1634</v>
      </c>
      <c r="K1180" s="55" t="s">
        <v>3561</v>
      </c>
      <c r="N1180" s="55" t="s">
        <v>2915</v>
      </c>
      <c r="O1180" s="55" t="e">
        <v>#N/A</v>
      </c>
      <c r="Q1180" s="55" t="s">
        <v>1667</v>
      </c>
      <c r="T1180" s="55" t="s">
        <v>4687</v>
      </c>
      <c r="V1180" s="60">
        <v>0.5</v>
      </c>
      <c r="W1180" s="59" t="s">
        <v>4418</v>
      </c>
      <c r="X1180" s="55">
        <v>2</v>
      </c>
      <c r="Y1180" s="55">
        <v>1</v>
      </c>
      <c r="AL1180" s="77">
        <f t="shared" si="5"/>
        <v>0</v>
      </c>
    </row>
    <row r="1181" spans="2:48" x14ac:dyDescent="0.3">
      <c r="B1181" s="55">
        <v>2017</v>
      </c>
      <c r="D1181" s="54">
        <v>502</v>
      </c>
      <c r="E1181" s="55">
        <v>18</v>
      </c>
      <c r="F1181" s="55" t="s">
        <v>280</v>
      </c>
      <c r="H1181" s="55" t="s">
        <v>27</v>
      </c>
      <c r="I1181" s="55" t="s">
        <v>1828</v>
      </c>
      <c r="J1181" s="55" t="s">
        <v>1634</v>
      </c>
      <c r="K1181" s="55" t="s">
        <v>3968</v>
      </c>
      <c r="L1181" s="55" t="s">
        <v>1746</v>
      </c>
      <c r="N1181" s="55" t="s">
        <v>3201</v>
      </c>
      <c r="O1181" s="55" t="e">
        <v>#N/A</v>
      </c>
      <c r="Q1181" s="55" t="s">
        <v>1702</v>
      </c>
      <c r="T1181" s="55" t="s">
        <v>4688</v>
      </c>
      <c r="V1181" s="60">
        <v>0.4</v>
      </c>
      <c r="W1181" s="59" t="s">
        <v>4430</v>
      </c>
      <c r="X1181" s="55">
        <v>1</v>
      </c>
      <c r="Y1181" s="55">
        <v>1</v>
      </c>
      <c r="AL1181" s="77">
        <f t="shared" si="5"/>
        <v>0</v>
      </c>
    </row>
    <row r="1182" spans="2:48" x14ac:dyDescent="0.3">
      <c r="B1182" s="55">
        <v>2017</v>
      </c>
      <c r="D1182" s="54">
        <v>502</v>
      </c>
      <c r="E1182" s="55">
        <v>18</v>
      </c>
      <c r="F1182" s="55" t="s">
        <v>280</v>
      </c>
      <c r="H1182" s="55" t="s">
        <v>27</v>
      </c>
      <c r="I1182" s="55" t="s">
        <v>1828</v>
      </c>
      <c r="J1182" s="55" t="s">
        <v>1634</v>
      </c>
      <c r="K1182" s="55" t="s">
        <v>3968</v>
      </c>
      <c r="L1182" s="55" t="s">
        <v>1746</v>
      </c>
      <c r="N1182" s="55" t="s">
        <v>3201</v>
      </c>
      <c r="O1182" s="55" t="e">
        <v>#N/A</v>
      </c>
      <c r="Q1182" s="55" t="s">
        <v>4293</v>
      </c>
      <c r="V1182" s="60">
        <v>0</v>
      </c>
      <c r="W1182" s="59" t="s">
        <v>4397</v>
      </c>
      <c r="X1182" s="55">
        <v>3</v>
      </c>
      <c r="Y1182" s="55">
        <v>12</v>
      </c>
      <c r="AA1182" s="55" t="s">
        <v>4689</v>
      </c>
      <c r="AL1182" s="77">
        <f t="shared" si="5"/>
        <v>0</v>
      </c>
      <c r="AR1182" s="55" t="s">
        <v>3974</v>
      </c>
    </row>
    <row r="1183" spans="2:48" x14ac:dyDescent="0.3">
      <c r="B1183" s="55">
        <v>2017</v>
      </c>
      <c r="D1183" s="54">
        <v>509</v>
      </c>
      <c r="E1183" s="55">
        <v>18</v>
      </c>
      <c r="F1183" s="55" t="s">
        <v>181</v>
      </c>
      <c r="H1183" s="55" t="s">
        <v>27</v>
      </c>
      <c r="I1183" s="55" t="s">
        <v>1828</v>
      </c>
      <c r="J1183" s="55" t="s">
        <v>1634</v>
      </c>
      <c r="K1183" s="55" t="s">
        <v>3968</v>
      </c>
      <c r="L1183" s="55" t="s">
        <v>1746</v>
      </c>
      <c r="N1183" s="55" t="s">
        <v>3201</v>
      </c>
      <c r="O1183" s="55" t="e">
        <v>#N/A</v>
      </c>
      <c r="Q1183" s="55" t="s">
        <v>1631</v>
      </c>
      <c r="T1183" s="55" t="s">
        <v>4293</v>
      </c>
      <c r="V1183" s="60">
        <v>0</v>
      </c>
      <c r="X1183" s="55">
        <v>1</v>
      </c>
      <c r="Y1183" s="55">
        <v>1</v>
      </c>
      <c r="AL1183" s="77">
        <f t="shared" ref="AL1183:AL1246" si="6">IF(ISBLANK(AK1183),,Y1183)</f>
        <v>0</v>
      </c>
      <c r="AR1183" s="55">
        <v>1</v>
      </c>
    </row>
    <row r="1184" spans="2:48" x14ac:dyDescent="0.3">
      <c r="B1184" s="55">
        <v>2017</v>
      </c>
      <c r="D1184" s="54">
        <v>509</v>
      </c>
      <c r="E1184" s="55">
        <v>18</v>
      </c>
      <c r="F1184" s="55" t="s">
        <v>181</v>
      </c>
      <c r="H1184" s="55" t="s">
        <v>27</v>
      </c>
      <c r="I1184" s="55" t="s">
        <v>1828</v>
      </c>
      <c r="J1184" s="55" t="s">
        <v>1622</v>
      </c>
      <c r="K1184" s="55" t="s">
        <v>4675</v>
      </c>
      <c r="L1184" s="55" t="s">
        <v>3639</v>
      </c>
      <c r="N1184" s="55" t="s">
        <v>3640</v>
      </c>
      <c r="O1184" s="55" t="e">
        <v>#N/A</v>
      </c>
      <c r="Q1184" s="55" t="s">
        <v>1750</v>
      </c>
      <c r="V1184" s="60">
        <v>1</v>
      </c>
      <c r="Y1184" s="55">
        <v>1</v>
      </c>
      <c r="AA1184" s="55" t="s">
        <v>4691</v>
      </c>
      <c r="AB1184" s="55">
        <v>9</v>
      </c>
      <c r="AD1184" s="55" t="s">
        <v>4690</v>
      </c>
      <c r="AE1184" s="55" t="s">
        <v>4414</v>
      </c>
      <c r="AF1184" s="55" t="s">
        <v>4063</v>
      </c>
      <c r="AL1184" s="77">
        <f t="shared" si="6"/>
        <v>0</v>
      </c>
      <c r="AU1184" s="55" t="s">
        <v>4693</v>
      </c>
      <c r="AV1184" s="55" t="s">
        <v>4692</v>
      </c>
    </row>
    <row r="1185" spans="2:49" x14ac:dyDescent="0.3">
      <c r="B1185" s="55">
        <v>2017</v>
      </c>
      <c r="D1185" s="54">
        <v>516</v>
      </c>
      <c r="E1185" s="55">
        <v>18</v>
      </c>
      <c r="F1185" s="55" t="s">
        <v>129</v>
      </c>
      <c r="H1185" s="55" t="s">
        <v>27</v>
      </c>
      <c r="I1185" s="54" t="s">
        <v>2627</v>
      </c>
      <c r="J1185" s="54" t="s">
        <v>1634</v>
      </c>
      <c r="K1185" s="54" t="s">
        <v>3366</v>
      </c>
      <c r="L1185" s="54"/>
      <c r="M1185" s="54"/>
      <c r="N1185" s="54"/>
      <c r="O1185" s="55" t="e">
        <v>#N/A</v>
      </c>
      <c r="Q1185" s="54"/>
      <c r="R1185" s="54"/>
      <c r="S1185" s="54"/>
      <c r="T1185" s="54"/>
      <c r="U1185" s="54"/>
      <c r="V1185" s="83"/>
      <c r="Y1185" s="55">
        <v>4</v>
      </c>
      <c r="AA1185" s="55" t="s">
        <v>4694</v>
      </c>
      <c r="AL1185" s="77">
        <f t="shared" si="6"/>
        <v>0</v>
      </c>
    </row>
    <row r="1186" spans="2:49" x14ac:dyDescent="0.3">
      <c r="B1186" s="55">
        <v>2017</v>
      </c>
      <c r="D1186" s="54">
        <v>518</v>
      </c>
      <c r="E1186" s="55">
        <v>18</v>
      </c>
      <c r="F1186" s="55" t="s">
        <v>157</v>
      </c>
      <c r="H1186" s="55" t="s">
        <v>27</v>
      </c>
      <c r="I1186" s="54" t="s">
        <v>2627</v>
      </c>
      <c r="J1186" s="54" t="s">
        <v>1634</v>
      </c>
      <c r="K1186" s="54" t="s">
        <v>4593</v>
      </c>
      <c r="L1186" s="54" t="s">
        <v>1635</v>
      </c>
      <c r="M1186" s="54" t="s">
        <v>3036</v>
      </c>
      <c r="N1186" s="54" t="s">
        <v>4778</v>
      </c>
      <c r="O1186" s="55" t="e">
        <v>#N/A</v>
      </c>
      <c r="Q1186" s="79" t="s">
        <v>4201</v>
      </c>
      <c r="R1186" s="54"/>
      <c r="S1186" s="54"/>
      <c r="T1186" s="54"/>
      <c r="U1186" s="54" t="s">
        <v>2877</v>
      </c>
      <c r="V1186" s="83">
        <v>1</v>
      </c>
      <c r="Y1186" s="55">
        <v>1</v>
      </c>
      <c r="AA1186" s="55" t="s">
        <v>4779</v>
      </c>
      <c r="AB1186" s="55">
        <v>9</v>
      </c>
      <c r="AD1186" s="55" t="s">
        <v>4063</v>
      </c>
      <c r="AE1186" s="55" t="s">
        <v>4414</v>
      </c>
      <c r="AF1186" s="55" t="s">
        <v>4063</v>
      </c>
      <c r="AK1186" s="55">
        <v>8</v>
      </c>
      <c r="AL1186" s="77">
        <f t="shared" si="6"/>
        <v>1</v>
      </c>
      <c r="AU1186" s="55">
        <v>52.6</v>
      </c>
      <c r="AV1186" s="55" t="s">
        <v>4695</v>
      </c>
      <c r="AW1186" s="55" t="s">
        <v>4780</v>
      </c>
    </row>
    <row r="1187" spans="2:49" x14ac:dyDescent="0.3">
      <c r="B1187" s="55">
        <v>2017</v>
      </c>
      <c r="D1187" s="54">
        <v>518</v>
      </c>
      <c r="E1187" s="55">
        <v>18</v>
      </c>
      <c r="F1187" s="55" t="s">
        <v>157</v>
      </c>
      <c r="H1187" s="55" t="s">
        <v>27</v>
      </c>
      <c r="I1187" s="54" t="s">
        <v>2627</v>
      </c>
      <c r="J1187" s="54" t="s">
        <v>1622</v>
      </c>
      <c r="K1187" s="54" t="s">
        <v>3968</v>
      </c>
      <c r="L1187" s="54"/>
      <c r="M1187" s="54"/>
      <c r="N1187" s="54" t="s">
        <v>1622</v>
      </c>
      <c r="O1187" s="55" t="e">
        <v>#N/A</v>
      </c>
      <c r="Q1187" s="54" t="s">
        <v>1631</v>
      </c>
      <c r="R1187" s="54"/>
      <c r="S1187" s="54"/>
      <c r="T1187" s="54" t="s">
        <v>4293</v>
      </c>
      <c r="U1187" s="54"/>
      <c r="V1187" s="83">
        <v>0</v>
      </c>
      <c r="W1187" s="59" t="s">
        <v>4254</v>
      </c>
      <c r="Y1187" s="55">
        <v>1</v>
      </c>
      <c r="AL1187" s="77">
        <f t="shared" si="6"/>
        <v>0</v>
      </c>
    </row>
    <row r="1188" spans="2:49" x14ac:dyDescent="0.3">
      <c r="B1188" s="55">
        <v>2017</v>
      </c>
      <c r="D1188" s="54">
        <v>518</v>
      </c>
      <c r="E1188" s="55">
        <v>18</v>
      </c>
      <c r="F1188" s="55" t="s">
        <v>157</v>
      </c>
      <c r="H1188" s="55" t="s">
        <v>27</v>
      </c>
      <c r="I1188" s="54" t="s">
        <v>2627</v>
      </c>
      <c r="J1188" s="54" t="s">
        <v>1622</v>
      </c>
      <c r="K1188" s="54" t="s">
        <v>3968</v>
      </c>
      <c r="L1188" s="54"/>
      <c r="M1188" s="54"/>
      <c r="N1188" s="54" t="s">
        <v>1622</v>
      </c>
      <c r="O1188" s="55" t="e">
        <v>#N/A</v>
      </c>
      <c r="P1188" s="55" t="s">
        <v>4175</v>
      </c>
      <c r="Q1188" s="54" t="s">
        <v>4175</v>
      </c>
      <c r="R1188" s="54"/>
      <c r="S1188" s="54"/>
      <c r="T1188" s="54" t="s">
        <v>2140</v>
      </c>
      <c r="U1188" s="54"/>
      <c r="V1188" s="83">
        <v>0</v>
      </c>
      <c r="Y1188" s="55">
        <v>1</v>
      </c>
      <c r="AL1188" s="77">
        <f t="shared" si="6"/>
        <v>0</v>
      </c>
    </row>
    <row r="1189" spans="2:49" x14ac:dyDescent="0.3">
      <c r="B1189" s="55">
        <v>2017</v>
      </c>
      <c r="D1189" s="54">
        <v>518</v>
      </c>
      <c r="E1189" s="55">
        <v>18</v>
      </c>
      <c r="F1189" s="55" t="s">
        <v>157</v>
      </c>
      <c r="H1189" s="55" t="s">
        <v>27</v>
      </c>
      <c r="I1189" s="54" t="s">
        <v>2627</v>
      </c>
      <c r="J1189" s="54" t="s">
        <v>1634</v>
      </c>
      <c r="K1189" s="54"/>
      <c r="L1189" s="54"/>
      <c r="M1189" s="54"/>
      <c r="N1189" s="54" t="s">
        <v>2919</v>
      </c>
      <c r="O1189" s="55" t="e">
        <v>#N/A</v>
      </c>
      <c r="Q1189" s="54" t="s">
        <v>4293</v>
      </c>
      <c r="R1189" s="54"/>
      <c r="S1189" s="54"/>
      <c r="T1189" s="54"/>
      <c r="U1189" s="54"/>
      <c r="V1189" s="83">
        <v>0</v>
      </c>
      <c r="Y1189" s="55">
        <v>1</v>
      </c>
      <c r="AL1189" s="77">
        <f t="shared" si="6"/>
        <v>0</v>
      </c>
    </row>
    <row r="1190" spans="2:49" x14ac:dyDescent="0.3">
      <c r="B1190" s="55">
        <v>2017</v>
      </c>
      <c r="D1190" s="54">
        <v>448</v>
      </c>
      <c r="E1190" s="55">
        <v>18</v>
      </c>
      <c r="F1190" s="55" t="s">
        <v>188</v>
      </c>
      <c r="H1190" s="55" t="s">
        <v>972</v>
      </c>
      <c r="I1190" s="55" t="s">
        <v>3193</v>
      </c>
      <c r="J1190" s="55" t="s">
        <v>1622</v>
      </c>
      <c r="K1190" s="73" t="s">
        <v>4675</v>
      </c>
      <c r="L1190" s="73" t="s">
        <v>1894</v>
      </c>
      <c r="M1190" s="73" t="s">
        <v>1895</v>
      </c>
      <c r="N1190" s="73" t="s">
        <v>3022</v>
      </c>
      <c r="O1190" s="55" t="e">
        <v>#N/A</v>
      </c>
      <c r="Q1190" s="73" t="s">
        <v>1898</v>
      </c>
      <c r="T1190" s="55" t="s">
        <v>4696</v>
      </c>
      <c r="U1190" s="55" t="s">
        <v>2877</v>
      </c>
      <c r="V1190" s="84">
        <v>0.6</v>
      </c>
      <c r="W1190" s="59" t="s">
        <v>4430</v>
      </c>
      <c r="X1190" s="55">
        <v>3</v>
      </c>
      <c r="Y1190" s="55">
        <v>1</v>
      </c>
      <c r="AA1190" s="55" t="s">
        <v>4755</v>
      </c>
      <c r="AB1190" s="55">
        <v>1</v>
      </c>
      <c r="AD1190" s="55" t="s">
        <v>4109</v>
      </c>
      <c r="AE1190" s="55" t="s">
        <v>4414</v>
      </c>
      <c r="AF1190" s="55" t="s">
        <v>4063</v>
      </c>
      <c r="AH1190" s="55" t="s">
        <v>4245</v>
      </c>
      <c r="AK1190" s="55">
        <v>9</v>
      </c>
      <c r="AL1190" s="77">
        <f t="shared" si="6"/>
        <v>1</v>
      </c>
      <c r="AR1190" s="55">
        <v>1</v>
      </c>
      <c r="AU1190" s="55" t="s">
        <v>4698</v>
      </c>
      <c r="AV1190" s="55" t="s">
        <v>4697</v>
      </c>
    </row>
    <row r="1191" spans="2:49" x14ac:dyDescent="0.3">
      <c r="B1191" s="55">
        <v>2017</v>
      </c>
      <c r="D1191" s="54">
        <v>448</v>
      </c>
      <c r="E1191" s="55">
        <v>18</v>
      </c>
      <c r="F1191" s="55" t="s">
        <v>188</v>
      </c>
      <c r="H1191" s="55" t="s">
        <v>972</v>
      </c>
      <c r="I1191" s="55" t="s">
        <v>3193</v>
      </c>
      <c r="J1191" s="55" t="s">
        <v>1634</v>
      </c>
      <c r="K1191" s="55" t="s">
        <v>3968</v>
      </c>
      <c r="L1191" s="55" t="s">
        <v>1746</v>
      </c>
      <c r="N1191" s="55" t="s">
        <v>3201</v>
      </c>
      <c r="O1191" s="55" t="e">
        <v>#N/A</v>
      </c>
      <c r="Q1191" s="55" t="s">
        <v>1631</v>
      </c>
      <c r="T1191" s="55" t="s">
        <v>4293</v>
      </c>
      <c r="V1191" s="60">
        <v>0</v>
      </c>
      <c r="X1191" s="55">
        <v>2</v>
      </c>
      <c r="Y1191" s="55">
        <v>1</v>
      </c>
      <c r="AL1191" s="77">
        <f t="shared" si="6"/>
        <v>0</v>
      </c>
    </row>
    <row r="1192" spans="2:49" x14ac:dyDescent="0.3">
      <c r="B1192" s="55">
        <v>2017</v>
      </c>
      <c r="D1192" s="54">
        <v>448</v>
      </c>
      <c r="E1192" s="55">
        <v>18</v>
      </c>
      <c r="F1192" s="55" t="s">
        <v>188</v>
      </c>
      <c r="H1192" s="55" t="s">
        <v>972</v>
      </c>
      <c r="I1192" s="55" t="s">
        <v>3193</v>
      </c>
      <c r="J1192" s="55" t="s">
        <v>1634</v>
      </c>
      <c r="K1192" s="55" t="s">
        <v>3968</v>
      </c>
      <c r="L1192" s="55" t="s">
        <v>2945</v>
      </c>
      <c r="M1192" s="55" t="s">
        <v>4699</v>
      </c>
      <c r="N1192" s="55" t="s">
        <v>2971</v>
      </c>
      <c r="O1192" s="55" t="e">
        <v>#N/A</v>
      </c>
      <c r="Q1192" s="55" t="s">
        <v>1667</v>
      </c>
      <c r="T1192" s="55" t="s">
        <v>1631</v>
      </c>
      <c r="V1192" s="60">
        <v>0.4</v>
      </c>
      <c r="X1192" s="55">
        <v>4</v>
      </c>
      <c r="Y1192" s="55">
        <v>1</v>
      </c>
      <c r="AK1192" s="55">
        <v>7</v>
      </c>
      <c r="AL1192" s="77">
        <f t="shared" si="6"/>
        <v>1</v>
      </c>
    </row>
    <row r="1193" spans="2:49" s="54" customFormat="1" x14ac:dyDescent="0.3">
      <c r="B1193" s="54">
        <v>2017</v>
      </c>
      <c r="D1193" s="54">
        <v>452</v>
      </c>
      <c r="E1193" s="54">
        <v>18</v>
      </c>
      <c r="F1193" s="54" t="s">
        <v>238</v>
      </c>
      <c r="H1193" s="54" t="s">
        <v>972</v>
      </c>
      <c r="I1193" s="54" t="s">
        <v>3193</v>
      </c>
      <c r="J1193" s="54" t="s">
        <v>1634</v>
      </c>
      <c r="K1193" s="54" t="s">
        <v>3561</v>
      </c>
      <c r="N1193" s="54" t="s">
        <v>4731</v>
      </c>
      <c r="O1193" s="55" t="e">
        <v>#N/A</v>
      </c>
      <c r="P1193" s="55"/>
      <c r="Q1193" s="54" t="s">
        <v>1643</v>
      </c>
      <c r="T1193" s="54" t="s">
        <v>1631</v>
      </c>
      <c r="V1193" s="83">
        <v>0.2</v>
      </c>
      <c r="W1193" s="63" t="s">
        <v>4396</v>
      </c>
      <c r="X1193" s="54">
        <v>3</v>
      </c>
      <c r="Y1193" s="54">
        <v>1</v>
      </c>
      <c r="AA1193" s="54" t="s">
        <v>4787</v>
      </c>
      <c r="AL1193" s="77">
        <f t="shared" si="6"/>
        <v>0</v>
      </c>
    </row>
    <row r="1194" spans="2:49" s="54" customFormat="1" x14ac:dyDescent="0.3">
      <c r="B1194" s="54">
        <v>2017</v>
      </c>
      <c r="D1194" s="54">
        <v>452</v>
      </c>
      <c r="E1194" s="54">
        <v>18</v>
      </c>
      <c r="F1194" s="54" t="s">
        <v>238</v>
      </c>
      <c r="H1194" s="54" t="s">
        <v>972</v>
      </c>
      <c r="I1194" s="54" t="s">
        <v>3193</v>
      </c>
      <c r="J1194" s="54" t="s">
        <v>1634</v>
      </c>
      <c r="K1194" s="54" t="s">
        <v>3968</v>
      </c>
      <c r="L1194" s="54" t="s">
        <v>2980</v>
      </c>
      <c r="N1194" s="54" t="s">
        <v>2777</v>
      </c>
      <c r="O1194" s="55" t="e">
        <v>#N/A</v>
      </c>
      <c r="P1194" s="55"/>
      <c r="Q1194" s="54" t="s">
        <v>2216</v>
      </c>
      <c r="T1194" s="54" t="s">
        <v>4785</v>
      </c>
      <c r="V1194" s="83">
        <v>0</v>
      </c>
      <c r="W1194" s="63"/>
      <c r="X1194" s="54">
        <v>3</v>
      </c>
      <c r="Y1194" s="54">
        <v>3</v>
      </c>
      <c r="AL1194" s="77">
        <f t="shared" si="6"/>
        <v>0</v>
      </c>
      <c r="AR1194" s="54">
        <v>3</v>
      </c>
    </row>
    <row r="1195" spans="2:49" s="54" customFormat="1" x14ac:dyDescent="0.3">
      <c r="B1195" s="54">
        <v>2017</v>
      </c>
      <c r="D1195" s="54">
        <v>452</v>
      </c>
      <c r="E1195" s="54">
        <v>18</v>
      </c>
      <c r="F1195" s="54" t="s">
        <v>238</v>
      </c>
      <c r="H1195" s="54" t="s">
        <v>972</v>
      </c>
      <c r="I1195" s="54" t="s">
        <v>3193</v>
      </c>
      <c r="J1195" s="54" t="s">
        <v>1634</v>
      </c>
      <c r="K1195" s="54" t="s">
        <v>3968</v>
      </c>
      <c r="L1195" s="54" t="s">
        <v>1746</v>
      </c>
      <c r="N1195" s="54" t="s">
        <v>3201</v>
      </c>
      <c r="O1195" s="55" t="e">
        <v>#N/A</v>
      </c>
      <c r="P1195" s="55"/>
      <c r="Q1195" s="54" t="s">
        <v>1667</v>
      </c>
      <c r="T1195" s="54" t="s">
        <v>1631</v>
      </c>
      <c r="V1195" s="83">
        <v>0</v>
      </c>
      <c r="W1195" s="63" t="s">
        <v>4396</v>
      </c>
      <c r="X1195" s="54">
        <v>4</v>
      </c>
      <c r="Y1195" s="54">
        <v>1</v>
      </c>
      <c r="AA1195" s="54" t="s">
        <v>4703</v>
      </c>
      <c r="AL1195" s="77">
        <f t="shared" si="6"/>
        <v>0</v>
      </c>
      <c r="AQ1195" s="54">
        <v>1</v>
      </c>
      <c r="AR1195" s="54">
        <v>3</v>
      </c>
    </row>
    <row r="1196" spans="2:49" s="54" customFormat="1" x14ac:dyDescent="0.3">
      <c r="B1196" s="54">
        <v>2017</v>
      </c>
      <c r="D1196" s="54">
        <v>452</v>
      </c>
      <c r="E1196" s="54">
        <v>18</v>
      </c>
      <c r="F1196" s="54" t="s">
        <v>238</v>
      </c>
      <c r="H1196" s="54" t="s">
        <v>972</v>
      </c>
      <c r="I1196" s="54" t="s">
        <v>3193</v>
      </c>
      <c r="J1196" s="54" t="s">
        <v>1622</v>
      </c>
      <c r="K1196" s="54" t="s">
        <v>3968</v>
      </c>
      <c r="N1196" s="54" t="s">
        <v>2992</v>
      </c>
      <c r="O1196" s="55" t="e">
        <v>#N/A</v>
      </c>
      <c r="P1196" s="55"/>
      <c r="Q1196" s="54" t="s">
        <v>1631</v>
      </c>
      <c r="T1196" s="54" t="s">
        <v>4293</v>
      </c>
      <c r="V1196" s="83">
        <v>0</v>
      </c>
      <c r="W1196" s="63" t="s">
        <v>4254</v>
      </c>
      <c r="X1196" s="54">
        <v>2</v>
      </c>
      <c r="Y1196" s="54">
        <v>1</v>
      </c>
      <c r="AL1196" s="77">
        <f t="shared" si="6"/>
        <v>0</v>
      </c>
    </row>
    <row r="1197" spans="2:49" s="54" customFormat="1" x14ac:dyDescent="0.3">
      <c r="B1197" s="54">
        <v>2017</v>
      </c>
      <c r="D1197" s="54">
        <v>452</v>
      </c>
      <c r="E1197" s="54">
        <v>18</v>
      </c>
      <c r="F1197" s="54" t="s">
        <v>238</v>
      </c>
      <c r="H1197" s="54" t="s">
        <v>972</v>
      </c>
      <c r="I1197" s="54" t="s">
        <v>3193</v>
      </c>
      <c r="J1197" s="54" t="s">
        <v>2148</v>
      </c>
      <c r="K1197" s="54" t="s">
        <v>3968</v>
      </c>
      <c r="N1197" s="54" t="s">
        <v>1796</v>
      </c>
      <c r="O1197" s="55" t="e">
        <v>#N/A</v>
      </c>
      <c r="P1197" s="55"/>
      <c r="Q1197" s="54" t="s">
        <v>1796</v>
      </c>
      <c r="V1197" s="83">
        <v>0</v>
      </c>
      <c r="W1197" s="63"/>
      <c r="X1197" s="54">
        <v>4</v>
      </c>
      <c r="Y1197" s="54">
        <v>1</v>
      </c>
      <c r="AA1197" s="54" t="s">
        <v>4786</v>
      </c>
      <c r="AK1197" s="79" t="s">
        <v>4088</v>
      </c>
      <c r="AL1197" s="77">
        <f t="shared" si="6"/>
        <v>1</v>
      </c>
      <c r="AU1197" s="54" t="s">
        <v>4701</v>
      </c>
      <c r="AV1197" s="54" t="s">
        <v>4700</v>
      </c>
    </row>
    <row r="1198" spans="2:49" s="54" customFormat="1" x14ac:dyDescent="0.3">
      <c r="B1198" s="54">
        <v>2017</v>
      </c>
      <c r="D1198" s="54">
        <v>452</v>
      </c>
      <c r="E1198" s="54">
        <v>18</v>
      </c>
      <c r="F1198" s="54" t="s">
        <v>238</v>
      </c>
      <c r="H1198" s="54" t="s">
        <v>972</v>
      </c>
      <c r="I1198" s="54" t="s">
        <v>3193</v>
      </c>
      <c r="J1198" s="54" t="s">
        <v>1622</v>
      </c>
      <c r="K1198" s="54" t="s">
        <v>3968</v>
      </c>
      <c r="N1198" s="54" t="s">
        <v>2992</v>
      </c>
      <c r="O1198" s="55" t="e">
        <v>#N/A</v>
      </c>
      <c r="P1198" s="55"/>
      <c r="Q1198" s="54" t="s">
        <v>1687</v>
      </c>
      <c r="U1198" s="54" t="s">
        <v>2874</v>
      </c>
      <c r="V1198" s="83">
        <v>0</v>
      </c>
      <c r="W1198" s="63" t="s">
        <v>4661</v>
      </c>
      <c r="X1198" s="54">
        <v>4</v>
      </c>
      <c r="Y1198" s="54">
        <v>1</v>
      </c>
      <c r="AK1198" s="79" t="s">
        <v>4088</v>
      </c>
      <c r="AL1198" s="77">
        <f t="shared" si="6"/>
        <v>1</v>
      </c>
      <c r="AU1198" s="54">
        <v>5.34</v>
      </c>
      <c r="AV1198" s="54" t="s">
        <v>4702</v>
      </c>
    </row>
    <row r="1199" spans="2:49" x14ac:dyDescent="0.3">
      <c r="B1199" s="55">
        <v>2017</v>
      </c>
      <c r="D1199" s="54">
        <v>457</v>
      </c>
      <c r="E1199" s="54">
        <v>18</v>
      </c>
      <c r="F1199" s="54" t="s">
        <v>573</v>
      </c>
      <c r="G1199" s="54"/>
      <c r="H1199" s="54" t="s">
        <v>27</v>
      </c>
      <c r="I1199" s="54" t="s">
        <v>2539</v>
      </c>
      <c r="J1199" s="54" t="s">
        <v>1634</v>
      </c>
      <c r="K1199" s="54" t="s">
        <v>4593</v>
      </c>
      <c r="L1199" s="54" t="s">
        <v>1635</v>
      </c>
      <c r="M1199" s="54" t="s">
        <v>3759</v>
      </c>
      <c r="N1199" s="54" t="s">
        <v>3759</v>
      </c>
      <c r="O1199" s="55" t="e">
        <v>#N/A</v>
      </c>
      <c r="Q1199" s="55" t="s">
        <v>4188</v>
      </c>
      <c r="T1199" s="55" t="s">
        <v>4704</v>
      </c>
      <c r="U1199" s="55" t="s">
        <v>2874</v>
      </c>
      <c r="V1199" s="60">
        <v>0.3</v>
      </c>
      <c r="W1199" s="59" t="s">
        <v>4418</v>
      </c>
      <c r="X1199" s="55">
        <v>4</v>
      </c>
      <c r="Y1199" s="55">
        <v>1</v>
      </c>
      <c r="AD1199" s="55" t="s">
        <v>4063</v>
      </c>
      <c r="AE1199" s="55" t="s">
        <v>4414</v>
      </c>
      <c r="AF1199" s="55" t="s">
        <v>4109</v>
      </c>
      <c r="AL1199" s="77">
        <f t="shared" si="6"/>
        <v>0</v>
      </c>
      <c r="AU1199" s="55" t="s">
        <v>4706</v>
      </c>
      <c r="AV1199" s="55" t="s">
        <v>4705</v>
      </c>
    </row>
    <row r="1200" spans="2:49" x14ac:dyDescent="0.3">
      <c r="B1200" s="55">
        <v>2017</v>
      </c>
      <c r="D1200" s="54">
        <v>457</v>
      </c>
      <c r="E1200" s="54">
        <v>18</v>
      </c>
      <c r="F1200" s="54" t="s">
        <v>573</v>
      </c>
      <c r="G1200" s="54"/>
      <c r="H1200" s="54" t="s">
        <v>27</v>
      </c>
      <c r="I1200" s="54" t="s">
        <v>2539</v>
      </c>
      <c r="J1200" s="54" t="s">
        <v>1634</v>
      </c>
      <c r="K1200" s="54" t="s">
        <v>4593</v>
      </c>
      <c r="L1200" s="54" t="s">
        <v>1635</v>
      </c>
      <c r="M1200" s="54" t="s">
        <v>3759</v>
      </c>
      <c r="N1200" s="54" t="s">
        <v>3759</v>
      </c>
      <c r="O1200" s="55" t="e">
        <v>#N/A</v>
      </c>
      <c r="Q1200" s="55" t="s">
        <v>4185</v>
      </c>
      <c r="T1200" s="55" t="s">
        <v>4707</v>
      </c>
      <c r="U1200" s="55" t="s">
        <v>2877</v>
      </c>
      <c r="V1200" s="60">
        <v>0.3</v>
      </c>
      <c r="W1200" s="59" t="s">
        <v>4418</v>
      </c>
      <c r="X1200" s="55">
        <v>2</v>
      </c>
      <c r="Y1200" s="55">
        <v>1</v>
      </c>
      <c r="AL1200" s="77">
        <f t="shared" si="6"/>
        <v>0</v>
      </c>
      <c r="AR1200" s="55">
        <v>1</v>
      </c>
      <c r="AU1200" s="55" t="s">
        <v>4708</v>
      </c>
      <c r="AV1200" s="55" t="s">
        <v>4709</v>
      </c>
    </row>
    <row r="1201" spans="2:48" x14ac:dyDescent="0.3">
      <c r="B1201" s="55">
        <v>2017</v>
      </c>
      <c r="D1201" s="54">
        <v>457</v>
      </c>
      <c r="E1201" s="54">
        <v>18</v>
      </c>
      <c r="F1201" s="54" t="s">
        <v>573</v>
      </c>
      <c r="G1201" s="54"/>
      <c r="H1201" s="54" t="s">
        <v>27</v>
      </c>
      <c r="I1201" s="54" t="s">
        <v>2539</v>
      </c>
      <c r="J1201" s="54" t="s">
        <v>1634</v>
      </c>
      <c r="K1201" s="54" t="s">
        <v>3968</v>
      </c>
      <c r="L1201" s="54" t="s">
        <v>2259</v>
      </c>
      <c r="M1201" s="54"/>
      <c r="N1201" s="54" t="s">
        <v>2983</v>
      </c>
      <c r="O1201" s="55" t="e">
        <v>#N/A</v>
      </c>
      <c r="Q1201" s="55" t="s">
        <v>1667</v>
      </c>
      <c r="V1201" s="60">
        <v>0.9</v>
      </c>
      <c r="W1201" s="59" t="s">
        <v>4418</v>
      </c>
      <c r="X1201" s="55" t="s">
        <v>2216</v>
      </c>
      <c r="Y1201" s="55">
        <v>1</v>
      </c>
      <c r="AD1201" s="55" t="s">
        <v>4063</v>
      </c>
      <c r="AL1201" s="77">
        <f t="shared" si="6"/>
        <v>0</v>
      </c>
    </row>
    <row r="1202" spans="2:48" x14ac:dyDescent="0.3">
      <c r="B1202" s="55">
        <v>2017</v>
      </c>
      <c r="D1202" s="54">
        <v>457</v>
      </c>
      <c r="E1202" s="54">
        <v>18</v>
      </c>
      <c r="F1202" s="54" t="s">
        <v>573</v>
      </c>
      <c r="G1202" s="54"/>
      <c r="H1202" s="54" t="s">
        <v>27</v>
      </c>
      <c r="I1202" s="54" t="s">
        <v>2539</v>
      </c>
      <c r="J1202" s="54" t="s">
        <v>1634</v>
      </c>
      <c r="K1202" s="54" t="s">
        <v>3968</v>
      </c>
      <c r="L1202" s="54"/>
      <c r="M1202" s="54"/>
      <c r="N1202" s="54" t="s">
        <v>2919</v>
      </c>
      <c r="O1202" s="55" t="e">
        <v>#N/A</v>
      </c>
      <c r="Q1202" s="55" t="s">
        <v>4293</v>
      </c>
      <c r="V1202" s="60">
        <v>0</v>
      </c>
      <c r="X1202" s="55">
        <v>3</v>
      </c>
      <c r="Y1202" s="55">
        <v>2</v>
      </c>
      <c r="AL1202" s="77">
        <f t="shared" si="6"/>
        <v>0</v>
      </c>
    </row>
    <row r="1203" spans="2:48" x14ac:dyDescent="0.3">
      <c r="B1203" s="55">
        <v>2017</v>
      </c>
      <c r="D1203" s="54">
        <v>457</v>
      </c>
      <c r="E1203" s="54">
        <v>18</v>
      </c>
      <c r="F1203" s="54" t="s">
        <v>573</v>
      </c>
      <c r="G1203" s="54"/>
      <c r="H1203" s="54" t="s">
        <v>27</v>
      </c>
      <c r="I1203" s="54" t="s">
        <v>2539</v>
      </c>
      <c r="J1203" s="54" t="s">
        <v>1769</v>
      </c>
      <c r="K1203" s="54" t="s">
        <v>1771</v>
      </c>
      <c r="L1203" s="54" t="s">
        <v>2616</v>
      </c>
      <c r="M1203" s="54" t="s">
        <v>1636</v>
      </c>
      <c r="N1203" s="54" t="s">
        <v>2617</v>
      </c>
      <c r="O1203" s="55" t="e">
        <v>#N/A</v>
      </c>
      <c r="Q1203" s="54" t="s">
        <v>4530</v>
      </c>
      <c r="R1203" s="54"/>
      <c r="S1203" s="54"/>
      <c r="T1203" s="54" t="s">
        <v>3450</v>
      </c>
      <c r="U1203" s="54"/>
      <c r="V1203" s="83">
        <v>0.5</v>
      </c>
      <c r="X1203" s="55">
        <v>2</v>
      </c>
      <c r="Y1203" s="55">
        <v>1</v>
      </c>
      <c r="AA1203" s="55" t="s">
        <v>4756</v>
      </c>
      <c r="AL1203" s="77">
        <f t="shared" si="6"/>
        <v>0</v>
      </c>
    </row>
    <row r="1204" spans="2:48" x14ac:dyDescent="0.3">
      <c r="B1204" s="55">
        <v>2017</v>
      </c>
      <c r="D1204" s="54">
        <v>457</v>
      </c>
      <c r="E1204" s="54">
        <v>18</v>
      </c>
      <c r="F1204" s="54" t="s">
        <v>573</v>
      </c>
      <c r="G1204" s="54"/>
      <c r="H1204" s="54" t="s">
        <v>27</v>
      </c>
      <c r="I1204" s="54" t="s">
        <v>2539</v>
      </c>
      <c r="J1204" s="54" t="s">
        <v>1622</v>
      </c>
      <c r="K1204" s="54" t="s">
        <v>3879</v>
      </c>
      <c r="L1204" s="54" t="s">
        <v>2077</v>
      </c>
      <c r="M1204" s="54" t="s">
        <v>1657</v>
      </c>
      <c r="N1204" s="54"/>
      <c r="O1204" s="55" t="e">
        <v>#N/A</v>
      </c>
      <c r="Q1204" s="77" t="s">
        <v>4201</v>
      </c>
      <c r="T1204" s="55" t="s">
        <v>4710</v>
      </c>
      <c r="U1204" s="55" t="s">
        <v>2877</v>
      </c>
      <c r="V1204" s="60">
        <v>0.3</v>
      </c>
      <c r="X1204" s="55" t="s">
        <v>2216</v>
      </c>
      <c r="Y1204" s="55">
        <v>1</v>
      </c>
      <c r="AL1204" s="77">
        <f t="shared" si="6"/>
        <v>0</v>
      </c>
    </row>
    <row r="1205" spans="2:48" x14ac:dyDescent="0.3">
      <c r="B1205" s="55">
        <v>2017</v>
      </c>
      <c r="D1205" s="54">
        <v>457</v>
      </c>
      <c r="E1205" s="54">
        <v>18</v>
      </c>
      <c r="F1205" s="54" t="s">
        <v>573</v>
      </c>
      <c r="G1205" s="54"/>
      <c r="H1205" s="54" t="s">
        <v>27</v>
      </c>
      <c r="I1205" s="54" t="s">
        <v>2539</v>
      </c>
      <c r="J1205" s="54" t="s">
        <v>1634</v>
      </c>
      <c r="K1205" s="54" t="s">
        <v>3561</v>
      </c>
      <c r="L1205" s="54" t="s">
        <v>4757</v>
      </c>
      <c r="M1205" s="54"/>
      <c r="N1205" s="54" t="s">
        <v>4758</v>
      </c>
      <c r="O1205" s="55" t="s">
        <v>4757</v>
      </c>
      <c r="Q1205" s="54" t="s">
        <v>1730</v>
      </c>
      <c r="T1205" s="55" t="s">
        <v>4759</v>
      </c>
      <c r="U1205" s="55" t="s">
        <v>2877</v>
      </c>
      <c r="V1205" s="60">
        <v>0</v>
      </c>
      <c r="W1205" s="59" t="s">
        <v>4254</v>
      </c>
      <c r="X1205" s="55">
        <v>1</v>
      </c>
      <c r="Y1205" s="55">
        <v>1</v>
      </c>
      <c r="AA1205" s="55" t="s">
        <v>4760</v>
      </c>
      <c r="AL1205" s="77">
        <f t="shared" si="6"/>
        <v>0</v>
      </c>
    </row>
    <row r="1206" spans="2:48" x14ac:dyDescent="0.3">
      <c r="B1206" s="55">
        <v>2017</v>
      </c>
      <c r="D1206" s="54">
        <v>457</v>
      </c>
      <c r="E1206" s="54">
        <v>18</v>
      </c>
      <c r="F1206" s="54" t="s">
        <v>573</v>
      </c>
      <c r="G1206" s="54"/>
      <c r="H1206" s="54" t="s">
        <v>27</v>
      </c>
      <c r="I1206" s="54" t="s">
        <v>2539</v>
      </c>
      <c r="J1206" s="54" t="s">
        <v>1634</v>
      </c>
      <c r="K1206" s="54" t="s">
        <v>3561</v>
      </c>
      <c r="L1206" s="54" t="s">
        <v>4757</v>
      </c>
      <c r="M1206" s="54"/>
      <c r="N1206" s="54" t="s">
        <v>4758</v>
      </c>
      <c r="O1206" s="55" t="s">
        <v>4757</v>
      </c>
      <c r="Q1206" s="54" t="s">
        <v>1693</v>
      </c>
      <c r="T1206" s="55" t="s">
        <v>4762</v>
      </c>
      <c r="U1206" s="55" t="s">
        <v>2877</v>
      </c>
      <c r="V1206" s="60">
        <v>0</v>
      </c>
      <c r="X1206" s="55">
        <v>2</v>
      </c>
      <c r="Y1206" s="55">
        <v>1</v>
      </c>
      <c r="AA1206" s="55" t="s">
        <v>4761</v>
      </c>
      <c r="AL1206" s="77">
        <f t="shared" si="6"/>
        <v>0</v>
      </c>
    </row>
    <row r="1207" spans="2:48" x14ac:dyDescent="0.3">
      <c r="B1207" s="55">
        <v>2017</v>
      </c>
      <c r="D1207" s="54">
        <v>457</v>
      </c>
      <c r="E1207" s="54">
        <v>18</v>
      </c>
      <c r="F1207" s="54" t="s">
        <v>573</v>
      </c>
      <c r="G1207" s="54"/>
      <c r="H1207" s="54" t="s">
        <v>27</v>
      </c>
      <c r="I1207" s="54" t="s">
        <v>2539</v>
      </c>
      <c r="J1207" s="54" t="s">
        <v>1622</v>
      </c>
      <c r="K1207" s="54" t="s">
        <v>3968</v>
      </c>
      <c r="L1207" s="54"/>
      <c r="M1207" s="54"/>
      <c r="N1207" s="54" t="s">
        <v>2992</v>
      </c>
      <c r="O1207" s="55" t="e">
        <v>#N/A</v>
      </c>
      <c r="Q1207" s="54" t="s">
        <v>1631</v>
      </c>
      <c r="V1207" s="60">
        <v>0</v>
      </c>
      <c r="W1207" s="59" t="s">
        <v>4254</v>
      </c>
      <c r="X1207" s="55" t="s">
        <v>2216</v>
      </c>
      <c r="Y1207" s="55">
        <v>1</v>
      </c>
      <c r="AL1207" s="77">
        <f t="shared" si="6"/>
        <v>0</v>
      </c>
    </row>
    <row r="1208" spans="2:48" x14ac:dyDescent="0.3">
      <c r="B1208" s="55">
        <v>2017</v>
      </c>
      <c r="D1208" s="54">
        <v>453</v>
      </c>
      <c r="E1208" s="55">
        <v>18</v>
      </c>
      <c r="F1208" s="55" t="s">
        <v>177</v>
      </c>
      <c r="H1208" s="55" t="s">
        <v>972</v>
      </c>
      <c r="I1208" s="55" t="s">
        <v>3193</v>
      </c>
      <c r="J1208" s="55" t="s">
        <v>1634</v>
      </c>
      <c r="K1208" s="54" t="s">
        <v>3561</v>
      </c>
      <c r="L1208" s="54"/>
      <c r="M1208" s="54"/>
      <c r="N1208" s="54" t="s">
        <v>3561</v>
      </c>
      <c r="O1208" s="55" t="e">
        <v>#N/A</v>
      </c>
      <c r="P1208" s="55" t="s">
        <v>4355</v>
      </c>
      <c r="Q1208" s="55" t="s">
        <v>4355</v>
      </c>
      <c r="T1208" s="55" t="s">
        <v>1853</v>
      </c>
      <c r="V1208" s="60">
        <v>0.2</v>
      </c>
      <c r="X1208" s="55">
        <v>3</v>
      </c>
      <c r="Y1208" s="55">
        <v>1</v>
      </c>
      <c r="AL1208" s="77">
        <f t="shared" si="6"/>
        <v>0</v>
      </c>
    </row>
    <row r="1209" spans="2:48" x14ac:dyDescent="0.3">
      <c r="B1209" s="55">
        <v>2017</v>
      </c>
      <c r="D1209" s="54">
        <v>453</v>
      </c>
      <c r="E1209" s="55">
        <v>18</v>
      </c>
      <c r="F1209" s="55" t="s">
        <v>177</v>
      </c>
      <c r="H1209" s="55" t="s">
        <v>972</v>
      </c>
      <c r="I1209" s="55" t="s">
        <v>3193</v>
      </c>
      <c r="J1209" s="55" t="s">
        <v>1634</v>
      </c>
      <c r="K1209" s="54" t="s">
        <v>3561</v>
      </c>
      <c r="L1209" s="54" t="s">
        <v>3051</v>
      </c>
      <c r="M1209" s="54" t="s">
        <v>3068</v>
      </c>
      <c r="N1209" s="54" t="s">
        <v>4763</v>
      </c>
      <c r="O1209" s="55" t="e">
        <v>#N/A</v>
      </c>
      <c r="Q1209" s="55" t="s">
        <v>3388</v>
      </c>
      <c r="T1209" s="55" t="s">
        <v>4764</v>
      </c>
      <c r="V1209" s="60">
        <v>0.2</v>
      </c>
      <c r="W1209" s="59" t="s">
        <v>4396</v>
      </c>
      <c r="X1209" s="55">
        <v>3</v>
      </c>
      <c r="Y1209" s="55">
        <v>1</v>
      </c>
      <c r="AG1209" s="55" t="s">
        <v>4765</v>
      </c>
      <c r="AL1209" s="77">
        <f t="shared" si="6"/>
        <v>0</v>
      </c>
      <c r="AQ1209" s="55">
        <v>1</v>
      </c>
      <c r="AR1209" s="55">
        <v>1</v>
      </c>
      <c r="AV1209" s="55" t="s">
        <v>4516</v>
      </c>
    </row>
    <row r="1210" spans="2:48" x14ac:dyDescent="0.3">
      <c r="B1210" s="55">
        <v>2017</v>
      </c>
      <c r="D1210" s="54">
        <v>454</v>
      </c>
      <c r="E1210" s="55">
        <v>18</v>
      </c>
      <c r="F1210" s="55" t="s">
        <v>181</v>
      </c>
      <c r="H1210" s="55" t="s">
        <v>972</v>
      </c>
      <c r="I1210" s="55" t="s">
        <v>3193</v>
      </c>
      <c r="J1210" s="55" t="s">
        <v>1634</v>
      </c>
      <c r="K1210" s="73" t="s">
        <v>3561</v>
      </c>
      <c r="L1210" s="73" t="s">
        <v>4146</v>
      </c>
      <c r="M1210" s="73" t="s">
        <v>4711</v>
      </c>
      <c r="N1210" s="73" t="s">
        <v>4712</v>
      </c>
      <c r="O1210" s="55" t="e">
        <v>#N/A</v>
      </c>
      <c r="Q1210" s="55" t="s">
        <v>4713</v>
      </c>
      <c r="U1210" s="55" t="s">
        <v>4086</v>
      </c>
      <c r="V1210" s="60">
        <v>0.7</v>
      </c>
      <c r="W1210" s="59" t="s">
        <v>4437</v>
      </c>
      <c r="X1210" s="55">
        <v>1</v>
      </c>
      <c r="Y1210" s="55">
        <v>1</v>
      </c>
      <c r="AA1210" s="55" t="s">
        <v>4766</v>
      </c>
      <c r="AL1210" s="77">
        <f t="shared" si="6"/>
        <v>0</v>
      </c>
      <c r="AQ1210" s="54"/>
      <c r="AR1210" s="55">
        <v>2</v>
      </c>
      <c r="AU1210" s="55">
        <v>40.6</v>
      </c>
      <c r="AV1210" s="55" t="s">
        <v>2874</v>
      </c>
    </row>
    <row r="1211" spans="2:48" x14ac:dyDescent="0.3">
      <c r="B1211" s="55">
        <v>2017</v>
      </c>
      <c r="D1211" s="54">
        <v>454</v>
      </c>
      <c r="E1211" s="55">
        <v>18</v>
      </c>
      <c r="F1211" s="55" t="s">
        <v>181</v>
      </c>
      <c r="H1211" s="55" t="s">
        <v>972</v>
      </c>
      <c r="I1211" s="55" t="s">
        <v>3193</v>
      </c>
      <c r="J1211" s="55" t="s">
        <v>1634</v>
      </c>
      <c r="K1211" s="73" t="s">
        <v>3561</v>
      </c>
      <c r="L1211" s="73" t="s">
        <v>4714</v>
      </c>
      <c r="M1211" s="73"/>
      <c r="N1211" s="73" t="s">
        <v>4767</v>
      </c>
      <c r="O1211" s="55" t="e">
        <v>#N/A</v>
      </c>
      <c r="Q1211" s="55" t="s">
        <v>4212</v>
      </c>
      <c r="T1211" s="55" t="s">
        <v>4715</v>
      </c>
      <c r="V1211" s="60">
        <v>1</v>
      </c>
      <c r="Y1211" s="55">
        <v>1</v>
      </c>
      <c r="AL1211" s="77">
        <f t="shared" si="6"/>
        <v>0</v>
      </c>
      <c r="AU1211" s="55" t="s">
        <v>4717</v>
      </c>
      <c r="AV1211" s="55" t="s">
        <v>4716</v>
      </c>
    </row>
    <row r="1212" spans="2:48" s="54" customFormat="1" x14ac:dyDescent="0.3">
      <c r="B1212" s="54">
        <v>2017</v>
      </c>
      <c r="D1212" s="54">
        <v>458</v>
      </c>
      <c r="E1212" s="54">
        <v>18</v>
      </c>
      <c r="F1212" s="54" t="s">
        <v>238</v>
      </c>
      <c r="H1212" s="54" t="s">
        <v>27</v>
      </c>
      <c r="I1212" s="54" t="s">
        <v>2539</v>
      </c>
      <c r="J1212" s="54" t="s">
        <v>1634</v>
      </c>
      <c r="K1212" s="54" t="s">
        <v>3561</v>
      </c>
      <c r="L1212" s="54" t="s">
        <v>4714</v>
      </c>
      <c r="N1212" s="54" t="s">
        <v>4767</v>
      </c>
      <c r="O1212" s="55" t="e">
        <v>#N/A</v>
      </c>
      <c r="P1212" s="55"/>
      <c r="Q1212" s="54" t="s">
        <v>4206</v>
      </c>
      <c r="T1212" s="54" t="s">
        <v>1731</v>
      </c>
      <c r="U1212" s="54" t="s">
        <v>2874</v>
      </c>
      <c r="V1212" s="83">
        <v>0.1</v>
      </c>
      <c r="W1212" s="63" t="s">
        <v>4535</v>
      </c>
      <c r="Y1212" s="54">
        <v>1</v>
      </c>
      <c r="AA1212" s="54" t="s">
        <v>4720</v>
      </c>
      <c r="AB1212" s="54">
        <v>1</v>
      </c>
      <c r="AD1212" s="54" t="s">
        <v>4067</v>
      </c>
      <c r="AE1212" s="54" t="s">
        <v>4109</v>
      </c>
      <c r="AF1212" s="54" t="s">
        <v>4109</v>
      </c>
      <c r="AL1212" s="77">
        <f t="shared" si="6"/>
        <v>0</v>
      </c>
      <c r="AQ1212" s="54">
        <v>1</v>
      </c>
      <c r="AU1212" s="54" t="s">
        <v>4719</v>
      </c>
      <c r="AV1212" s="54" t="s">
        <v>4718</v>
      </c>
    </row>
    <row r="1213" spans="2:48" s="54" customFormat="1" x14ac:dyDescent="0.3">
      <c r="B1213" s="54">
        <v>2017</v>
      </c>
      <c r="D1213" s="54">
        <v>458</v>
      </c>
      <c r="E1213" s="54">
        <v>18</v>
      </c>
      <c r="F1213" s="54" t="s">
        <v>238</v>
      </c>
      <c r="H1213" s="54" t="s">
        <v>27</v>
      </c>
      <c r="I1213" s="54" t="s">
        <v>2539</v>
      </c>
      <c r="J1213" s="54" t="s">
        <v>1634</v>
      </c>
      <c r="K1213" s="54" t="s">
        <v>3561</v>
      </c>
      <c r="N1213" s="54" t="s">
        <v>3561</v>
      </c>
      <c r="O1213" s="55" t="e">
        <v>#N/A</v>
      </c>
      <c r="P1213" s="55"/>
      <c r="Q1213" s="54" t="s">
        <v>3354</v>
      </c>
      <c r="T1213" s="54" t="s">
        <v>4721</v>
      </c>
      <c r="U1213" s="54" t="s">
        <v>2874</v>
      </c>
      <c r="V1213" s="83">
        <v>0.1</v>
      </c>
      <c r="W1213" s="63" t="s">
        <v>4418</v>
      </c>
      <c r="X1213" s="54">
        <v>4</v>
      </c>
      <c r="Y1213" s="54">
        <v>1</v>
      </c>
      <c r="AL1213" s="77">
        <f t="shared" si="6"/>
        <v>0</v>
      </c>
    </row>
    <row r="1214" spans="2:48" s="54" customFormat="1" x14ac:dyDescent="0.3">
      <c r="B1214" s="54">
        <v>2017</v>
      </c>
      <c r="D1214" s="54">
        <v>458</v>
      </c>
      <c r="E1214" s="54">
        <v>18</v>
      </c>
      <c r="F1214" s="54" t="s">
        <v>238</v>
      </c>
      <c r="H1214" s="54" t="s">
        <v>27</v>
      </c>
      <c r="I1214" s="54" t="s">
        <v>2539</v>
      </c>
      <c r="J1214" s="54" t="s">
        <v>1634</v>
      </c>
      <c r="K1214" s="54" t="s">
        <v>3968</v>
      </c>
      <c r="L1214" s="54" t="s">
        <v>2945</v>
      </c>
      <c r="N1214" s="54" t="s">
        <v>2971</v>
      </c>
      <c r="O1214" s="55" t="e">
        <v>#N/A</v>
      </c>
      <c r="P1214" s="55"/>
      <c r="Q1214" s="54" t="s">
        <v>1667</v>
      </c>
      <c r="T1214" s="54" t="s">
        <v>1631</v>
      </c>
      <c r="V1214" s="83">
        <v>0.2</v>
      </c>
      <c r="W1214" s="63" t="s">
        <v>4396</v>
      </c>
      <c r="X1214" s="54">
        <v>4</v>
      </c>
      <c r="Y1214" s="54">
        <v>1</v>
      </c>
      <c r="AL1214" s="77">
        <f t="shared" si="6"/>
        <v>0</v>
      </c>
    </row>
    <row r="1215" spans="2:48" s="54" customFormat="1" x14ac:dyDescent="0.3">
      <c r="B1215" s="54">
        <v>2017</v>
      </c>
      <c r="D1215" s="54">
        <v>458</v>
      </c>
      <c r="E1215" s="54">
        <v>18</v>
      </c>
      <c r="F1215" s="54" t="s">
        <v>238</v>
      </c>
      <c r="H1215" s="54" t="s">
        <v>27</v>
      </c>
      <c r="I1215" s="54" t="s">
        <v>2539</v>
      </c>
      <c r="J1215" s="54" t="s">
        <v>1634</v>
      </c>
      <c r="K1215" s="54" t="s">
        <v>3968</v>
      </c>
      <c r="L1215" s="54" t="s">
        <v>1746</v>
      </c>
      <c r="N1215" s="54" t="s">
        <v>3201</v>
      </c>
      <c r="O1215" s="55" t="e">
        <v>#N/A</v>
      </c>
      <c r="P1215" s="55"/>
      <c r="Q1215" s="54" t="s">
        <v>1631</v>
      </c>
      <c r="T1215" s="54" t="s">
        <v>4293</v>
      </c>
      <c r="V1215" s="83">
        <v>0</v>
      </c>
      <c r="W1215" s="63" t="s">
        <v>4397</v>
      </c>
      <c r="X1215" s="54">
        <v>5</v>
      </c>
      <c r="Y1215" s="54">
        <v>8</v>
      </c>
      <c r="AG1215" s="54" t="s">
        <v>4781</v>
      </c>
      <c r="AK1215" s="54">
        <v>9</v>
      </c>
      <c r="AL1215" s="77">
        <v>1</v>
      </c>
    </row>
    <row r="1216" spans="2:48" s="54" customFormat="1" x14ac:dyDescent="0.3">
      <c r="B1216" s="54">
        <v>2017</v>
      </c>
      <c r="D1216" s="54">
        <v>458</v>
      </c>
      <c r="E1216" s="54">
        <v>18</v>
      </c>
      <c r="F1216" s="54" t="s">
        <v>238</v>
      </c>
      <c r="H1216" s="54" t="s">
        <v>27</v>
      </c>
      <c r="I1216" s="54" t="s">
        <v>2539</v>
      </c>
      <c r="J1216" s="54" t="s">
        <v>1634</v>
      </c>
      <c r="K1216" s="54" t="s">
        <v>3968</v>
      </c>
      <c r="L1216" s="54" t="s">
        <v>1746</v>
      </c>
      <c r="N1216" s="54" t="s">
        <v>3201</v>
      </c>
      <c r="O1216" s="55" t="e">
        <v>#N/A</v>
      </c>
      <c r="P1216" s="55"/>
      <c r="Q1216" s="54" t="s">
        <v>4782</v>
      </c>
      <c r="T1216" s="54" t="s">
        <v>4783</v>
      </c>
      <c r="V1216" s="83">
        <v>0</v>
      </c>
      <c r="W1216" s="63" t="s">
        <v>4396</v>
      </c>
      <c r="X1216" s="54">
        <v>3</v>
      </c>
      <c r="Y1216" s="54">
        <v>1</v>
      </c>
      <c r="AK1216" s="79" t="s">
        <v>4088</v>
      </c>
      <c r="AL1216" s="77">
        <f t="shared" si="6"/>
        <v>1</v>
      </c>
      <c r="AQ1216" s="54" t="s">
        <v>4784</v>
      </c>
    </row>
    <row r="1217" spans="2:48" x14ac:dyDescent="0.3">
      <c r="B1217" s="55">
        <v>2017</v>
      </c>
      <c r="D1217" s="54">
        <v>446</v>
      </c>
      <c r="E1217" s="55">
        <v>18</v>
      </c>
      <c r="F1217" s="55" t="s">
        <v>181</v>
      </c>
      <c r="H1217" s="55" t="s">
        <v>27</v>
      </c>
      <c r="I1217" s="55" t="s">
        <v>3167</v>
      </c>
      <c r="J1217" s="55" t="s">
        <v>1634</v>
      </c>
      <c r="K1217" s="55" t="s">
        <v>3968</v>
      </c>
      <c r="L1217" s="55" t="s">
        <v>1746</v>
      </c>
      <c r="N1217" s="55" t="s">
        <v>3201</v>
      </c>
      <c r="O1217" s="55" t="e">
        <v>#N/A</v>
      </c>
      <c r="Q1217" s="55" t="s">
        <v>1631</v>
      </c>
      <c r="T1217" s="55" t="s">
        <v>4293</v>
      </c>
      <c r="V1217" s="60">
        <v>0</v>
      </c>
      <c r="W1217" s="59" t="s">
        <v>4254</v>
      </c>
      <c r="X1217" s="55">
        <v>3</v>
      </c>
      <c r="Y1217" s="55">
        <v>1</v>
      </c>
      <c r="AL1217" s="77">
        <f t="shared" si="6"/>
        <v>0</v>
      </c>
    </row>
    <row r="1218" spans="2:48" x14ac:dyDescent="0.3">
      <c r="B1218" s="55">
        <v>2017</v>
      </c>
      <c r="D1218" s="54">
        <v>447</v>
      </c>
      <c r="E1218" s="55" t="s">
        <v>584</v>
      </c>
      <c r="F1218" s="55" t="s">
        <v>656</v>
      </c>
      <c r="H1218" s="55" t="s">
        <v>581</v>
      </c>
      <c r="I1218" s="55" t="s">
        <v>3193</v>
      </c>
      <c r="J1218" s="55" t="s">
        <v>1634</v>
      </c>
      <c r="K1218" s="55" t="s">
        <v>3968</v>
      </c>
      <c r="L1218" s="55" t="s">
        <v>1746</v>
      </c>
      <c r="N1218" s="55" t="s">
        <v>3201</v>
      </c>
      <c r="O1218" s="55" t="e">
        <v>#N/A</v>
      </c>
      <c r="Q1218" s="55" t="s">
        <v>4293</v>
      </c>
      <c r="V1218" s="60">
        <v>0</v>
      </c>
      <c r="X1218" s="55">
        <v>2</v>
      </c>
      <c r="Y1218" s="55">
        <v>2</v>
      </c>
      <c r="AL1218" s="77">
        <f t="shared" si="6"/>
        <v>0</v>
      </c>
    </row>
    <row r="1219" spans="2:48" x14ac:dyDescent="0.3">
      <c r="B1219" s="55">
        <v>2017</v>
      </c>
      <c r="D1219" s="54">
        <v>455</v>
      </c>
      <c r="E1219" s="55">
        <v>18</v>
      </c>
      <c r="F1219" s="55" t="s">
        <v>177</v>
      </c>
      <c r="H1219" s="55" t="s">
        <v>27</v>
      </c>
      <c r="I1219" s="55" t="s">
        <v>2539</v>
      </c>
      <c r="J1219" s="55" t="s">
        <v>1634</v>
      </c>
      <c r="K1219" s="55" t="s">
        <v>3968</v>
      </c>
      <c r="N1219" s="55" t="s">
        <v>2919</v>
      </c>
      <c r="O1219" s="55" t="e">
        <v>#N/A</v>
      </c>
      <c r="Q1219" s="55" t="s">
        <v>4293</v>
      </c>
      <c r="V1219" s="60">
        <v>0</v>
      </c>
      <c r="X1219" s="55">
        <v>3</v>
      </c>
      <c r="Y1219" s="55">
        <v>10</v>
      </c>
      <c r="AA1219" s="55" t="s">
        <v>4722</v>
      </c>
      <c r="AL1219" s="77">
        <f t="shared" si="6"/>
        <v>0</v>
      </c>
    </row>
    <row r="1220" spans="2:48" x14ac:dyDescent="0.3">
      <c r="B1220" s="55">
        <v>2017</v>
      </c>
      <c r="D1220" s="54">
        <v>289</v>
      </c>
      <c r="E1220" s="55">
        <v>18</v>
      </c>
      <c r="F1220" s="55" t="s">
        <v>2594</v>
      </c>
      <c r="H1220" s="55" t="s">
        <v>27</v>
      </c>
      <c r="I1220" s="55" t="s">
        <v>2595</v>
      </c>
      <c r="J1220" s="55" t="s">
        <v>1634</v>
      </c>
      <c r="K1220" s="55" t="s">
        <v>3968</v>
      </c>
      <c r="L1220" s="55" t="s">
        <v>1630</v>
      </c>
      <c r="N1220" s="55" t="s">
        <v>2777</v>
      </c>
      <c r="O1220" s="55" t="e">
        <v>#N/A</v>
      </c>
      <c r="Q1220" s="55" t="s">
        <v>1702</v>
      </c>
      <c r="V1220" s="60">
        <v>0.9</v>
      </c>
      <c r="W1220" s="59" t="s">
        <v>4430</v>
      </c>
      <c r="X1220" s="55">
        <v>1</v>
      </c>
      <c r="Y1220" s="55">
        <v>1</v>
      </c>
      <c r="AA1220" s="73" t="s">
        <v>4788</v>
      </c>
      <c r="AH1220" s="55" t="s">
        <v>4245</v>
      </c>
      <c r="AL1220" s="77">
        <f t="shared" si="6"/>
        <v>0</v>
      </c>
      <c r="AP1220" s="55">
        <v>2</v>
      </c>
      <c r="AU1220" s="55" t="s">
        <v>4724</v>
      </c>
      <c r="AV1220" s="55" t="s">
        <v>4723</v>
      </c>
    </row>
    <row r="1221" spans="2:48" x14ac:dyDescent="0.3">
      <c r="B1221" s="55">
        <v>2017</v>
      </c>
      <c r="D1221" s="54">
        <v>202</v>
      </c>
      <c r="E1221" s="55">
        <v>17</v>
      </c>
      <c r="F1221" s="55" t="s">
        <v>464</v>
      </c>
      <c r="H1221" s="55" t="s">
        <v>95</v>
      </c>
      <c r="I1221" s="55" t="s">
        <v>2301</v>
      </c>
      <c r="J1221" s="55" t="s">
        <v>1634</v>
      </c>
      <c r="K1221" s="55" t="s">
        <v>3968</v>
      </c>
      <c r="N1221" s="55" t="s">
        <v>2919</v>
      </c>
      <c r="O1221" s="55" t="e">
        <v>#N/A</v>
      </c>
      <c r="Q1221" s="55" t="s">
        <v>4293</v>
      </c>
      <c r="V1221" s="60">
        <v>0</v>
      </c>
      <c r="X1221" s="55">
        <v>5</v>
      </c>
      <c r="Y1221" s="55">
        <v>2</v>
      </c>
      <c r="AA1221" s="55" t="s">
        <v>4725</v>
      </c>
      <c r="AH1221" s="55" t="s">
        <v>4274</v>
      </c>
      <c r="AK1221" s="55" t="s">
        <v>3974</v>
      </c>
      <c r="AL1221" s="77">
        <f t="shared" si="6"/>
        <v>2</v>
      </c>
    </row>
    <row r="1222" spans="2:48" x14ac:dyDescent="0.3">
      <c r="B1222" s="55">
        <v>2017</v>
      </c>
      <c r="D1222" s="54">
        <v>200</v>
      </c>
      <c r="E1222" s="55">
        <v>17</v>
      </c>
      <c r="F1222" s="55" t="s">
        <v>464</v>
      </c>
      <c r="H1222" s="55" t="s">
        <v>95</v>
      </c>
      <c r="I1222" s="55" t="s">
        <v>2301</v>
      </c>
      <c r="J1222" s="55" t="s">
        <v>1634</v>
      </c>
      <c r="K1222" s="55" t="s">
        <v>3968</v>
      </c>
      <c r="L1222" s="55" t="s">
        <v>1630</v>
      </c>
      <c r="N1222" s="55" t="s">
        <v>2777</v>
      </c>
      <c r="O1222" s="55" t="e">
        <v>#N/A</v>
      </c>
      <c r="Q1222" s="55" t="s">
        <v>4381</v>
      </c>
      <c r="T1222" s="55" t="s">
        <v>4726</v>
      </c>
      <c r="V1222" s="60">
        <v>0.2</v>
      </c>
      <c r="W1222" s="59" t="s">
        <v>4661</v>
      </c>
      <c r="X1222" s="55">
        <v>3</v>
      </c>
      <c r="Y1222" s="55">
        <v>1</v>
      </c>
      <c r="AL1222" s="77">
        <f t="shared" si="6"/>
        <v>0</v>
      </c>
    </row>
    <row r="1223" spans="2:48" x14ac:dyDescent="0.3">
      <c r="B1223" s="55">
        <v>2017</v>
      </c>
      <c r="D1223" s="54">
        <v>200</v>
      </c>
      <c r="E1223" s="55">
        <v>17</v>
      </c>
      <c r="F1223" s="55" t="s">
        <v>464</v>
      </c>
      <c r="H1223" s="55" t="s">
        <v>95</v>
      </c>
      <c r="I1223" s="55" t="s">
        <v>2301</v>
      </c>
      <c r="J1223" s="55" t="s">
        <v>1634</v>
      </c>
      <c r="K1223" s="55" t="s">
        <v>3968</v>
      </c>
      <c r="L1223" s="55" t="s">
        <v>1630</v>
      </c>
      <c r="N1223" s="54" t="s">
        <v>2777</v>
      </c>
      <c r="O1223" s="55" t="e">
        <v>#N/A</v>
      </c>
      <c r="Q1223" s="54" t="s">
        <v>1631</v>
      </c>
      <c r="R1223" s="54"/>
      <c r="S1223" s="54"/>
      <c r="T1223" s="54" t="s">
        <v>4727</v>
      </c>
      <c r="V1223" s="60">
        <v>0.2</v>
      </c>
      <c r="X1223" s="55">
        <v>3</v>
      </c>
      <c r="Y1223" s="55">
        <v>1</v>
      </c>
      <c r="AA1223" s="55" t="s">
        <v>4728</v>
      </c>
      <c r="AB1223" s="55">
        <v>1</v>
      </c>
      <c r="AC1223" s="55" t="s">
        <v>4067</v>
      </c>
      <c r="AL1223" s="77">
        <f t="shared" si="6"/>
        <v>0</v>
      </c>
      <c r="AR1223" s="55">
        <v>3</v>
      </c>
    </row>
    <row r="1224" spans="2:48" x14ac:dyDescent="0.3">
      <c r="B1224" s="55">
        <v>2017</v>
      </c>
      <c r="D1224" s="54">
        <v>200</v>
      </c>
      <c r="E1224" s="55">
        <v>17</v>
      </c>
      <c r="F1224" s="55" t="s">
        <v>464</v>
      </c>
      <c r="H1224" s="55" t="s">
        <v>95</v>
      </c>
      <c r="I1224" s="55" t="s">
        <v>2301</v>
      </c>
      <c r="J1224" s="55" t="s">
        <v>1634</v>
      </c>
      <c r="K1224" s="55" t="s">
        <v>3968</v>
      </c>
      <c r="L1224" s="55" t="s">
        <v>1746</v>
      </c>
      <c r="N1224" s="55" t="s">
        <v>3201</v>
      </c>
      <c r="O1224" s="55" t="e">
        <v>#N/A</v>
      </c>
      <c r="Q1224" s="55" t="s">
        <v>1631</v>
      </c>
      <c r="T1224" s="55" t="s">
        <v>4293</v>
      </c>
      <c r="V1224" s="60">
        <v>0</v>
      </c>
      <c r="X1224" s="55">
        <v>5</v>
      </c>
      <c r="Y1224" s="55">
        <v>2</v>
      </c>
      <c r="AA1224" s="55" t="s">
        <v>4729</v>
      </c>
      <c r="AG1224" s="55" t="s">
        <v>4730</v>
      </c>
      <c r="AL1224" s="77">
        <f t="shared" si="6"/>
        <v>0</v>
      </c>
      <c r="AN1224" s="55" t="s">
        <v>3974</v>
      </c>
      <c r="AR1224" s="55" t="s">
        <v>3974</v>
      </c>
    </row>
    <row r="1225" spans="2:48" x14ac:dyDescent="0.3">
      <c r="B1225" s="55">
        <v>2017</v>
      </c>
      <c r="D1225" s="54">
        <v>208</v>
      </c>
      <c r="E1225" s="55">
        <v>17</v>
      </c>
      <c r="F1225" s="55" t="s">
        <v>32</v>
      </c>
      <c r="H1225" s="55" t="s">
        <v>15</v>
      </c>
      <c r="I1225" s="55" t="s">
        <v>1621</v>
      </c>
      <c r="J1225" s="55" t="s">
        <v>1634</v>
      </c>
      <c r="K1225" s="55" t="s">
        <v>3968</v>
      </c>
      <c r="L1225" s="55" t="s">
        <v>1746</v>
      </c>
      <c r="N1225" s="55" t="s">
        <v>3201</v>
      </c>
      <c r="O1225" s="55" t="e">
        <v>#N/A</v>
      </c>
      <c r="Q1225" s="55" t="s">
        <v>1631</v>
      </c>
      <c r="T1225" s="55" t="s">
        <v>4293</v>
      </c>
      <c r="V1225" s="60">
        <v>0</v>
      </c>
      <c r="X1225" s="55">
        <v>2</v>
      </c>
      <c r="Y1225" s="55">
        <v>1</v>
      </c>
      <c r="AL1225" s="77">
        <f t="shared" si="6"/>
        <v>0</v>
      </c>
    </row>
    <row r="1226" spans="2:48" s="54" customFormat="1" x14ac:dyDescent="0.3">
      <c r="B1226" s="54">
        <v>2017</v>
      </c>
      <c r="D1226" s="54">
        <v>206</v>
      </c>
      <c r="E1226" s="54">
        <v>17</v>
      </c>
      <c r="F1226" s="54" t="s">
        <v>32</v>
      </c>
      <c r="H1226" s="54" t="s">
        <v>15</v>
      </c>
      <c r="I1226" s="54" t="s">
        <v>1621</v>
      </c>
      <c r="J1226" s="54" t="s">
        <v>1634</v>
      </c>
      <c r="K1226" s="54" t="s">
        <v>3968</v>
      </c>
      <c r="L1226" s="54" t="s">
        <v>2259</v>
      </c>
      <c r="N1226" s="54" t="s">
        <v>2983</v>
      </c>
      <c r="O1226" s="55" t="e">
        <v>#N/A</v>
      </c>
      <c r="P1226" s="55"/>
      <c r="Q1226" s="54" t="s">
        <v>1713</v>
      </c>
      <c r="T1226" s="54" t="s">
        <v>3092</v>
      </c>
      <c r="U1226" s="54" t="s">
        <v>2877</v>
      </c>
      <c r="V1226" s="83">
        <v>0</v>
      </c>
      <c r="W1226" s="63"/>
      <c r="X1226" s="54" t="s">
        <v>2216</v>
      </c>
      <c r="Y1226" s="54">
        <v>1</v>
      </c>
      <c r="AA1226" s="54" t="s">
        <v>4774</v>
      </c>
      <c r="AL1226" s="77">
        <f t="shared" si="6"/>
        <v>0</v>
      </c>
    </row>
    <row r="1227" spans="2:48" x14ac:dyDescent="0.3">
      <c r="B1227" s="55">
        <v>2017</v>
      </c>
      <c r="D1227" s="54">
        <v>206</v>
      </c>
      <c r="E1227" s="55">
        <v>17</v>
      </c>
      <c r="F1227" s="55" t="s">
        <v>32</v>
      </c>
      <c r="H1227" s="55" t="s">
        <v>15</v>
      </c>
      <c r="I1227" s="55" t="s">
        <v>1621</v>
      </c>
      <c r="J1227" s="55" t="s">
        <v>1634</v>
      </c>
      <c r="K1227" s="55" t="s">
        <v>3968</v>
      </c>
      <c r="L1227" s="55" t="s">
        <v>1746</v>
      </c>
      <c r="N1227" s="55" t="s">
        <v>3201</v>
      </c>
      <c r="O1227" s="55" t="e">
        <v>#N/A</v>
      </c>
      <c r="Q1227" s="55" t="s">
        <v>1631</v>
      </c>
      <c r="T1227" s="55" t="s">
        <v>4293</v>
      </c>
      <c r="V1227" s="60">
        <v>0</v>
      </c>
      <c r="X1227" s="55">
        <v>4</v>
      </c>
      <c r="Y1227" s="55">
        <v>2</v>
      </c>
      <c r="AL1227" s="77">
        <f t="shared" si="6"/>
        <v>0</v>
      </c>
    </row>
    <row r="1228" spans="2:48" x14ac:dyDescent="0.3">
      <c r="B1228" s="55">
        <v>2017</v>
      </c>
      <c r="D1228" s="54">
        <v>206</v>
      </c>
      <c r="E1228" s="55">
        <v>17</v>
      </c>
      <c r="F1228" s="55" t="s">
        <v>32</v>
      </c>
      <c r="H1228" s="55" t="s">
        <v>15</v>
      </c>
      <c r="I1228" s="55" t="s">
        <v>1621</v>
      </c>
      <c r="J1228" s="55" t="s">
        <v>1634</v>
      </c>
      <c r="K1228" s="55" t="s">
        <v>3968</v>
      </c>
      <c r="L1228" s="55" t="s">
        <v>1746</v>
      </c>
      <c r="N1228" s="55" t="s">
        <v>3201</v>
      </c>
      <c r="O1228" s="55" t="e">
        <v>#N/A</v>
      </c>
      <c r="P1228" s="55" t="s">
        <v>4175</v>
      </c>
      <c r="Q1228" s="55" t="s">
        <v>4175</v>
      </c>
      <c r="T1228" s="55" t="s">
        <v>1914</v>
      </c>
      <c r="V1228" s="60">
        <v>0</v>
      </c>
      <c r="X1228" s="55">
        <v>2</v>
      </c>
      <c r="Y1228" s="55">
        <v>1</v>
      </c>
      <c r="AL1228" s="77">
        <f t="shared" si="6"/>
        <v>0</v>
      </c>
    </row>
    <row r="1229" spans="2:48" s="54" customFormat="1" ht="16.2" customHeight="1" x14ac:dyDescent="0.3">
      <c r="B1229" s="54">
        <v>2017</v>
      </c>
      <c r="D1229" s="54">
        <v>220</v>
      </c>
      <c r="E1229" s="54">
        <v>17</v>
      </c>
      <c r="F1229" s="54" t="s">
        <v>134</v>
      </c>
      <c r="H1229" s="54" t="s">
        <v>15</v>
      </c>
      <c r="I1229" s="54" t="s">
        <v>3111</v>
      </c>
      <c r="J1229" s="54" t="s">
        <v>1634</v>
      </c>
      <c r="K1229" s="54" t="s">
        <v>3561</v>
      </c>
      <c r="N1229" s="54" t="s">
        <v>4731</v>
      </c>
      <c r="O1229" s="55" t="e">
        <v>#N/A</v>
      </c>
      <c r="P1229" s="55" t="s">
        <v>4163</v>
      </c>
      <c r="Q1229" s="54" t="s">
        <v>4163</v>
      </c>
      <c r="V1229" s="83">
        <v>0.8</v>
      </c>
      <c r="W1229" s="63"/>
      <c r="X1229" s="54">
        <v>4</v>
      </c>
      <c r="Y1229" s="54">
        <v>1</v>
      </c>
      <c r="AA1229" s="54" t="s">
        <v>4732</v>
      </c>
      <c r="AB1229" s="54">
        <v>1</v>
      </c>
      <c r="AD1229" s="54" t="s">
        <v>4067</v>
      </c>
      <c r="AE1229" s="54" t="s">
        <v>4414</v>
      </c>
      <c r="AF1229" s="54" t="s">
        <v>4067</v>
      </c>
      <c r="AL1229" s="77">
        <f t="shared" si="6"/>
        <v>0</v>
      </c>
      <c r="AU1229" s="54" t="s">
        <v>4734</v>
      </c>
      <c r="AV1229" s="54" t="s">
        <v>4733</v>
      </c>
    </row>
    <row r="1230" spans="2:48" s="54" customFormat="1" x14ac:dyDescent="0.3">
      <c r="B1230" s="54">
        <v>2017</v>
      </c>
      <c r="D1230" s="54">
        <v>220</v>
      </c>
      <c r="E1230" s="54">
        <v>17</v>
      </c>
      <c r="F1230" s="54" t="s">
        <v>134</v>
      </c>
      <c r="H1230" s="54" t="s">
        <v>15</v>
      </c>
      <c r="I1230" s="54" t="s">
        <v>3111</v>
      </c>
      <c r="J1230" s="54" t="s">
        <v>1634</v>
      </c>
      <c r="K1230" s="54" t="s">
        <v>3561</v>
      </c>
      <c r="L1230" s="54" t="s">
        <v>2873</v>
      </c>
      <c r="M1230" s="54" t="s">
        <v>1657</v>
      </c>
      <c r="N1230" s="54" t="s">
        <v>1658</v>
      </c>
      <c r="O1230" s="55" t="e">
        <v>#N/A</v>
      </c>
      <c r="P1230" s="55"/>
      <c r="Q1230" s="54" t="s">
        <v>1765</v>
      </c>
      <c r="T1230" s="54" t="s">
        <v>4735</v>
      </c>
      <c r="V1230" s="83" t="s">
        <v>2216</v>
      </c>
      <c r="W1230" s="63" t="s">
        <v>4430</v>
      </c>
      <c r="X1230" s="54">
        <v>4</v>
      </c>
      <c r="Y1230" s="54">
        <v>1</v>
      </c>
      <c r="AA1230" s="54" t="s">
        <v>4768</v>
      </c>
      <c r="AH1230" s="55" t="s">
        <v>5392</v>
      </c>
      <c r="AL1230" s="77">
        <f t="shared" si="6"/>
        <v>0</v>
      </c>
      <c r="AU1230" s="54" t="s">
        <v>4737</v>
      </c>
      <c r="AV1230" s="54" t="s">
        <v>4736</v>
      </c>
    </row>
    <row r="1231" spans="2:48" s="54" customFormat="1" x14ac:dyDescent="0.3">
      <c r="B1231" s="54">
        <v>2017</v>
      </c>
      <c r="D1231" s="54">
        <v>220</v>
      </c>
      <c r="E1231" s="54">
        <v>17</v>
      </c>
      <c r="F1231" s="54" t="s">
        <v>134</v>
      </c>
      <c r="H1231" s="54" t="s">
        <v>15</v>
      </c>
      <c r="I1231" s="54" t="s">
        <v>3111</v>
      </c>
      <c r="J1231" s="54" t="s">
        <v>1634</v>
      </c>
      <c r="K1231" s="54" t="s">
        <v>4593</v>
      </c>
      <c r="L1231" s="54" t="s">
        <v>1635</v>
      </c>
      <c r="M1231" s="54" t="s">
        <v>2886</v>
      </c>
      <c r="N1231" s="54" t="s">
        <v>3899</v>
      </c>
      <c r="O1231" s="55" t="e">
        <v>#N/A</v>
      </c>
      <c r="P1231" s="55"/>
      <c r="Q1231" s="54" t="s">
        <v>4113</v>
      </c>
      <c r="T1231" s="54" t="s">
        <v>4738</v>
      </c>
      <c r="V1231" s="83">
        <v>0.3</v>
      </c>
      <c r="W1231" s="63" t="s">
        <v>4418</v>
      </c>
      <c r="X1231" s="54" t="s">
        <v>2216</v>
      </c>
      <c r="Y1231" s="54">
        <v>1</v>
      </c>
      <c r="AK1231" s="54">
        <v>7</v>
      </c>
      <c r="AL1231" s="77">
        <f t="shared" si="6"/>
        <v>1</v>
      </c>
      <c r="AU1231" s="54">
        <v>15.5</v>
      </c>
      <c r="AV1231" s="54" t="s">
        <v>4739</v>
      </c>
    </row>
    <row r="1232" spans="2:48" s="54" customFormat="1" x14ac:dyDescent="0.3">
      <c r="B1232" s="54">
        <v>2017</v>
      </c>
      <c r="D1232" s="54">
        <v>220</v>
      </c>
      <c r="E1232" s="54">
        <v>17</v>
      </c>
      <c r="F1232" s="54" t="s">
        <v>134</v>
      </c>
      <c r="H1232" s="54" t="s">
        <v>15</v>
      </c>
      <c r="I1232" s="54" t="s">
        <v>3111</v>
      </c>
      <c r="J1232" s="54" t="s">
        <v>1634</v>
      </c>
      <c r="K1232" s="54" t="s">
        <v>3968</v>
      </c>
      <c r="L1232" s="54" t="s">
        <v>2259</v>
      </c>
      <c r="N1232" s="54" t="s">
        <v>2983</v>
      </c>
      <c r="O1232" s="55" t="e">
        <v>#N/A</v>
      </c>
      <c r="P1232" s="55" t="s">
        <v>4367</v>
      </c>
      <c r="Q1232" s="54" t="s">
        <v>4367</v>
      </c>
      <c r="V1232" s="83">
        <v>0.4</v>
      </c>
      <c r="W1232" s="63"/>
      <c r="X1232" s="54">
        <v>2</v>
      </c>
      <c r="Y1232" s="54">
        <v>1</v>
      </c>
      <c r="AB1232" s="54">
        <v>1</v>
      </c>
      <c r="AD1232" s="54" t="s">
        <v>4109</v>
      </c>
      <c r="AE1232" s="54" t="s">
        <v>4414</v>
      </c>
      <c r="AF1232" s="54" t="s">
        <v>4067</v>
      </c>
      <c r="AK1232" s="54">
        <v>7</v>
      </c>
      <c r="AL1232" s="77">
        <f t="shared" si="6"/>
        <v>1</v>
      </c>
    </row>
    <row r="1233" spans="2:48" s="54" customFormat="1" x14ac:dyDescent="0.3">
      <c r="B1233" s="54">
        <v>2017</v>
      </c>
      <c r="D1233" s="54">
        <v>220</v>
      </c>
      <c r="E1233" s="54">
        <v>17</v>
      </c>
      <c r="F1233" s="54" t="s">
        <v>134</v>
      </c>
      <c r="H1233" s="54" t="s">
        <v>15</v>
      </c>
      <c r="I1233" s="54" t="s">
        <v>3111</v>
      </c>
      <c r="J1233" s="54" t="s">
        <v>1634</v>
      </c>
      <c r="K1233" s="54" t="s">
        <v>3968</v>
      </c>
      <c r="L1233" s="54" t="s">
        <v>2259</v>
      </c>
      <c r="N1233" s="54" t="s">
        <v>2983</v>
      </c>
      <c r="O1233" s="55" t="e">
        <v>#N/A</v>
      </c>
      <c r="P1233" s="55" t="s">
        <v>4355</v>
      </c>
      <c r="Q1233" s="54" t="s">
        <v>4355</v>
      </c>
      <c r="V1233" s="83">
        <v>1</v>
      </c>
      <c r="W1233" s="63"/>
      <c r="Y1233" s="54">
        <v>1</v>
      </c>
      <c r="AB1233" s="54">
        <v>1</v>
      </c>
      <c r="AD1233" s="54" t="s">
        <v>4063</v>
      </c>
      <c r="AE1233" s="54" t="s">
        <v>4414</v>
      </c>
      <c r="AF1233" s="54" t="s">
        <v>4067</v>
      </c>
      <c r="AL1233" s="77">
        <f t="shared" si="6"/>
        <v>0</v>
      </c>
    </row>
    <row r="1234" spans="2:48" s="54" customFormat="1" x14ac:dyDescent="0.3">
      <c r="B1234" s="54">
        <v>2017</v>
      </c>
      <c r="D1234" s="54">
        <v>220</v>
      </c>
      <c r="E1234" s="54">
        <v>17</v>
      </c>
      <c r="F1234" s="54" t="s">
        <v>134</v>
      </c>
      <c r="H1234" s="54" t="s">
        <v>15</v>
      </c>
      <c r="I1234" s="54" t="s">
        <v>3111</v>
      </c>
      <c r="J1234" s="54" t="s">
        <v>1634</v>
      </c>
      <c r="K1234" s="54" t="s">
        <v>3968</v>
      </c>
      <c r="L1234" s="54" t="s">
        <v>1746</v>
      </c>
      <c r="N1234" s="54" t="s">
        <v>3201</v>
      </c>
      <c r="O1234" s="55" t="e">
        <v>#N/A</v>
      </c>
      <c r="P1234" s="55"/>
      <c r="Q1234" s="54" t="s">
        <v>4269</v>
      </c>
      <c r="V1234" s="83">
        <v>0.6</v>
      </c>
      <c r="W1234" s="63" t="s">
        <v>4430</v>
      </c>
      <c r="X1234" s="54">
        <v>4</v>
      </c>
      <c r="Y1234" s="54">
        <v>1</v>
      </c>
      <c r="AL1234" s="77">
        <f t="shared" si="6"/>
        <v>0</v>
      </c>
      <c r="AU1234" s="54">
        <v>2</v>
      </c>
      <c r="AV1234" s="54" t="s">
        <v>4740</v>
      </c>
    </row>
    <row r="1235" spans="2:48" s="54" customFormat="1" x14ac:dyDescent="0.3">
      <c r="B1235" s="54">
        <v>2017</v>
      </c>
      <c r="D1235" s="54">
        <v>220</v>
      </c>
      <c r="E1235" s="54">
        <v>17</v>
      </c>
      <c r="F1235" s="54" t="s">
        <v>134</v>
      </c>
      <c r="H1235" s="54" t="s">
        <v>15</v>
      </c>
      <c r="I1235" s="54" t="s">
        <v>3111</v>
      </c>
      <c r="J1235" s="54" t="s">
        <v>1634</v>
      </c>
      <c r="K1235" s="54" t="s">
        <v>3968</v>
      </c>
      <c r="L1235" s="54" t="s">
        <v>1746</v>
      </c>
      <c r="N1235" s="54" t="s">
        <v>3201</v>
      </c>
      <c r="O1235" s="55" t="e">
        <v>#N/A</v>
      </c>
      <c r="P1235" s="55"/>
      <c r="Q1235" s="54" t="s">
        <v>4293</v>
      </c>
      <c r="V1235" s="83">
        <v>0</v>
      </c>
      <c r="W1235" s="63"/>
      <c r="X1235" s="54">
        <v>4</v>
      </c>
      <c r="Y1235" s="54">
        <v>1</v>
      </c>
      <c r="AL1235" s="77">
        <f t="shared" si="6"/>
        <v>0</v>
      </c>
    </row>
    <row r="1236" spans="2:48" s="54" customFormat="1" x14ac:dyDescent="0.3">
      <c r="B1236" s="54">
        <v>2017</v>
      </c>
      <c r="D1236" s="54">
        <v>220</v>
      </c>
      <c r="E1236" s="54">
        <v>17</v>
      </c>
      <c r="F1236" s="54" t="s">
        <v>134</v>
      </c>
      <c r="H1236" s="54" t="s">
        <v>15</v>
      </c>
      <c r="I1236" s="54" t="s">
        <v>3111</v>
      </c>
      <c r="J1236" s="54" t="s">
        <v>1634</v>
      </c>
      <c r="K1236" s="54" t="s">
        <v>3366</v>
      </c>
      <c r="N1236" s="54" t="s">
        <v>4741</v>
      </c>
      <c r="O1236" s="55" t="e">
        <v>#N/A</v>
      </c>
      <c r="P1236" s="55"/>
      <c r="V1236" s="83">
        <v>0</v>
      </c>
      <c r="W1236" s="63"/>
      <c r="Y1236" s="54">
        <v>3</v>
      </c>
      <c r="AL1236" s="77">
        <f t="shared" si="6"/>
        <v>0</v>
      </c>
    </row>
    <row r="1237" spans="2:48" s="54" customFormat="1" x14ac:dyDescent="0.3">
      <c r="B1237" s="54">
        <v>2017</v>
      </c>
      <c r="D1237" s="54">
        <v>220</v>
      </c>
      <c r="E1237" s="54">
        <v>17</v>
      </c>
      <c r="F1237" s="54" t="s">
        <v>134</v>
      </c>
      <c r="H1237" s="54" t="s">
        <v>15</v>
      </c>
      <c r="I1237" s="54" t="s">
        <v>3111</v>
      </c>
      <c r="J1237" s="54" t="s">
        <v>1622</v>
      </c>
      <c r="N1237" s="54" t="s">
        <v>2992</v>
      </c>
      <c r="O1237" s="55" t="e">
        <v>#N/A</v>
      </c>
      <c r="P1237" s="55"/>
      <c r="Q1237" s="54" t="s">
        <v>4293</v>
      </c>
      <c r="V1237" s="83">
        <v>0</v>
      </c>
      <c r="W1237" s="63" t="s">
        <v>4397</v>
      </c>
      <c r="X1237" s="54">
        <v>5</v>
      </c>
      <c r="Y1237" s="54">
        <v>1</v>
      </c>
      <c r="AG1237" s="54" t="s">
        <v>4773</v>
      </c>
      <c r="AK1237" s="54" t="s">
        <v>3974</v>
      </c>
      <c r="AL1237" s="77">
        <f t="shared" si="6"/>
        <v>1</v>
      </c>
    </row>
    <row r="1238" spans="2:48" s="54" customFormat="1" x14ac:dyDescent="0.3">
      <c r="B1238" s="54">
        <v>2017</v>
      </c>
      <c r="D1238" s="54">
        <v>220</v>
      </c>
      <c r="E1238" s="54">
        <v>17</v>
      </c>
      <c r="F1238" s="54" t="s">
        <v>134</v>
      </c>
      <c r="H1238" s="54" t="s">
        <v>15</v>
      </c>
      <c r="I1238" s="54" t="s">
        <v>3111</v>
      </c>
      <c r="J1238" s="54" t="s">
        <v>1622</v>
      </c>
      <c r="K1238" s="54" t="s">
        <v>3593</v>
      </c>
      <c r="L1238" s="54" t="s">
        <v>2090</v>
      </c>
      <c r="N1238" s="54" t="s">
        <v>2091</v>
      </c>
      <c r="O1238" s="55" t="e">
        <v>#N/A</v>
      </c>
      <c r="P1238" s="55"/>
      <c r="Q1238" s="54" t="s">
        <v>4182</v>
      </c>
      <c r="T1238" s="54" t="s">
        <v>4742</v>
      </c>
      <c r="V1238" s="83">
        <v>0.1</v>
      </c>
      <c r="W1238" s="63"/>
      <c r="X1238" s="54" t="s">
        <v>2216</v>
      </c>
      <c r="Y1238" s="54">
        <v>1</v>
      </c>
      <c r="AA1238" s="54" t="s">
        <v>4769</v>
      </c>
      <c r="AL1238" s="77">
        <f t="shared" si="6"/>
        <v>0</v>
      </c>
    </row>
    <row r="1239" spans="2:48" s="54" customFormat="1" x14ac:dyDescent="0.3">
      <c r="B1239" s="54">
        <v>2017</v>
      </c>
      <c r="D1239" s="54">
        <v>220</v>
      </c>
      <c r="E1239" s="54">
        <v>17</v>
      </c>
      <c r="F1239" s="54" t="s">
        <v>134</v>
      </c>
      <c r="H1239" s="54" t="s">
        <v>15</v>
      </c>
      <c r="I1239" s="54" t="s">
        <v>3111</v>
      </c>
      <c r="J1239" s="54" t="s">
        <v>1622</v>
      </c>
      <c r="K1239" s="54" t="s">
        <v>3593</v>
      </c>
      <c r="L1239" s="54" t="s">
        <v>2090</v>
      </c>
      <c r="N1239" s="54" t="s">
        <v>2091</v>
      </c>
      <c r="O1239" s="55" t="e">
        <v>#N/A</v>
      </c>
      <c r="P1239" s="55"/>
      <c r="Q1239" s="54" t="s">
        <v>4191</v>
      </c>
      <c r="U1239" s="54" t="s">
        <v>2877</v>
      </c>
      <c r="V1239" s="83">
        <v>0.7</v>
      </c>
      <c r="W1239" s="63" t="s">
        <v>4430</v>
      </c>
      <c r="X1239" s="54" t="s">
        <v>2216</v>
      </c>
      <c r="Y1239" s="54">
        <v>1</v>
      </c>
      <c r="AA1239" s="54" t="s">
        <v>4770</v>
      </c>
      <c r="AL1239" s="77">
        <f t="shared" si="6"/>
        <v>0</v>
      </c>
    </row>
    <row r="1240" spans="2:48" s="54" customFormat="1" x14ac:dyDescent="0.3">
      <c r="B1240" s="54">
        <v>2017</v>
      </c>
      <c r="D1240" s="54">
        <v>220</v>
      </c>
      <c r="E1240" s="54">
        <v>17</v>
      </c>
      <c r="F1240" s="54" t="s">
        <v>134</v>
      </c>
      <c r="H1240" s="54" t="s">
        <v>15</v>
      </c>
      <c r="I1240" s="54" t="s">
        <v>3111</v>
      </c>
      <c r="J1240" s="54" t="s">
        <v>1622</v>
      </c>
      <c r="K1240" s="54" t="s">
        <v>3968</v>
      </c>
      <c r="N1240" s="54" t="s">
        <v>1622</v>
      </c>
      <c r="O1240" s="55" t="e">
        <v>#N/A</v>
      </c>
      <c r="P1240" s="55"/>
      <c r="Q1240" s="54" t="s">
        <v>4304</v>
      </c>
      <c r="V1240" s="83">
        <v>0</v>
      </c>
      <c r="W1240" s="63"/>
      <c r="X1240" s="54" t="s">
        <v>2216</v>
      </c>
      <c r="Y1240" s="54">
        <v>2</v>
      </c>
      <c r="AL1240" s="77">
        <f t="shared" si="6"/>
        <v>0</v>
      </c>
      <c r="AU1240" s="54">
        <v>3.9</v>
      </c>
      <c r="AV1240" s="54" t="s">
        <v>4438</v>
      </c>
    </row>
    <row r="1241" spans="2:48" s="54" customFormat="1" x14ac:dyDescent="0.3">
      <c r="B1241" s="54">
        <v>2017</v>
      </c>
      <c r="D1241" s="54">
        <v>220</v>
      </c>
      <c r="E1241" s="54">
        <v>17</v>
      </c>
      <c r="F1241" s="54" t="s">
        <v>134</v>
      </c>
      <c r="H1241" s="54" t="s">
        <v>15</v>
      </c>
      <c r="I1241" s="54" t="s">
        <v>3111</v>
      </c>
      <c r="J1241" s="54" t="s">
        <v>1622</v>
      </c>
      <c r="K1241" s="54" t="s">
        <v>3879</v>
      </c>
      <c r="N1241" s="54" t="s">
        <v>3879</v>
      </c>
      <c r="O1241" s="55" t="e">
        <v>#N/A</v>
      </c>
      <c r="P1241" s="55"/>
      <c r="Q1241" s="54" t="s">
        <v>4182</v>
      </c>
      <c r="T1241" s="54" t="s">
        <v>4771</v>
      </c>
      <c r="V1241" s="83">
        <v>0</v>
      </c>
      <c r="W1241" s="63"/>
      <c r="X1241" s="54">
        <v>4</v>
      </c>
      <c r="Y1241" s="54">
        <v>1</v>
      </c>
      <c r="AA1241" s="54" t="s">
        <v>4772</v>
      </c>
      <c r="AL1241" s="77">
        <f t="shared" si="6"/>
        <v>0</v>
      </c>
    </row>
    <row r="1242" spans="2:48" x14ac:dyDescent="0.3">
      <c r="B1242" s="55">
        <v>2017</v>
      </c>
      <c r="D1242" s="54">
        <v>357</v>
      </c>
      <c r="E1242" s="55">
        <v>18</v>
      </c>
      <c r="F1242" s="55" t="s">
        <v>545</v>
      </c>
      <c r="H1242" s="55" t="s">
        <v>538</v>
      </c>
      <c r="I1242" s="55" t="s">
        <v>4743</v>
      </c>
      <c r="J1242" s="55" t="s">
        <v>1634</v>
      </c>
      <c r="K1242" s="73" t="s">
        <v>3366</v>
      </c>
      <c r="L1242" s="73"/>
      <c r="M1242" s="73"/>
      <c r="N1242" s="73" t="s">
        <v>3366</v>
      </c>
      <c r="O1242" s="55" t="e">
        <v>#N/A</v>
      </c>
      <c r="Q1242" s="55" t="s">
        <v>1631</v>
      </c>
      <c r="V1242" s="60">
        <v>0</v>
      </c>
      <c r="X1242" s="55">
        <v>2</v>
      </c>
      <c r="Y1242" s="55">
        <v>1</v>
      </c>
      <c r="AA1242" s="55" t="s">
        <v>4744</v>
      </c>
      <c r="AL1242" s="77">
        <f t="shared" si="6"/>
        <v>0</v>
      </c>
      <c r="AR1242" s="55">
        <v>2</v>
      </c>
    </row>
    <row r="1243" spans="2:48" x14ac:dyDescent="0.3">
      <c r="B1243" s="55">
        <v>2017</v>
      </c>
      <c r="D1243" s="54">
        <v>356</v>
      </c>
      <c r="E1243" s="55">
        <v>18</v>
      </c>
      <c r="F1243" s="55" t="s">
        <v>28</v>
      </c>
      <c r="H1243" s="55" t="s">
        <v>538</v>
      </c>
      <c r="I1243" s="55" t="s">
        <v>4743</v>
      </c>
      <c r="J1243" s="55" t="s">
        <v>1634</v>
      </c>
      <c r="K1243" s="55" t="s">
        <v>3561</v>
      </c>
      <c r="L1243" s="55" t="s">
        <v>2873</v>
      </c>
      <c r="M1243" s="55" t="s">
        <v>1657</v>
      </c>
      <c r="N1243" s="55" t="s">
        <v>1658</v>
      </c>
      <c r="O1243" s="55" t="e">
        <v>#N/A</v>
      </c>
      <c r="Q1243" s="55" t="s">
        <v>4713</v>
      </c>
      <c r="U1243" s="55" t="s">
        <v>4443</v>
      </c>
      <c r="V1243" s="60">
        <v>1</v>
      </c>
      <c r="Y1243" s="55">
        <v>1</v>
      </c>
      <c r="AL1243" s="77">
        <f t="shared" si="6"/>
        <v>0</v>
      </c>
      <c r="AU1243" s="55" t="s">
        <v>4746</v>
      </c>
      <c r="AV1243" s="55" t="s">
        <v>4745</v>
      </c>
    </row>
    <row r="1244" spans="2:48" x14ac:dyDescent="0.3">
      <c r="B1244" s="55">
        <v>2017</v>
      </c>
      <c r="D1244" s="54">
        <v>356</v>
      </c>
      <c r="E1244" s="55">
        <v>18</v>
      </c>
      <c r="F1244" s="55" t="s">
        <v>28</v>
      </c>
      <c r="H1244" s="55" t="s">
        <v>538</v>
      </c>
      <c r="I1244" s="55" t="s">
        <v>4743</v>
      </c>
      <c r="J1244" s="55" t="s">
        <v>1634</v>
      </c>
      <c r="K1244" s="54" t="s">
        <v>3968</v>
      </c>
      <c r="L1244" s="54" t="s">
        <v>2945</v>
      </c>
      <c r="M1244" s="54"/>
      <c r="N1244" s="54" t="s">
        <v>2971</v>
      </c>
      <c r="O1244" s="55" t="e">
        <v>#N/A</v>
      </c>
      <c r="P1244" s="55" t="s">
        <v>4367</v>
      </c>
      <c r="Q1244" s="55" t="s">
        <v>4747</v>
      </c>
      <c r="V1244" s="60">
        <v>0.2</v>
      </c>
      <c r="W1244" s="59" t="s">
        <v>4418</v>
      </c>
      <c r="X1244" s="55">
        <v>4</v>
      </c>
      <c r="Y1244" s="55">
        <v>2</v>
      </c>
      <c r="AL1244" s="77">
        <f t="shared" si="6"/>
        <v>0</v>
      </c>
    </row>
    <row r="1245" spans="2:48" x14ac:dyDescent="0.3">
      <c r="B1245" s="55">
        <v>2017</v>
      </c>
      <c r="D1245" s="54">
        <v>356</v>
      </c>
      <c r="E1245" s="55">
        <v>18</v>
      </c>
      <c r="F1245" s="55" t="s">
        <v>28</v>
      </c>
      <c r="H1245" s="55" t="s">
        <v>538</v>
      </c>
      <c r="I1245" s="55" t="s">
        <v>4743</v>
      </c>
      <c r="J1245" s="55" t="s">
        <v>1634</v>
      </c>
      <c r="K1245" s="55" t="s">
        <v>3968</v>
      </c>
      <c r="L1245" s="55" t="s">
        <v>1746</v>
      </c>
      <c r="N1245" s="55" t="s">
        <v>3201</v>
      </c>
      <c r="O1245" s="55" t="e">
        <v>#N/A</v>
      </c>
      <c r="Q1245" s="55" t="s">
        <v>1631</v>
      </c>
      <c r="T1245" s="55" t="s">
        <v>4293</v>
      </c>
      <c r="V1245" s="60">
        <v>0</v>
      </c>
      <c r="W1245" s="59" t="s">
        <v>4254</v>
      </c>
      <c r="X1245" s="55">
        <v>2</v>
      </c>
      <c r="Y1245" s="55">
        <v>1</v>
      </c>
      <c r="AL1245" s="77">
        <f t="shared" si="6"/>
        <v>0</v>
      </c>
    </row>
    <row r="1246" spans="2:48" x14ac:dyDescent="0.3">
      <c r="B1246" s="55">
        <v>2017</v>
      </c>
      <c r="D1246" s="54">
        <v>356</v>
      </c>
      <c r="E1246" s="55">
        <v>18</v>
      </c>
      <c r="F1246" s="55" t="s">
        <v>28</v>
      </c>
      <c r="H1246" s="55" t="s">
        <v>538</v>
      </c>
      <c r="I1246" s="55" t="s">
        <v>4743</v>
      </c>
      <c r="J1246" s="55" t="s">
        <v>1634</v>
      </c>
      <c r="K1246" s="54" t="s">
        <v>3366</v>
      </c>
      <c r="L1246" s="54"/>
      <c r="M1246" s="54"/>
      <c r="N1246" s="54" t="s">
        <v>4741</v>
      </c>
      <c r="O1246" s="55" t="e">
        <v>#N/A</v>
      </c>
      <c r="Y1246" s="55">
        <v>1</v>
      </c>
      <c r="AL1246" s="77">
        <f t="shared" si="6"/>
        <v>0</v>
      </c>
    </row>
    <row r="1247" spans="2:48" s="54" customFormat="1" x14ac:dyDescent="0.3">
      <c r="B1247" s="54">
        <v>2017</v>
      </c>
      <c r="D1247" s="54">
        <v>353</v>
      </c>
      <c r="E1247" s="54">
        <v>18</v>
      </c>
      <c r="F1247" s="54" t="s">
        <v>649</v>
      </c>
      <c r="H1247" s="54" t="s">
        <v>538</v>
      </c>
      <c r="I1247" s="54" t="s">
        <v>3120</v>
      </c>
      <c r="J1247" s="54" t="s">
        <v>1622</v>
      </c>
      <c r="K1247" s="54" t="s">
        <v>3968</v>
      </c>
      <c r="L1247" s="54" t="s">
        <v>4777</v>
      </c>
      <c r="N1247" s="54" t="s">
        <v>4776</v>
      </c>
      <c r="O1247" s="55" t="s">
        <v>4777</v>
      </c>
      <c r="P1247" s="55"/>
      <c r="Q1247" s="54" t="s">
        <v>1750</v>
      </c>
      <c r="T1247" s="54" t="s">
        <v>1631</v>
      </c>
      <c r="V1247" s="83">
        <v>0.7</v>
      </c>
      <c r="W1247" s="63" t="s">
        <v>4396</v>
      </c>
      <c r="X1247" s="54" t="s">
        <v>2216</v>
      </c>
      <c r="Y1247" s="54">
        <v>1</v>
      </c>
      <c r="AA1247" s="54" t="s">
        <v>4775</v>
      </c>
      <c r="AB1247" s="54">
        <v>1</v>
      </c>
      <c r="AL1247" s="77">
        <f t="shared" ref="AL1247:AL1310" si="7">IF(ISBLANK(AK1247),,Y1247)</f>
        <v>0</v>
      </c>
      <c r="AU1247" s="54" t="s">
        <v>4749</v>
      </c>
      <c r="AV1247" s="54" t="s">
        <v>4748</v>
      </c>
    </row>
    <row r="1248" spans="2:48" x14ac:dyDescent="0.3">
      <c r="B1248" s="55">
        <v>2017</v>
      </c>
      <c r="D1248" s="54">
        <v>353</v>
      </c>
      <c r="E1248" s="55">
        <v>18</v>
      </c>
      <c r="F1248" s="55" t="s">
        <v>649</v>
      </c>
      <c r="H1248" s="55" t="s">
        <v>538</v>
      </c>
      <c r="I1248" s="55" t="s">
        <v>3120</v>
      </c>
      <c r="J1248" s="55" t="s">
        <v>1634</v>
      </c>
      <c r="K1248" s="54" t="s">
        <v>3968</v>
      </c>
      <c r="L1248" s="55" t="s">
        <v>1746</v>
      </c>
      <c r="N1248" s="55" t="s">
        <v>3201</v>
      </c>
      <c r="O1248" s="55" t="e">
        <v>#N/A</v>
      </c>
      <c r="Q1248" s="55" t="s">
        <v>1631</v>
      </c>
      <c r="T1248" s="55" t="s">
        <v>4293</v>
      </c>
      <c r="V1248" s="60">
        <v>0</v>
      </c>
      <c r="W1248" s="59" t="s">
        <v>4254</v>
      </c>
      <c r="X1248" s="55">
        <v>4</v>
      </c>
      <c r="Y1248" s="55">
        <v>1</v>
      </c>
      <c r="AL1248" s="77">
        <f t="shared" si="7"/>
        <v>0</v>
      </c>
      <c r="AT1248" s="55" t="s">
        <v>4274</v>
      </c>
    </row>
    <row r="1249" spans="2:48" s="73" customFormat="1" x14ac:dyDescent="0.3">
      <c r="B1249" s="73">
        <v>2017</v>
      </c>
      <c r="D1249" s="73">
        <v>351</v>
      </c>
      <c r="E1249" s="73">
        <v>18</v>
      </c>
      <c r="F1249" s="73" t="s">
        <v>28</v>
      </c>
      <c r="H1249" s="73" t="s">
        <v>972</v>
      </c>
      <c r="I1249" s="73" t="s">
        <v>4743</v>
      </c>
      <c r="J1249" s="73" t="s">
        <v>1634</v>
      </c>
      <c r="K1249" s="73" t="s">
        <v>3561</v>
      </c>
      <c r="L1249" s="73" t="s">
        <v>2873</v>
      </c>
      <c r="M1249" s="73" t="s">
        <v>1657</v>
      </c>
      <c r="N1249" s="73" t="s">
        <v>1658</v>
      </c>
      <c r="O1249" s="55" t="e">
        <v>#N/A</v>
      </c>
      <c r="P1249" s="55"/>
      <c r="Q1249" s="73" t="s">
        <v>4191</v>
      </c>
      <c r="R1249" s="55"/>
      <c r="S1249" s="55"/>
      <c r="T1249" s="73" t="s">
        <v>1786</v>
      </c>
      <c r="V1249" s="84">
        <v>0.2</v>
      </c>
      <c r="W1249" s="85" t="s">
        <v>4535</v>
      </c>
      <c r="X1249" s="73">
        <v>2</v>
      </c>
      <c r="Y1249" s="73">
        <v>1</v>
      </c>
      <c r="AD1249" s="73" t="s">
        <v>4063</v>
      </c>
      <c r="AF1249" s="73" t="s">
        <v>4109</v>
      </c>
      <c r="AK1249" s="73">
        <v>7</v>
      </c>
      <c r="AL1249" s="77">
        <f t="shared" si="7"/>
        <v>1</v>
      </c>
      <c r="AU1249" s="73" t="s">
        <v>4750</v>
      </c>
      <c r="AV1249" s="73" t="s">
        <v>4516</v>
      </c>
    </row>
    <row r="1250" spans="2:48" x14ac:dyDescent="0.3">
      <c r="B1250" s="55">
        <v>2017</v>
      </c>
      <c r="D1250" s="54">
        <v>351</v>
      </c>
      <c r="E1250" s="55">
        <v>18</v>
      </c>
      <c r="F1250" s="55" t="s">
        <v>28</v>
      </c>
      <c r="H1250" s="55" t="s">
        <v>972</v>
      </c>
      <c r="I1250" s="55" t="s">
        <v>4743</v>
      </c>
      <c r="J1250" s="55" t="s">
        <v>1634</v>
      </c>
      <c r="K1250" s="55" t="s">
        <v>3968</v>
      </c>
      <c r="L1250" s="55" t="s">
        <v>2945</v>
      </c>
      <c r="N1250" s="55" t="s">
        <v>2971</v>
      </c>
      <c r="O1250" s="55" t="e">
        <v>#N/A</v>
      </c>
      <c r="P1250" s="55" t="s">
        <v>4367</v>
      </c>
      <c r="Q1250" s="55" t="s">
        <v>4367</v>
      </c>
      <c r="V1250" s="60">
        <v>0.5</v>
      </c>
      <c r="X1250" s="55">
        <v>3</v>
      </c>
      <c r="Y1250" s="55">
        <v>1</v>
      </c>
      <c r="AA1250" s="55" t="s">
        <v>1826</v>
      </c>
      <c r="AL1250" s="77">
        <f t="shared" si="7"/>
        <v>0</v>
      </c>
    </row>
    <row r="1251" spans="2:48" x14ac:dyDescent="0.3">
      <c r="B1251" s="55">
        <v>2017</v>
      </c>
      <c r="D1251" s="54">
        <v>358</v>
      </c>
      <c r="E1251" s="55">
        <v>18</v>
      </c>
      <c r="F1251" s="55" t="s">
        <v>547</v>
      </c>
      <c r="H1251" s="55" t="s">
        <v>538</v>
      </c>
      <c r="I1251" s="55" t="s">
        <v>4743</v>
      </c>
      <c r="J1251" s="55" t="s">
        <v>1634</v>
      </c>
      <c r="K1251" s="55" t="s">
        <v>3561</v>
      </c>
      <c r="N1251" s="55" t="s">
        <v>4731</v>
      </c>
      <c r="O1251" s="55" t="e">
        <v>#N/A</v>
      </c>
      <c r="Q1251" s="55" t="s">
        <v>3354</v>
      </c>
      <c r="T1251" s="55" t="s">
        <v>1631</v>
      </c>
      <c r="V1251" s="60">
        <v>0.5</v>
      </c>
      <c r="W1251" s="59" t="s">
        <v>4396</v>
      </c>
      <c r="X1251" s="55">
        <v>2</v>
      </c>
      <c r="Y1251" s="55">
        <v>1</v>
      </c>
      <c r="AA1251" s="55" t="s">
        <v>4751</v>
      </c>
      <c r="AK1251" s="55">
        <v>8</v>
      </c>
      <c r="AL1251" s="77">
        <f t="shared" si="7"/>
        <v>1</v>
      </c>
    </row>
    <row r="1252" spans="2:48" x14ac:dyDescent="0.3">
      <c r="B1252" s="55">
        <v>2017</v>
      </c>
      <c r="D1252" s="54">
        <v>358</v>
      </c>
      <c r="E1252" s="55">
        <v>18</v>
      </c>
      <c r="F1252" s="55" t="s">
        <v>547</v>
      </c>
      <c r="H1252" s="55" t="s">
        <v>538</v>
      </c>
      <c r="I1252" s="55" t="s">
        <v>4743</v>
      </c>
      <c r="J1252" s="55" t="s">
        <v>1634</v>
      </c>
      <c r="K1252" s="55" t="s">
        <v>3968</v>
      </c>
      <c r="L1252" s="55" t="s">
        <v>1746</v>
      </c>
      <c r="N1252" s="55" t="s">
        <v>3201</v>
      </c>
      <c r="O1252" s="55" t="e">
        <v>#N/A</v>
      </c>
      <c r="Q1252" s="55" t="s">
        <v>4293</v>
      </c>
      <c r="V1252" s="60">
        <v>0</v>
      </c>
      <c r="X1252" s="55">
        <v>4</v>
      </c>
      <c r="Y1252" s="55">
        <v>1</v>
      </c>
      <c r="AA1252" s="55" t="s">
        <v>4752</v>
      </c>
      <c r="AL1252" s="77">
        <f t="shared" si="7"/>
        <v>0</v>
      </c>
      <c r="AR1252" s="55">
        <v>2</v>
      </c>
    </row>
    <row r="1253" spans="2:48" x14ac:dyDescent="0.3">
      <c r="B1253" s="55">
        <v>2017</v>
      </c>
      <c r="D1253" s="54">
        <v>358</v>
      </c>
      <c r="E1253" s="55">
        <v>18</v>
      </c>
      <c r="F1253" s="55" t="s">
        <v>547</v>
      </c>
      <c r="H1253" s="55" t="s">
        <v>538</v>
      </c>
      <c r="I1253" s="55" t="s">
        <v>4743</v>
      </c>
      <c r="J1253" s="55" t="s">
        <v>1634</v>
      </c>
      <c r="N1253" s="55" t="s">
        <v>3366</v>
      </c>
      <c r="O1253" s="55" t="e">
        <v>#N/A</v>
      </c>
      <c r="Y1253" s="55">
        <v>1</v>
      </c>
      <c r="AL1253" s="77">
        <f t="shared" si="7"/>
        <v>0</v>
      </c>
    </row>
    <row r="1254" spans="2:48" x14ac:dyDescent="0.3">
      <c r="B1254" s="55">
        <v>2017</v>
      </c>
      <c r="D1254" s="54">
        <v>355</v>
      </c>
      <c r="E1254" s="55">
        <v>18</v>
      </c>
      <c r="F1254" s="55" t="s">
        <v>128</v>
      </c>
      <c r="H1254" s="55" t="s">
        <v>972</v>
      </c>
      <c r="I1254" s="55" t="s">
        <v>4743</v>
      </c>
      <c r="J1254" s="55" t="s">
        <v>1634</v>
      </c>
      <c r="K1254" s="55" t="s">
        <v>3968</v>
      </c>
      <c r="L1254" s="55" t="s">
        <v>1746</v>
      </c>
      <c r="N1254" s="55" t="s">
        <v>3201</v>
      </c>
      <c r="O1254" s="55" t="e">
        <v>#N/A</v>
      </c>
      <c r="Q1254" s="55" t="s">
        <v>4293</v>
      </c>
      <c r="V1254" s="60">
        <v>0</v>
      </c>
      <c r="X1254" s="55">
        <v>2</v>
      </c>
      <c r="Y1254" s="55">
        <v>1</v>
      </c>
      <c r="AA1254" s="55" t="s">
        <v>4753</v>
      </c>
      <c r="AL1254" s="77">
        <f t="shared" si="7"/>
        <v>0</v>
      </c>
    </row>
    <row r="1255" spans="2:48" x14ac:dyDescent="0.3">
      <c r="B1255" s="55">
        <v>2017</v>
      </c>
      <c r="D1255" s="54">
        <v>354</v>
      </c>
      <c r="E1255" s="55">
        <v>18</v>
      </c>
      <c r="F1255" s="55" t="s">
        <v>128</v>
      </c>
      <c r="H1255" s="55" t="s">
        <v>972</v>
      </c>
      <c r="I1255" s="55" t="s">
        <v>4743</v>
      </c>
      <c r="J1255" s="55" t="s">
        <v>1634</v>
      </c>
      <c r="K1255" s="55" t="s">
        <v>3366</v>
      </c>
      <c r="N1255" s="55" t="s">
        <v>3366</v>
      </c>
      <c r="O1255" s="55" t="e">
        <v>#N/A</v>
      </c>
      <c r="Y1255" s="55">
        <v>1</v>
      </c>
      <c r="AA1255" s="55" t="s">
        <v>4754</v>
      </c>
      <c r="AL1255" s="77">
        <f t="shared" si="7"/>
        <v>0</v>
      </c>
    </row>
    <row r="1256" spans="2:48" x14ac:dyDescent="0.3">
      <c r="B1256" s="55">
        <v>2017</v>
      </c>
      <c r="D1256" s="54">
        <v>504</v>
      </c>
      <c r="E1256" s="55">
        <v>18</v>
      </c>
      <c r="F1256" s="55" t="s">
        <v>181</v>
      </c>
      <c r="H1256" s="55" t="s">
        <v>27</v>
      </c>
      <c r="I1256" s="55" t="s">
        <v>1828</v>
      </c>
      <c r="J1256" s="55" t="s">
        <v>1622</v>
      </c>
      <c r="K1256" s="55" t="s">
        <v>3968</v>
      </c>
      <c r="N1256" s="55" t="s">
        <v>1622</v>
      </c>
      <c r="O1256" s="55" t="e">
        <v>#N/A</v>
      </c>
      <c r="Q1256" s="55" t="s">
        <v>4191</v>
      </c>
      <c r="T1256" s="55" t="s">
        <v>1631</v>
      </c>
      <c r="U1256" s="55" t="s">
        <v>4109</v>
      </c>
      <c r="V1256" s="60">
        <v>0.5</v>
      </c>
      <c r="W1256" s="59" t="s">
        <v>4396</v>
      </c>
      <c r="X1256" s="55">
        <v>3</v>
      </c>
      <c r="Y1256" s="55">
        <v>1</v>
      </c>
      <c r="AA1256" s="55" t="s">
        <v>4789</v>
      </c>
      <c r="AK1256" s="55">
        <v>9</v>
      </c>
      <c r="AL1256" s="77">
        <f t="shared" si="7"/>
        <v>1</v>
      </c>
      <c r="AU1256" s="55">
        <v>54.5</v>
      </c>
      <c r="AV1256" s="55" t="s">
        <v>4790</v>
      </c>
    </row>
    <row r="1257" spans="2:48" x14ac:dyDescent="0.3">
      <c r="B1257" s="55">
        <v>2017</v>
      </c>
      <c r="D1257" s="54">
        <v>504</v>
      </c>
      <c r="E1257" s="55">
        <v>18</v>
      </c>
      <c r="F1257" s="55" t="s">
        <v>181</v>
      </c>
      <c r="H1257" s="55" t="s">
        <v>27</v>
      </c>
      <c r="I1257" s="55" t="s">
        <v>1828</v>
      </c>
      <c r="J1257" s="55" t="s">
        <v>2148</v>
      </c>
      <c r="N1257" s="55" t="s">
        <v>2148</v>
      </c>
      <c r="O1257" s="55" t="e">
        <v>#N/A</v>
      </c>
      <c r="V1257" s="60" t="s">
        <v>2216</v>
      </c>
      <c r="X1257" s="55">
        <v>4</v>
      </c>
      <c r="Y1257" s="55">
        <v>1</v>
      </c>
      <c r="AH1257" s="55" t="s">
        <v>4791</v>
      </c>
      <c r="AL1257" s="77">
        <f t="shared" si="7"/>
        <v>0</v>
      </c>
    </row>
    <row r="1258" spans="2:48" x14ac:dyDescent="0.3">
      <c r="B1258" s="55">
        <v>2017</v>
      </c>
      <c r="D1258" s="54">
        <v>504</v>
      </c>
      <c r="E1258" s="55">
        <v>18</v>
      </c>
      <c r="F1258" s="55" t="s">
        <v>181</v>
      </c>
      <c r="H1258" s="55" t="s">
        <v>27</v>
      </c>
      <c r="I1258" s="55" t="s">
        <v>1828</v>
      </c>
      <c r="J1258" s="55" t="s">
        <v>1769</v>
      </c>
      <c r="K1258" s="55" t="s">
        <v>1771</v>
      </c>
      <c r="L1258" s="55" t="s">
        <v>3761</v>
      </c>
      <c r="N1258" s="55" t="s">
        <v>3761</v>
      </c>
      <c r="O1258" s="55" t="e">
        <v>#N/A</v>
      </c>
      <c r="Q1258" s="55" t="s">
        <v>4792</v>
      </c>
      <c r="V1258" s="60" t="s">
        <v>2216</v>
      </c>
      <c r="X1258" s="55">
        <v>3</v>
      </c>
      <c r="Y1258" s="55">
        <v>3</v>
      </c>
      <c r="AA1258" s="55" t="s">
        <v>4793</v>
      </c>
      <c r="AL1258" s="77">
        <f t="shared" si="7"/>
        <v>0</v>
      </c>
    </row>
    <row r="1259" spans="2:48" x14ac:dyDescent="0.3">
      <c r="B1259" s="55">
        <v>2017</v>
      </c>
      <c r="D1259" s="54">
        <v>504</v>
      </c>
      <c r="E1259" s="55">
        <v>18</v>
      </c>
      <c r="F1259" s="55" t="s">
        <v>181</v>
      </c>
      <c r="H1259" s="55" t="s">
        <v>27</v>
      </c>
      <c r="I1259" s="55" t="s">
        <v>1828</v>
      </c>
      <c r="J1259" s="55" t="s">
        <v>1769</v>
      </c>
      <c r="K1259" s="55" t="s">
        <v>1771</v>
      </c>
      <c r="L1259" s="55" t="s">
        <v>3761</v>
      </c>
      <c r="N1259" s="55" t="s">
        <v>3761</v>
      </c>
      <c r="O1259" s="55" t="e">
        <v>#N/A</v>
      </c>
      <c r="Q1259" s="55" t="s">
        <v>1772</v>
      </c>
      <c r="T1259" s="55" t="s">
        <v>4794</v>
      </c>
      <c r="V1259" s="60">
        <v>0.8</v>
      </c>
      <c r="X1259" s="55">
        <v>3</v>
      </c>
      <c r="Y1259" s="55">
        <v>1</v>
      </c>
      <c r="AL1259" s="77">
        <f t="shared" si="7"/>
        <v>0</v>
      </c>
    </row>
    <row r="1260" spans="2:48" x14ac:dyDescent="0.3">
      <c r="B1260" s="55">
        <v>2017</v>
      </c>
      <c r="D1260" s="54">
        <v>504</v>
      </c>
      <c r="E1260" s="55">
        <v>18</v>
      </c>
      <c r="F1260" s="55" t="s">
        <v>181</v>
      </c>
      <c r="H1260" s="55" t="s">
        <v>27</v>
      </c>
      <c r="I1260" s="55" t="s">
        <v>1828</v>
      </c>
      <c r="J1260" s="55" t="s">
        <v>1622</v>
      </c>
      <c r="N1260" s="55" t="s">
        <v>1622</v>
      </c>
      <c r="O1260" s="55" t="e">
        <v>#N/A</v>
      </c>
      <c r="Q1260" s="55" t="s">
        <v>1785</v>
      </c>
      <c r="U1260" s="55" t="s">
        <v>2874</v>
      </c>
      <c r="V1260" s="60">
        <v>0.5</v>
      </c>
      <c r="W1260" s="59" t="s">
        <v>4396</v>
      </c>
      <c r="X1260" s="55" t="s">
        <v>2216</v>
      </c>
      <c r="Y1260" s="55">
        <v>1</v>
      </c>
      <c r="AL1260" s="77">
        <f t="shared" si="7"/>
        <v>0</v>
      </c>
    </row>
    <row r="1261" spans="2:48" x14ac:dyDescent="0.3">
      <c r="B1261" s="55">
        <v>2017</v>
      </c>
      <c r="D1261" s="54">
        <v>500</v>
      </c>
      <c r="E1261" s="55">
        <v>18</v>
      </c>
      <c r="F1261" s="55" t="s">
        <v>342</v>
      </c>
      <c r="H1261" s="55" t="s">
        <v>27</v>
      </c>
      <c r="I1261" s="55" t="s">
        <v>3180</v>
      </c>
      <c r="J1261" s="55" t="s">
        <v>2148</v>
      </c>
      <c r="N1261" s="55" t="s">
        <v>4795</v>
      </c>
      <c r="O1261" s="55" t="e">
        <v>#N/A</v>
      </c>
      <c r="Q1261" s="55" t="s">
        <v>4533</v>
      </c>
      <c r="V1261" s="60">
        <v>0</v>
      </c>
      <c r="X1261" s="55">
        <v>3</v>
      </c>
      <c r="Y1261" s="55">
        <v>1</v>
      </c>
      <c r="AL1261" s="77">
        <f t="shared" si="7"/>
        <v>0</v>
      </c>
    </row>
    <row r="1262" spans="2:48" x14ac:dyDescent="0.3">
      <c r="B1262" s="55">
        <v>2017</v>
      </c>
      <c r="D1262" s="54">
        <v>315</v>
      </c>
      <c r="E1262" s="55">
        <v>18</v>
      </c>
      <c r="F1262" s="55" t="s">
        <v>545</v>
      </c>
      <c r="H1262" s="55" t="s">
        <v>538</v>
      </c>
      <c r="I1262" s="55" t="s">
        <v>4827</v>
      </c>
      <c r="J1262" s="55" t="s">
        <v>1634</v>
      </c>
      <c r="K1262" s="55" t="s">
        <v>3561</v>
      </c>
      <c r="L1262" s="55" t="s">
        <v>2873</v>
      </c>
      <c r="M1262" s="55" t="s">
        <v>1657</v>
      </c>
      <c r="N1262" s="55" t="s">
        <v>1658</v>
      </c>
      <c r="O1262" s="55" t="e">
        <v>#N/A</v>
      </c>
      <c r="Q1262" s="55" t="s">
        <v>4191</v>
      </c>
      <c r="T1262" s="55" t="s">
        <v>1751</v>
      </c>
      <c r="U1262" s="55" t="s">
        <v>2874</v>
      </c>
      <c r="V1262" s="60">
        <v>2</v>
      </c>
      <c r="W1262" s="59" t="s">
        <v>4430</v>
      </c>
      <c r="X1262" s="55">
        <v>3</v>
      </c>
      <c r="Y1262" s="55">
        <v>1</v>
      </c>
      <c r="AA1262" s="55" t="s">
        <v>4796</v>
      </c>
      <c r="AD1262" s="55" t="s">
        <v>4109</v>
      </c>
      <c r="AE1262" s="55" t="s">
        <v>4109</v>
      </c>
      <c r="AF1262" s="55" t="s">
        <v>4063</v>
      </c>
      <c r="AL1262" s="77">
        <f t="shared" si="7"/>
        <v>0</v>
      </c>
      <c r="AU1262" s="55" t="s">
        <v>4798</v>
      </c>
      <c r="AV1262" s="55" t="s">
        <v>4797</v>
      </c>
    </row>
    <row r="1263" spans="2:48" x14ac:dyDescent="0.3">
      <c r="B1263" s="55">
        <v>2017</v>
      </c>
      <c r="D1263" s="54">
        <v>315</v>
      </c>
      <c r="E1263" s="55">
        <v>18</v>
      </c>
      <c r="F1263" s="55" t="s">
        <v>545</v>
      </c>
      <c r="H1263" s="55" t="s">
        <v>538</v>
      </c>
      <c r="I1263" s="55" t="s">
        <v>4827</v>
      </c>
      <c r="J1263" s="55" t="s">
        <v>1622</v>
      </c>
      <c r="K1263" s="55" t="s">
        <v>3593</v>
      </c>
      <c r="L1263" s="55" t="s">
        <v>2090</v>
      </c>
      <c r="N1263" s="55" t="s">
        <v>2091</v>
      </c>
      <c r="O1263" s="55" t="e">
        <v>#N/A</v>
      </c>
      <c r="Q1263" s="55" t="s">
        <v>3544</v>
      </c>
      <c r="U1263" s="55" t="s">
        <v>2877</v>
      </c>
      <c r="V1263" s="60">
        <v>0.8</v>
      </c>
      <c r="W1263" s="59" t="s">
        <v>4430</v>
      </c>
      <c r="X1263" s="55">
        <v>1</v>
      </c>
      <c r="Y1263" s="55">
        <v>1</v>
      </c>
      <c r="AL1263" s="77">
        <f t="shared" si="7"/>
        <v>0</v>
      </c>
      <c r="AU1263" s="55" t="s">
        <v>4800</v>
      </c>
      <c r="AV1263" s="55" t="s">
        <v>4799</v>
      </c>
    </row>
    <row r="1264" spans="2:48" x14ac:dyDescent="0.3">
      <c r="B1264" s="55">
        <v>2017</v>
      </c>
      <c r="D1264" s="54">
        <v>315</v>
      </c>
      <c r="E1264" s="55">
        <v>18</v>
      </c>
      <c r="F1264" s="55" t="s">
        <v>545</v>
      </c>
      <c r="H1264" s="55" t="s">
        <v>538</v>
      </c>
      <c r="I1264" s="55" t="s">
        <v>4827</v>
      </c>
      <c r="J1264" s="55" t="s">
        <v>1634</v>
      </c>
      <c r="K1264" s="55" t="s">
        <v>3968</v>
      </c>
      <c r="L1264" s="55" t="s">
        <v>1746</v>
      </c>
      <c r="N1264" s="55" t="s">
        <v>3201</v>
      </c>
      <c r="O1264" s="55" t="e">
        <v>#N/A</v>
      </c>
      <c r="Q1264" s="55" t="s">
        <v>4293</v>
      </c>
      <c r="V1264" s="60">
        <v>0</v>
      </c>
      <c r="X1264" s="55">
        <v>3</v>
      </c>
      <c r="Y1264" s="55">
        <v>4</v>
      </c>
      <c r="AL1264" s="77">
        <f t="shared" si="7"/>
        <v>0</v>
      </c>
    </row>
    <row r="1265" spans="2:48" x14ac:dyDescent="0.3">
      <c r="B1265" s="55">
        <v>2017</v>
      </c>
      <c r="D1265" s="54">
        <v>315</v>
      </c>
      <c r="E1265" s="55">
        <v>18</v>
      </c>
      <c r="F1265" s="55" t="s">
        <v>545</v>
      </c>
      <c r="H1265" s="55" t="s">
        <v>538</v>
      </c>
      <c r="I1265" s="55" t="s">
        <v>4827</v>
      </c>
      <c r="J1265" s="55" t="s">
        <v>1634</v>
      </c>
      <c r="K1265" s="55" t="s">
        <v>3366</v>
      </c>
      <c r="N1265" s="55" t="s">
        <v>3366</v>
      </c>
      <c r="O1265" s="55" t="e">
        <v>#N/A</v>
      </c>
      <c r="Y1265" s="55">
        <v>5</v>
      </c>
      <c r="AL1265" s="77">
        <f t="shared" si="7"/>
        <v>0</v>
      </c>
      <c r="AR1265" s="55" t="s">
        <v>1647</v>
      </c>
    </row>
    <row r="1266" spans="2:48" x14ac:dyDescent="0.3">
      <c r="B1266" s="55">
        <v>2017</v>
      </c>
      <c r="D1266" s="54">
        <v>316</v>
      </c>
      <c r="E1266" s="55">
        <v>18</v>
      </c>
      <c r="F1266" s="55" t="s">
        <v>143</v>
      </c>
      <c r="H1266" s="55" t="s">
        <v>27</v>
      </c>
      <c r="I1266" s="55" t="s">
        <v>4827</v>
      </c>
      <c r="J1266" s="55" t="s">
        <v>1634</v>
      </c>
      <c r="K1266" s="55" t="s">
        <v>3561</v>
      </c>
      <c r="L1266" s="55" t="s">
        <v>2873</v>
      </c>
      <c r="M1266" s="55" t="s">
        <v>1657</v>
      </c>
      <c r="N1266" s="55" t="s">
        <v>1658</v>
      </c>
      <c r="O1266" s="55" t="e">
        <v>#N/A</v>
      </c>
      <c r="Q1266" s="55" t="s">
        <v>4206</v>
      </c>
      <c r="T1266" s="55" t="s">
        <v>4802</v>
      </c>
      <c r="U1266" s="55" t="s">
        <v>2877</v>
      </c>
      <c r="V1266" s="60">
        <v>0.2</v>
      </c>
      <c r="W1266" s="59" t="s">
        <v>4396</v>
      </c>
      <c r="X1266" s="55">
        <v>3</v>
      </c>
      <c r="Y1266" s="55">
        <v>1</v>
      </c>
      <c r="AA1266" s="55" t="s">
        <v>4803</v>
      </c>
      <c r="AD1266" s="55" t="s">
        <v>4079</v>
      </c>
      <c r="AE1266" s="55" t="s">
        <v>4414</v>
      </c>
      <c r="AF1266" s="55" t="s">
        <v>4109</v>
      </c>
      <c r="AL1266" s="77">
        <f t="shared" si="7"/>
        <v>0</v>
      </c>
      <c r="AR1266" s="55">
        <v>3</v>
      </c>
    </row>
    <row r="1267" spans="2:48" x14ac:dyDescent="0.3">
      <c r="B1267" s="55">
        <v>2017</v>
      </c>
      <c r="D1267" s="54">
        <v>316</v>
      </c>
      <c r="E1267" s="55">
        <v>18</v>
      </c>
      <c r="F1267" s="55" t="s">
        <v>143</v>
      </c>
      <c r="H1267" s="55" t="s">
        <v>27</v>
      </c>
      <c r="I1267" s="55" t="s">
        <v>4827</v>
      </c>
      <c r="J1267" s="55" t="s">
        <v>4801</v>
      </c>
      <c r="K1267" s="55" t="s">
        <v>3879</v>
      </c>
      <c r="L1267" s="55" t="s">
        <v>1894</v>
      </c>
      <c r="M1267" s="55" t="s">
        <v>1895</v>
      </c>
      <c r="N1267" s="55" t="s">
        <v>3022</v>
      </c>
      <c r="O1267" s="55" t="e">
        <v>#N/A</v>
      </c>
      <c r="Q1267" s="55" t="s">
        <v>4431</v>
      </c>
      <c r="T1267" s="55" t="s">
        <v>1631</v>
      </c>
      <c r="U1267" s="55" t="s">
        <v>2874</v>
      </c>
      <c r="V1267" s="60">
        <v>0.6</v>
      </c>
      <c r="W1267" s="59" t="s">
        <v>4396</v>
      </c>
      <c r="X1267" s="55">
        <v>2</v>
      </c>
      <c r="Y1267" s="55">
        <v>1</v>
      </c>
      <c r="AA1267" s="55" t="s">
        <v>4806</v>
      </c>
      <c r="AE1267" s="55" t="s">
        <v>4414</v>
      </c>
      <c r="AL1267" s="77">
        <f t="shared" si="7"/>
        <v>0</v>
      </c>
      <c r="AP1267" s="55" t="s">
        <v>1647</v>
      </c>
      <c r="AU1267" s="55" t="s">
        <v>4805</v>
      </c>
      <c r="AV1267" s="55" t="s">
        <v>4804</v>
      </c>
    </row>
    <row r="1268" spans="2:48" x14ac:dyDescent="0.3">
      <c r="B1268" s="55">
        <v>2017</v>
      </c>
      <c r="D1268" s="54">
        <v>316</v>
      </c>
      <c r="E1268" s="55">
        <v>18</v>
      </c>
      <c r="F1268" s="55" t="s">
        <v>143</v>
      </c>
      <c r="H1268" s="55" t="s">
        <v>27</v>
      </c>
      <c r="I1268" s="55" t="s">
        <v>4827</v>
      </c>
      <c r="J1268" s="55" t="s">
        <v>1634</v>
      </c>
      <c r="K1268" s="55" t="s">
        <v>3968</v>
      </c>
      <c r="L1268" s="55" t="s">
        <v>1746</v>
      </c>
      <c r="N1268" s="55" t="s">
        <v>3201</v>
      </c>
      <c r="O1268" s="55" t="e">
        <v>#N/A</v>
      </c>
      <c r="Q1268" s="55" t="s">
        <v>4304</v>
      </c>
      <c r="T1268" s="55" t="s">
        <v>4293</v>
      </c>
      <c r="V1268" s="60">
        <v>0</v>
      </c>
      <c r="X1268" s="55">
        <v>2</v>
      </c>
      <c r="Y1268" s="55">
        <v>2</v>
      </c>
      <c r="AL1268" s="77">
        <f t="shared" si="7"/>
        <v>0</v>
      </c>
    </row>
    <row r="1269" spans="2:48" x14ac:dyDescent="0.3">
      <c r="B1269" s="55">
        <v>2017</v>
      </c>
      <c r="D1269" s="54">
        <v>316</v>
      </c>
      <c r="E1269" s="55">
        <v>18</v>
      </c>
      <c r="F1269" s="55" t="s">
        <v>143</v>
      </c>
      <c r="H1269" s="55" t="s">
        <v>27</v>
      </c>
      <c r="I1269" s="55" t="s">
        <v>4827</v>
      </c>
      <c r="J1269" s="55" t="s">
        <v>1634</v>
      </c>
      <c r="K1269" s="55" t="s">
        <v>3968</v>
      </c>
      <c r="L1269" s="55" t="s">
        <v>1746</v>
      </c>
      <c r="N1269" s="55" t="s">
        <v>3201</v>
      </c>
      <c r="O1269" s="55" t="e">
        <v>#N/A</v>
      </c>
      <c r="Q1269" s="55" t="s">
        <v>3446</v>
      </c>
      <c r="T1269" s="55" t="s">
        <v>4293</v>
      </c>
      <c r="V1269" s="60">
        <v>0</v>
      </c>
      <c r="W1269" s="59" t="s">
        <v>4254</v>
      </c>
      <c r="X1269" s="55">
        <v>3</v>
      </c>
      <c r="Y1269" s="55">
        <v>2</v>
      </c>
      <c r="AL1269" s="77">
        <f t="shared" si="7"/>
        <v>0</v>
      </c>
    </row>
    <row r="1270" spans="2:48" x14ac:dyDescent="0.3">
      <c r="B1270" s="55">
        <v>2017</v>
      </c>
      <c r="D1270" s="54">
        <v>316</v>
      </c>
      <c r="E1270" s="55">
        <v>18</v>
      </c>
      <c r="F1270" s="55" t="s">
        <v>143</v>
      </c>
      <c r="H1270" s="55" t="s">
        <v>27</v>
      </c>
      <c r="I1270" s="55" t="s">
        <v>4827</v>
      </c>
      <c r="J1270" s="55" t="s">
        <v>1634</v>
      </c>
      <c r="K1270" s="55" t="s">
        <v>3968</v>
      </c>
      <c r="N1270" s="55" t="s">
        <v>2919</v>
      </c>
      <c r="O1270" s="55" t="e">
        <v>#N/A</v>
      </c>
      <c r="Q1270" s="55" t="s">
        <v>4293</v>
      </c>
      <c r="V1270" s="60">
        <v>0</v>
      </c>
      <c r="X1270" s="55">
        <v>5</v>
      </c>
      <c r="Y1270" s="55">
        <v>2</v>
      </c>
      <c r="AG1270" s="55" t="s">
        <v>4807</v>
      </c>
      <c r="AK1270" s="55">
        <v>1</v>
      </c>
      <c r="AL1270" s="77">
        <v>1</v>
      </c>
    </row>
    <row r="1271" spans="2:48" x14ac:dyDescent="0.3">
      <c r="B1271" s="55">
        <v>2017</v>
      </c>
      <c r="D1271" s="54">
        <v>316</v>
      </c>
      <c r="E1271" s="55">
        <v>18</v>
      </c>
      <c r="F1271" s="55" t="s">
        <v>143</v>
      </c>
      <c r="H1271" s="55" t="s">
        <v>27</v>
      </c>
      <c r="I1271" s="55" t="s">
        <v>4827</v>
      </c>
      <c r="J1271" s="55" t="s">
        <v>1634</v>
      </c>
      <c r="K1271" s="55" t="s">
        <v>3366</v>
      </c>
      <c r="N1271" s="55" t="s">
        <v>3366</v>
      </c>
      <c r="O1271" s="55" t="e">
        <v>#N/A</v>
      </c>
      <c r="V1271" s="60">
        <v>0</v>
      </c>
      <c r="Y1271" s="55">
        <v>1</v>
      </c>
      <c r="AL1271" s="77">
        <f t="shared" si="7"/>
        <v>0</v>
      </c>
    </row>
    <row r="1272" spans="2:48" x14ac:dyDescent="0.3">
      <c r="B1272" s="55">
        <v>2017</v>
      </c>
      <c r="D1272" s="54">
        <v>318</v>
      </c>
      <c r="E1272" s="55">
        <v>18</v>
      </c>
      <c r="F1272" s="55" t="s">
        <v>530</v>
      </c>
      <c r="H1272" s="55" t="s">
        <v>27</v>
      </c>
      <c r="I1272" s="55" t="s">
        <v>4827</v>
      </c>
      <c r="J1272" s="55" t="s">
        <v>1634</v>
      </c>
      <c r="K1272" s="55" t="s">
        <v>3968</v>
      </c>
      <c r="L1272" s="55" t="s">
        <v>1746</v>
      </c>
      <c r="N1272" s="55" t="s">
        <v>3201</v>
      </c>
      <c r="O1272" s="55" t="e">
        <v>#N/A</v>
      </c>
      <c r="Q1272" s="55" t="s">
        <v>4293</v>
      </c>
      <c r="V1272" s="60">
        <v>0</v>
      </c>
      <c r="X1272" s="55">
        <v>5</v>
      </c>
      <c r="Y1272" s="55">
        <v>4</v>
      </c>
      <c r="AL1272" s="77">
        <f t="shared" si="7"/>
        <v>0</v>
      </c>
    </row>
    <row r="1273" spans="2:48" x14ac:dyDescent="0.3">
      <c r="B1273" s="55">
        <v>2017</v>
      </c>
      <c r="D1273" s="54">
        <v>318</v>
      </c>
      <c r="E1273" s="55">
        <v>18</v>
      </c>
      <c r="F1273" s="55" t="s">
        <v>530</v>
      </c>
      <c r="H1273" s="55" t="s">
        <v>27</v>
      </c>
      <c r="I1273" s="55" t="s">
        <v>4827</v>
      </c>
      <c r="J1273" s="55" t="s">
        <v>2148</v>
      </c>
      <c r="N1273" s="55" t="s">
        <v>1796</v>
      </c>
      <c r="O1273" s="55" t="e">
        <v>#N/A</v>
      </c>
      <c r="X1273" s="55">
        <v>4</v>
      </c>
      <c r="Y1273" s="55">
        <v>1</v>
      </c>
      <c r="AH1273" s="55" t="s">
        <v>4808</v>
      </c>
      <c r="AL1273" s="77">
        <f t="shared" si="7"/>
        <v>0</v>
      </c>
    </row>
    <row r="1274" spans="2:48" x14ac:dyDescent="0.3">
      <c r="B1274" s="55">
        <v>2017</v>
      </c>
      <c r="D1274" s="54">
        <v>319</v>
      </c>
      <c r="E1274" s="55">
        <v>18</v>
      </c>
      <c r="F1274" s="55" t="s">
        <v>138</v>
      </c>
      <c r="H1274" s="55" t="s">
        <v>27</v>
      </c>
      <c r="I1274" s="55" t="s">
        <v>4829</v>
      </c>
      <c r="J1274" s="55" t="s">
        <v>1634</v>
      </c>
      <c r="K1274" s="55" t="s">
        <v>3968</v>
      </c>
      <c r="L1274" s="55" t="s">
        <v>1746</v>
      </c>
      <c r="N1274" s="55" t="s">
        <v>3201</v>
      </c>
      <c r="O1274" s="55" t="e">
        <v>#N/A</v>
      </c>
      <c r="Q1274" s="55" t="s">
        <v>1631</v>
      </c>
      <c r="T1274" s="55" t="s">
        <v>4293</v>
      </c>
      <c r="V1274" s="60">
        <v>0</v>
      </c>
      <c r="W1274" s="59" t="s">
        <v>4254</v>
      </c>
      <c r="X1274" s="55">
        <v>2</v>
      </c>
      <c r="Y1274" s="55">
        <v>1</v>
      </c>
      <c r="AL1274" s="77">
        <f t="shared" si="7"/>
        <v>0</v>
      </c>
      <c r="AO1274" s="55">
        <v>1</v>
      </c>
    </row>
    <row r="1275" spans="2:48" x14ac:dyDescent="0.3">
      <c r="B1275" s="55">
        <v>2017</v>
      </c>
      <c r="D1275" s="54">
        <v>319</v>
      </c>
      <c r="E1275" s="55">
        <v>18</v>
      </c>
      <c r="F1275" s="55" t="s">
        <v>138</v>
      </c>
      <c r="H1275" s="55" t="s">
        <v>27</v>
      </c>
      <c r="I1275" s="55" t="s">
        <v>4829</v>
      </c>
      <c r="J1275" s="55" t="s">
        <v>4801</v>
      </c>
      <c r="K1275" s="55" t="s">
        <v>3879</v>
      </c>
      <c r="L1275" s="55" t="s">
        <v>4675</v>
      </c>
      <c r="N1275" s="55" t="s">
        <v>4675</v>
      </c>
      <c r="O1275" s="55" t="e">
        <v>#N/A</v>
      </c>
      <c r="Q1275" s="55" t="s">
        <v>3544</v>
      </c>
      <c r="U1275" s="55" t="s">
        <v>2874</v>
      </c>
      <c r="V1275" s="60">
        <v>0.5</v>
      </c>
      <c r="W1275" s="59" t="s">
        <v>4418</v>
      </c>
      <c r="X1275" s="55">
        <v>1</v>
      </c>
      <c r="Y1275" s="55">
        <v>1</v>
      </c>
      <c r="AA1275" s="55" t="s">
        <v>4809</v>
      </c>
      <c r="AL1275" s="77">
        <f t="shared" si="7"/>
        <v>0</v>
      </c>
    </row>
    <row r="1276" spans="2:48" x14ac:dyDescent="0.3">
      <c r="B1276" s="55">
        <v>2017</v>
      </c>
      <c r="D1276" s="54">
        <v>319</v>
      </c>
      <c r="E1276" s="55">
        <v>18</v>
      </c>
      <c r="F1276" s="55" t="s">
        <v>138</v>
      </c>
      <c r="H1276" s="55" t="s">
        <v>27</v>
      </c>
      <c r="I1276" s="55" t="s">
        <v>4829</v>
      </c>
      <c r="J1276" s="55" t="s">
        <v>1634</v>
      </c>
      <c r="K1276" s="55" t="s">
        <v>3561</v>
      </c>
      <c r="L1276" s="55" t="s">
        <v>2873</v>
      </c>
      <c r="M1276" s="55" t="s">
        <v>1657</v>
      </c>
      <c r="N1276" s="55" t="s">
        <v>1658</v>
      </c>
      <c r="O1276" s="55" t="e">
        <v>#N/A</v>
      </c>
      <c r="Q1276" s="55" t="s">
        <v>4440</v>
      </c>
      <c r="T1276" s="55" t="s">
        <v>4109</v>
      </c>
      <c r="V1276" s="60">
        <v>0.4</v>
      </c>
      <c r="X1276" s="55">
        <v>1</v>
      </c>
      <c r="Y1276" s="55">
        <v>1</v>
      </c>
      <c r="AK1276" s="55">
        <v>8</v>
      </c>
      <c r="AL1276" s="77">
        <f t="shared" si="7"/>
        <v>1</v>
      </c>
    </row>
    <row r="1277" spans="2:48" x14ac:dyDescent="0.3">
      <c r="B1277" s="55">
        <v>2017</v>
      </c>
      <c r="D1277" s="54">
        <v>319</v>
      </c>
      <c r="E1277" s="55">
        <v>18</v>
      </c>
      <c r="F1277" s="55" t="s">
        <v>138</v>
      </c>
      <c r="H1277" s="55" t="s">
        <v>27</v>
      </c>
      <c r="I1277" s="55" t="s">
        <v>4829</v>
      </c>
      <c r="J1277" s="55" t="s">
        <v>1634</v>
      </c>
      <c r="K1277" s="55" t="s">
        <v>3366</v>
      </c>
      <c r="N1277" s="55" t="s">
        <v>4741</v>
      </c>
      <c r="O1277" s="55" t="e">
        <v>#N/A</v>
      </c>
      <c r="V1277" s="60">
        <v>0</v>
      </c>
      <c r="Y1277" s="55">
        <v>2</v>
      </c>
      <c r="Z1277" s="55" t="s">
        <v>4274</v>
      </c>
      <c r="AL1277" s="77">
        <f t="shared" si="7"/>
        <v>0</v>
      </c>
    </row>
    <row r="1278" spans="2:48" x14ac:dyDescent="0.3">
      <c r="B1278" s="55">
        <v>2017</v>
      </c>
      <c r="D1278" s="54">
        <v>314</v>
      </c>
      <c r="E1278" s="55">
        <v>18</v>
      </c>
      <c r="F1278" s="55" t="s">
        <v>147</v>
      </c>
      <c r="H1278" s="55" t="s">
        <v>27</v>
      </c>
      <c r="I1278" s="55" t="s">
        <v>4827</v>
      </c>
      <c r="J1278" s="55" t="s">
        <v>1634</v>
      </c>
      <c r="K1278" s="55" t="s">
        <v>4813</v>
      </c>
      <c r="L1278" s="55" t="s">
        <v>3043</v>
      </c>
      <c r="M1278" s="55" t="s">
        <v>1657</v>
      </c>
      <c r="N1278" s="55" t="s">
        <v>4810</v>
      </c>
      <c r="O1278" s="55" t="e">
        <v>#N/A</v>
      </c>
      <c r="Q1278" s="55" t="s">
        <v>4206</v>
      </c>
      <c r="T1278" s="55" t="s">
        <v>4811</v>
      </c>
      <c r="U1278" s="55" t="s">
        <v>2874</v>
      </c>
      <c r="V1278" s="60">
        <v>0.3</v>
      </c>
      <c r="W1278" s="59" t="s">
        <v>4430</v>
      </c>
      <c r="X1278" s="55">
        <v>4</v>
      </c>
      <c r="Y1278" s="55">
        <v>1</v>
      </c>
      <c r="AA1278" s="55" t="s">
        <v>4812</v>
      </c>
      <c r="AF1278" s="55" t="s">
        <v>4063</v>
      </c>
      <c r="AL1278" s="77">
        <f t="shared" si="7"/>
        <v>0</v>
      </c>
    </row>
    <row r="1279" spans="2:48" x14ac:dyDescent="0.3">
      <c r="B1279" s="55">
        <v>2017</v>
      </c>
      <c r="D1279" s="54">
        <v>314</v>
      </c>
      <c r="E1279" s="55">
        <v>18</v>
      </c>
      <c r="F1279" s="55" t="s">
        <v>147</v>
      </c>
      <c r="H1279" s="55" t="s">
        <v>27</v>
      </c>
      <c r="I1279" s="55" t="s">
        <v>4827</v>
      </c>
      <c r="J1279" s="55" t="s">
        <v>1634</v>
      </c>
      <c r="K1279" s="55" t="s">
        <v>1742</v>
      </c>
      <c r="L1279" s="55" t="s">
        <v>1942</v>
      </c>
      <c r="N1279" s="55" t="s">
        <v>4412</v>
      </c>
      <c r="O1279" s="55" t="e">
        <v>#N/A</v>
      </c>
      <c r="Q1279" s="55" t="s">
        <v>2916</v>
      </c>
      <c r="U1279" s="55" t="s">
        <v>2874</v>
      </c>
      <c r="V1279" s="60">
        <v>0.5</v>
      </c>
      <c r="W1279" s="59" t="s">
        <v>4430</v>
      </c>
      <c r="X1279" s="55">
        <v>4</v>
      </c>
      <c r="Y1279" s="55">
        <v>1</v>
      </c>
      <c r="AA1279" s="55" t="s">
        <v>4820</v>
      </c>
      <c r="AF1279" s="55" t="s">
        <v>4063</v>
      </c>
      <c r="AL1279" s="77">
        <f t="shared" si="7"/>
        <v>0</v>
      </c>
      <c r="AU1279" s="55" t="s">
        <v>4815</v>
      </c>
      <c r="AV1279" s="55" t="s">
        <v>4814</v>
      </c>
    </row>
    <row r="1280" spans="2:48" x14ac:dyDescent="0.3">
      <c r="B1280" s="55">
        <v>2017</v>
      </c>
      <c r="D1280" s="54">
        <v>314</v>
      </c>
      <c r="E1280" s="55">
        <v>18</v>
      </c>
      <c r="F1280" s="55" t="s">
        <v>147</v>
      </c>
      <c r="H1280" s="55" t="s">
        <v>27</v>
      </c>
      <c r="I1280" s="55" t="s">
        <v>4827</v>
      </c>
      <c r="J1280" s="55" t="s">
        <v>1634</v>
      </c>
      <c r="K1280" s="55" t="s">
        <v>3968</v>
      </c>
      <c r="L1280" s="55" t="s">
        <v>1746</v>
      </c>
      <c r="N1280" s="55" t="s">
        <v>3201</v>
      </c>
      <c r="O1280" s="55" t="e">
        <v>#N/A</v>
      </c>
      <c r="Q1280" s="55" t="s">
        <v>4293</v>
      </c>
      <c r="V1280" s="60">
        <v>0</v>
      </c>
      <c r="X1280" s="55">
        <v>4</v>
      </c>
      <c r="Y1280" s="55">
        <v>1</v>
      </c>
      <c r="AL1280" s="77">
        <f t="shared" si="7"/>
        <v>0</v>
      </c>
    </row>
    <row r="1281" spans="2:48" x14ac:dyDescent="0.3">
      <c r="B1281" s="55">
        <v>2017</v>
      </c>
      <c r="D1281" s="54">
        <v>314</v>
      </c>
      <c r="E1281" s="55">
        <v>18</v>
      </c>
      <c r="F1281" s="55" t="s">
        <v>147</v>
      </c>
      <c r="H1281" s="55" t="s">
        <v>27</v>
      </c>
      <c r="I1281" s="55" t="s">
        <v>4827</v>
      </c>
      <c r="J1281" s="55" t="s">
        <v>1634</v>
      </c>
      <c r="K1281" s="55" t="s">
        <v>3968</v>
      </c>
      <c r="L1281" s="55" t="s">
        <v>1746</v>
      </c>
      <c r="N1281" s="55" t="s">
        <v>3201</v>
      </c>
      <c r="O1281" s="55" t="e">
        <v>#N/A</v>
      </c>
      <c r="Q1281" s="55" t="s">
        <v>4293</v>
      </c>
      <c r="T1281" s="55" t="s">
        <v>4818</v>
      </c>
      <c r="V1281" s="60">
        <v>0</v>
      </c>
      <c r="X1281" s="55">
        <v>3</v>
      </c>
      <c r="Y1281" s="55">
        <v>1</v>
      </c>
      <c r="AL1281" s="77">
        <f t="shared" si="7"/>
        <v>0</v>
      </c>
      <c r="AR1281" s="55">
        <v>1</v>
      </c>
    </row>
    <row r="1282" spans="2:48" x14ac:dyDescent="0.3">
      <c r="B1282" s="55">
        <v>2017</v>
      </c>
      <c r="D1282" s="54">
        <v>314</v>
      </c>
      <c r="E1282" s="55">
        <v>18</v>
      </c>
      <c r="F1282" s="55" t="s">
        <v>147</v>
      </c>
      <c r="H1282" s="55" t="s">
        <v>27</v>
      </c>
      <c r="I1282" s="55" t="s">
        <v>4827</v>
      </c>
      <c r="J1282" s="55" t="s">
        <v>1634</v>
      </c>
      <c r="K1282" s="55" t="s">
        <v>3968</v>
      </c>
      <c r="L1282" s="55" t="s">
        <v>2945</v>
      </c>
      <c r="N1282" s="55" t="s">
        <v>2971</v>
      </c>
      <c r="O1282" s="55" t="e">
        <v>#N/A</v>
      </c>
      <c r="P1282" s="55" t="s">
        <v>4175</v>
      </c>
      <c r="Q1282" s="55" t="s">
        <v>4816</v>
      </c>
      <c r="T1282" s="55" t="s">
        <v>1914</v>
      </c>
      <c r="V1282" s="60">
        <v>0</v>
      </c>
      <c r="W1282" s="59" t="s">
        <v>4661</v>
      </c>
      <c r="Y1282" s="55">
        <v>1</v>
      </c>
      <c r="AA1282" s="55" t="s">
        <v>4817</v>
      </c>
      <c r="AF1282" s="55" t="s">
        <v>4067</v>
      </c>
      <c r="AL1282" s="77">
        <f t="shared" si="7"/>
        <v>0</v>
      </c>
    </row>
    <row r="1283" spans="2:48" x14ac:dyDescent="0.3">
      <c r="B1283" s="55">
        <v>2017</v>
      </c>
      <c r="D1283" s="54">
        <v>314</v>
      </c>
      <c r="E1283" s="55">
        <v>18</v>
      </c>
      <c r="F1283" s="55" t="s">
        <v>147</v>
      </c>
      <c r="H1283" s="55" t="s">
        <v>27</v>
      </c>
      <c r="I1283" s="55" t="s">
        <v>4827</v>
      </c>
      <c r="J1283" s="55" t="s">
        <v>1622</v>
      </c>
      <c r="K1283" s="55" t="s">
        <v>3968</v>
      </c>
      <c r="N1283" s="55" t="s">
        <v>2992</v>
      </c>
      <c r="O1283" s="55" t="e">
        <v>#N/A</v>
      </c>
      <c r="Q1283" s="55" t="s">
        <v>1631</v>
      </c>
      <c r="T1283" s="55" t="s">
        <v>4293</v>
      </c>
      <c r="V1283" s="60">
        <v>0</v>
      </c>
      <c r="X1283" s="55">
        <v>3</v>
      </c>
      <c r="Y1283" s="55">
        <v>2</v>
      </c>
      <c r="AA1283" s="55" t="s">
        <v>4819</v>
      </c>
      <c r="AL1283" s="77">
        <f t="shared" si="7"/>
        <v>0</v>
      </c>
    </row>
    <row r="1284" spans="2:48" x14ac:dyDescent="0.3">
      <c r="B1284" s="55">
        <v>2017</v>
      </c>
      <c r="D1284" s="54">
        <v>314</v>
      </c>
      <c r="E1284" s="55">
        <v>18</v>
      </c>
      <c r="F1284" s="55" t="s">
        <v>147</v>
      </c>
      <c r="H1284" s="55" t="s">
        <v>27</v>
      </c>
      <c r="I1284" s="55" t="s">
        <v>4827</v>
      </c>
      <c r="J1284" s="55" t="s">
        <v>3366</v>
      </c>
      <c r="N1284" s="55" t="s">
        <v>3366</v>
      </c>
      <c r="O1284" s="55" t="e">
        <v>#N/A</v>
      </c>
      <c r="V1284" s="60">
        <v>0</v>
      </c>
      <c r="Y1284" s="55">
        <v>2</v>
      </c>
      <c r="AL1284" s="77">
        <f t="shared" si="7"/>
        <v>0</v>
      </c>
    </row>
    <row r="1285" spans="2:48" x14ac:dyDescent="0.3">
      <c r="B1285" s="55">
        <v>2017</v>
      </c>
      <c r="D1285" s="54">
        <v>313</v>
      </c>
      <c r="E1285" s="55">
        <v>18</v>
      </c>
      <c r="F1285" s="55" t="s">
        <v>540</v>
      </c>
      <c r="H1285" s="55" t="s">
        <v>538</v>
      </c>
      <c r="I1285" s="55" t="s">
        <v>4828</v>
      </c>
      <c r="J1285" s="55" t="s">
        <v>1634</v>
      </c>
      <c r="K1285" s="55" t="s">
        <v>1742</v>
      </c>
      <c r="L1285" s="55" t="s">
        <v>1942</v>
      </c>
      <c r="N1285" s="55" t="s">
        <v>4412</v>
      </c>
      <c r="O1285" s="55" t="e">
        <v>#N/A</v>
      </c>
      <c r="Q1285" s="55" t="s">
        <v>2916</v>
      </c>
      <c r="U1285" s="55" t="s">
        <v>2874</v>
      </c>
      <c r="V1285" s="60">
        <v>0.4</v>
      </c>
      <c r="X1285" s="55">
        <v>4</v>
      </c>
      <c r="Y1285" s="55">
        <v>1</v>
      </c>
      <c r="AA1285" s="55" t="s">
        <v>4820</v>
      </c>
      <c r="AD1285" s="55" t="s">
        <v>4109</v>
      </c>
      <c r="AE1285" s="55" t="s">
        <v>4414</v>
      </c>
      <c r="AF1285" s="55" t="s">
        <v>4063</v>
      </c>
      <c r="AL1285" s="77">
        <f t="shared" si="7"/>
        <v>0</v>
      </c>
      <c r="AU1285" s="55" t="s">
        <v>4821</v>
      </c>
      <c r="AV1285" s="55" t="s">
        <v>4814</v>
      </c>
    </row>
    <row r="1286" spans="2:48" x14ac:dyDescent="0.3">
      <c r="B1286" s="55">
        <v>2017</v>
      </c>
      <c r="D1286" s="54">
        <v>313</v>
      </c>
      <c r="E1286" s="55">
        <v>18</v>
      </c>
      <c r="F1286" s="55" t="s">
        <v>540</v>
      </c>
      <c r="H1286" s="55" t="s">
        <v>538</v>
      </c>
      <c r="I1286" s="55" t="s">
        <v>4828</v>
      </c>
      <c r="J1286" s="55" t="s">
        <v>1634</v>
      </c>
      <c r="K1286" s="55" t="s">
        <v>3968</v>
      </c>
      <c r="L1286" s="55" t="s">
        <v>1746</v>
      </c>
      <c r="N1286" s="55" t="s">
        <v>3201</v>
      </c>
      <c r="O1286" s="55" t="e">
        <v>#N/A</v>
      </c>
      <c r="Q1286" s="55" t="s">
        <v>4822</v>
      </c>
      <c r="V1286" s="60">
        <v>0</v>
      </c>
      <c r="X1286" s="55">
        <v>4</v>
      </c>
      <c r="Y1286" s="55">
        <v>1</v>
      </c>
      <c r="AL1286" s="77">
        <f t="shared" si="7"/>
        <v>0</v>
      </c>
    </row>
    <row r="1287" spans="2:48" x14ac:dyDescent="0.3">
      <c r="B1287" s="55">
        <v>2017</v>
      </c>
      <c r="D1287" s="54">
        <v>313</v>
      </c>
      <c r="E1287" s="55">
        <v>18</v>
      </c>
      <c r="F1287" s="55" t="s">
        <v>540</v>
      </c>
      <c r="H1287" s="55" t="s">
        <v>538</v>
      </c>
      <c r="I1287" s="55" t="s">
        <v>4828</v>
      </c>
      <c r="J1287" s="55" t="s">
        <v>1634</v>
      </c>
      <c r="K1287" s="55" t="s">
        <v>3366</v>
      </c>
      <c r="N1287" s="55" t="s">
        <v>3366</v>
      </c>
      <c r="O1287" s="55" t="e">
        <v>#N/A</v>
      </c>
      <c r="V1287" s="60">
        <v>0</v>
      </c>
      <c r="Y1287" s="55">
        <v>1</v>
      </c>
      <c r="AL1287" s="77">
        <f t="shared" si="7"/>
        <v>0</v>
      </c>
    </row>
    <row r="1288" spans="2:48" x14ac:dyDescent="0.3">
      <c r="B1288" s="55">
        <v>2017</v>
      </c>
      <c r="D1288" s="54">
        <v>316</v>
      </c>
      <c r="E1288" s="55">
        <v>18</v>
      </c>
      <c r="F1288" s="55" t="s">
        <v>143</v>
      </c>
      <c r="H1288" s="55" t="s">
        <v>27</v>
      </c>
      <c r="I1288" s="55" t="s">
        <v>4827</v>
      </c>
      <c r="J1288" s="55" t="s">
        <v>1634</v>
      </c>
      <c r="K1288" s="55" t="s">
        <v>3968</v>
      </c>
      <c r="L1288" s="55" t="s">
        <v>1630</v>
      </c>
      <c r="N1288" s="55" t="s">
        <v>2777</v>
      </c>
      <c r="O1288" s="55" t="e">
        <v>#N/A</v>
      </c>
      <c r="Q1288" s="55" t="s">
        <v>3629</v>
      </c>
      <c r="T1288" s="55" t="s">
        <v>4293</v>
      </c>
      <c r="V1288" s="60">
        <v>0</v>
      </c>
      <c r="W1288" s="59" t="s">
        <v>4254</v>
      </c>
      <c r="X1288" s="55">
        <v>1</v>
      </c>
      <c r="Y1288" s="55">
        <v>1</v>
      </c>
      <c r="AA1288" s="55" t="s">
        <v>4823</v>
      </c>
      <c r="AG1288" s="55" t="s">
        <v>4826</v>
      </c>
      <c r="AH1288" s="55" t="s">
        <v>4824</v>
      </c>
      <c r="AL1288" s="77">
        <f t="shared" si="7"/>
        <v>0</v>
      </c>
      <c r="AP1288" s="55">
        <v>2</v>
      </c>
      <c r="AU1288" s="55" t="s">
        <v>4825</v>
      </c>
      <c r="AV1288" s="55" t="s">
        <v>4625</v>
      </c>
    </row>
    <row r="1289" spans="2:48" x14ac:dyDescent="0.3">
      <c r="B1289" s="55">
        <v>2017</v>
      </c>
      <c r="D1289" s="54">
        <v>317</v>
      </c>
      <c r="E1289" s="55">
        <v>18</v>
      </c>
      <c r="F1289" s="55" t="s">
        <v>547</v>
      </c>
      <c r="H1289" s="55" t="s">
        <v>538</v>
      </c>
      <c r="I1289" s="55" t="s">
        <v>4827</v>
      </c>
      <c r="J1289" s="55" t="s">
        <v>1634</v>
      </c>
      <c r="K1289" s="55" t="s">
        <v>3968</v>
      </c>
      <c r="L1289" s="55" t="s">
        <v>1630</v>
      </c>
      <c r="N1289" s="55" t="s">
        <v>2777</v>
      </c>
      <c r="O1289" s="55" t="e">
        <v>#N/A</v>
      </c>
      <c r="Q1289" s="55" t="s">
        <v>3629</v>
      </c>
      <c r="T1289" s="55" t="s">
        <v>4293</v>
      </c>
      <c r="V1289" s="60">
        <v>0</v>
      </c>
      <c r="W1289" s="59" t="s">
        <v>4254</v>
      </c>
      <c r="X1289" s="55">
        <v>1</v>
      </c>
      <c r="Y1289" s="55">
        <v>1</v>
      </c>
      <c r="AK1289" s="55">
        <v>9</v>
      </c>
      <c r="AL1289" s="77">
        <f t="shared" si="7"/>
        <v>1</v>
      </c>
    </row>
    <row r="1290" spans="2:48" x14ac:dyDescent="0.3">
      <c r="B1290" s="55">
        <v>2017</v>
      </c>
      <c r="D1290" s="54">
        <v>317</v>
      </c>
      <c r="E1290" s="55">
        <v>18</v>
      </c>
      <c r="F1290" s="55" t="s">
        <v>547</v>
      </c>
      <c r="H1290" s="55" t="s">
        <v>538</v>
      </c>
      <c r="I1290" s="55" t="s">
        <v>4827</v>
      </c>
      <c r="J1290" s="55" t="s">
        <v>1634</v>
      </c>
      <c r="K1290" s="55" t="s">
        <v>3968</v>
      </c>
      <c r="L1290" s="55" t="s">
        <v>1746</v>
      </c>
      <c r="N1290" s="55" t="s">
        <v>3201</v>
      </c>
      <c r="O1290" s="55" t="e">
        <v>#N/A</v>
      </c>
      <c r="Q1290" s="55" t="s">
        <v>4822</v>
      </c>
      <c r="V1290" s="60">
        <v>0</v>
      </c>
      <c r="X1290" s="55">
        <v>2</v>
      </c>
      <c r="Y1290" s="55">
        <v>1</v>
      </c>
      <c r="AA1290" s="55" t="s">
        <v>2965</v>
      </c>
      <c r="AB1290" s="77" t="s">
        <v>4240</v>
      </c>
      <c r="AL1290" s="77">
        <f t="shared" si="7"/>
        <v>0</v>
      </c>
      <c r="AR1290" s="55">
        <v>1</v>
      </c>
    </row>
    <row r="1291" spans="2:48" x14ac:dyDescent="0.3">
      <c r="B1291" s="55">
        <v>2017</v>
      </c>
      <c r="D1291" s="54">
        <v>101</v>
      </c>
      <c r="E1291" s="55">
        <v>17</v>
      </c>
      <c r="F1291" s="55" t="s">
        <v>87</v>
      </c>
      <c r="H1291" s="55" t="s">
        <v>27</v>
      </c>
      <c r="I1291" s="55" t="s">
        <v>2746</v>
      </c>
      <c r="J1291" s="55" t="s">
        <v>1634</v>
      </c>
      <c r="K1291" s="55" t="s">
        <v>3561</v>
      </c>
      <c r="L1291" s="55" t="s">
        <v>3051</v>
      </c>
      <c r="M1291" s="55" t="s">
        <v>3068</v>
      </c>
      <c r="N1291" s="55" t="s">
        <v>4830</v>
      </c>
      <c r="O1291" s="55" t="e">
        <v>#N/A</v>
      </c>
      <c r="Q1291" s="55" t="s">
        <v>4831</v>
      </c>
      <c r="T1291" s="55" t="s">
        <v>4832</v>
      </c>
      <c r="U1291" s="55" t="s">
        <v>2874</v>
      </c>
      <c r="V1291" s="60">
        <v>0.2</v>
      </c>
      <c r="X1291" s="55">
        <v>2</v>
      </c>
      <c r="Y1291" s="55">
        <v>1</v>
      </c>
      <c r="AA1291" s="55" t="s">
        <v>4833</v>
      </c>
      <c r="AH1291" s="55" t="s">
        <v>4824</v>
      </c>
      <c r="AL1291" s="77">
        <f t="shared" si="7"/>
        <v>0</v>
      </c>
      <c r="AQ1291" s="55">
        <v>1</v>
      </c>
    </row>
    <row r="1292" spans="2:48" x14ac:dyDescent="0.3">
      <c r="B1292" s="55">
        <v>2017</v>
      </c>
      <c r="D1292" s="54">
        <v>101</v>
      </c>
      <c r="E1292" s="55">
        <v>17</v>
      </c>
      <c r="F1292" s="55" t="s">
        <v>87</v>
      </c>
      <c r="H1292" s="55" t="s">
        <v>27</v>
      </c>
      <c r="I1292" s="55" t="s">
        <v>2746</v>
      </c>
      <c r="J1292" s="55" t="s">
        <v>1634</v>
      </c>
      <c r="K1292" s="55" t="s">
        <v>4593</v>
      </c>
      <c r="L1292" s="55" t="s">
        <v>1635</v>
      </c>
      <c r="M1292" s="55" t="s">
        <v>1636</v>
      </c>
      <c r="N1292" s="55" t="s">
        <v>1637</v>
      </c>
      <c r="O1292" s="55" t="e">
        <v>#N/A</v>
      </c>
      <c r="Q1292" s="55" t="s">
        <v>4214</v>
      </c>
      <c r="T1292" s="55" t="s">
        <v>4288</v>
      </c>
      <c r="U1292" s="55" t="s">
        <v>2874</v>
      </c>
      <c r="V1292" s="60">
        <v>0.4</v>
      </c>
      <c r="W1292" s="59" t="s">
        <v>4418</v>
      </c>
      <c r="X1292" s="55">
        <v>4</v>
      </c>
      <c r="Y1292" s="55">
        <v>1</v>
      </c>
      <c r="AD1292" s="55" t="s">
        <v>4063</v>
      </c>
      <c r="AE1292" s="55" t="s">
        <v>4414</v>
      </c>
      <c r="AF1292" s="55" t="s">
        <v>4109</v>
      </c>
      <c r="AL1292" s="77">
        <f t="shared" si="7"/>
        <v>0</v>
      </c>
      <c r="AU1292" s="55">
        <v>4.7</v>
      </c>
      <c r="AV1292" s="55" t="s">
        <v>4413</v>
      </c>
    </row>
    <row r="1293" spans="2:48" x14ac:dyDescent="0.3">
      <c r="B1293" s="55">
        <v>2017</v>
      </c>
      <c r="D1293" s="54">
        <v>101</v>
      </c>
      <c r="E1293" s="55">
        <v>17</v>
      </c>
      <c r="F1293" s="55" t="s">
        <v>87</v>
      </c>
      <c r="H1293" s="55" t="s">
        <v>27</v>
      </c>
      <c r="I1293" s="55" t="s">
        <v>2746</v>
      </c>
      <c r="J1293" s="55" t="s">
        <v>1622</v>
      </c>
      <c r="K1293" s="55" t="s">
        <v>3593</v>
      </c>
      <c r="L1293" s="55" t="s">
        <v>2090</v>
      </c>
      <c r="M1293" s="55" t="s">
        <v>1636</v>
      </c>
      <c r="N1293" s="55" t="s">
        <v>2091</v>
      </c>
      <c r="O1293" s="55" t="e">
        <v>#N/A</v>
      </c>
      <c r="Q1293" s="55" t="s">
        <v>3544</v>
      </c>
      <c r="U1293" s="55" t="s">
        <v>2877</v>
      </c>
      <c r="V1293" s="60">
        <v>0.7</v>
      </c>
      <c r="W1293" s="59" t="s">
        <v>4437</v>
      </c>
      <c r="X1293" s="55">
        <v>4</v>
      </c>
      <c r="Y1293" s="55">
        <v>1</v>
      </c>
      <c r="AB1293" s="55" t="s">
        <v>4500</v>
      </c>
      <c r="AG1293" s="55" t="s">
        <v>4836</v>
      </c>
      <c r="AL1293" s="77">
        <f t="shared" si="7"/>
        <v>0</v>
      </c>
      <c r="AR1293" s="55" t="s">
        <v>3974</v>
      </c>
      <c r="AU1293" s="55" t="s">
        <v>4835</v>
      </c>
      <c r="AV1293" s="55" t="s">
        <v>4834</v>
      </c>
    </row>
    <row r="1294" spans="2:48" x14ac:dyDescent="0.3">
      <c r="B1294" s="55">
        <v>2017</v>
      </c>
      <c r="D1294" s="54">
        <v>101</v>
      </c>
      <c r="E1294" s="55">
        <v>17</v>
      </c>
      <c r="F1294" s="55" t="s">
        <v>87</v>
      </c>
      <c r="H1294" s="55" t="s">
        <v>27</v>
      </c>
      <c r="I1294" s="55" t="s">
        <v>2746</v>
      </c>
      <c r="J1294" s="55" t="s">
        <v>1622</v>
      </c>
      <c r="K1294" s="55" t="s">
        <v>3593</v>
      </c>
      <c r="L1294" s="55" t="s">
        <v>2090</v>
      </c>
      <c r="M1294" s="55" t="s">
        <v>1636</v>
      </c>
      <c r="N1294" s="55" t="s">
        <v>2091</v>
      </c>
      <c r="O1294" s="55" t="e">
        <v>#N/A</v>
      </c>
      <c r="Q1294" s="55" t="s">
        <v>3388</v>
      </c>
      <c r="U1294" s="55" t="s">
        <v>2877</v>
      </c>
      <c r="V1294" s="60">
        <v>0.8</v>
      </c>
      <c r="W1294" s="59" t="s">
        <v>4430</v>
      </c>
      <c r="X1294" s="55">
        <v>4</v>
      </c>
      <c r="Y1294" s="55">
        <v>1</v>
      </c>
      <c r="AB1294" s="55" t="s">
        <v>4500</v>
      </c>
      <c r="AL1294" s="77">
        <f t="shared" si="7"/>
        <v>0</v>
      </c>
      <c r="AU1294" s="55" t="s">
        <v>4838</v>
      </c>
      <c r="AV1294" s="55" t="s">
        <v>4837</v>
      </c>
    </row>
    <row r="1295" spans="2:48" x14ac:dyDescent="0.3">
      <c r="B1295" s="55">
        <v>2017</v>
      </c>
      <c r="D1295" s="54">
        <v>101</v>
      </c>
      <c r="E1295" s="55">
        <v>17</v>
      </c>
      <c r="F1295" s="55" t="s">
        <v>87</v>
      </c>
      <c r="H1295" s="55" t="s">
        <v>27</v>
      </c>
      <c r="I1295" s="55" t="s">
        <v>2746</v>
      </c>
      <c r="J1295" s="55" t="s">
        <v>1634</v>
      </c>
      <c r="K1295" s="55" t="s">
        <v>3968</v>
      </c>
      <c r="L1295" s="55" t="s">
        <v>2945</v>
      </c>
      <c r="N1295" s="55" t="s">
        <v>2971</v>
      </c>
      <c r="O1295" s="55" t="e">
        <v>#N/A</v>
      </c>
      <c r="P1295" s="55" t="s">
        <v>4170</v>
      </c>
      <c r="Q1295" s="55" t="s">
        <v>4492</v>
      </c>
      <c r="V1295" s="60">
        <v>0.9</v>
      </c>
      <c r="X1295" s="55">
        <v>4</v>
      </c>
      <c r="Y1295" s="55">
        <v>1</v>
      </c>
      <c r="AA1295" s="55" t="s">
        <v>4839</v>
      </c>
      <c r="AD1295" s="55" t="s">
        <v>4063</v>
      </c>
      <c r="AE1295" s="55" t="s">
        <v>4414</v>
      </c>
      <c r="AF1295" s="55" t="s">
        <v>4063</v>
      </c>
      <c r="AL1295" s="77">
        <f t="shared" si="7"/>
        <v>0</v>
      </c>
      <c r="AU1295" s="55" t="s">
        <v>4841</v>
      </c>
      <c r="AV1295" s="55" t="s">
        <v>4840</v>
      </c>
    </row>
    <row r="1296" spans="2:48" x14ac:dyDescent="0.3">
      <c r="B1296" s="55">
        <v>2017</v>
      </c>
      <c r="D1296" s="54">
        <v>101</v>
      </c>
      <c r="E1296" s="55">
        <v>17</v>
      </c>
      <c r="F1296" s="55" t="s">
        <v>87</v>
      </c>
      <c r="H1296" s="55" t="s">
        <v>27</v>
      </c>
      <c r="I1296" s="55" t="s">
        <v>2746</v>
      </c>
      <c r="J1296" s="55" t="s">
        <v>1634</v>
      </c>
      <c r="K1296" s="55" t="s">
        <v>3968</v>
      </c>
      <c r="L1296" s="55" t="s">
        <v>2945</v>
      </c>
      <c r="N1296" s="55" t="s">
        <v>2971</v>
      </c>
      <c r="O1296" s="55" t="e">
        <v>#N/A</v>
      </c>
      <c r="Q1296" s="55" t="s">
        <v>1730</v>
      </c>
      <c r="V1296" s="60">
        <v>0.2</v>
      </c>
      <c r="W1296" s="59" t="s">
        <v>4396</v>
      </c>
      <c r="X1296" s="55">
        <v>3</v>
      </c>
      <c r="Y1296" s="55">
        <v>1</v>
      </c>
      <c r="AA1296" s="55" t="s">
        <v>4842</v>
      </c>
      <c r="AK1296" s="55">
        <v>9</v>
      </c>
      <c r="AL1296" s="77">
        <f t="shared" si="7"/>
        <v>1</v>
      </c>
    </row>
    <row r="1297" spans="2:48" x14ac:dyDescent="0.3">
      <c r="B1297" s="55">
        <v>2017</v>
      </c>
      <c r="D1297" s="54">
        <v>101</v>
      </c>
      <c r="E1297" s="55">
        <v>17</v>
      </c>
      <c r="F1297" s="55" t="s">
        <v>87</v>
      </c>
      <c r="H1297" s="55" t="s">
        <v>27</v>
      </c>
      <c r="I1297" s="55" t="s">
        <v>2746</v>
      </c>
      <c r="J1297" s="55" t="s">
        <v>1622</v>
      </c>
      <c r="K1297" s="55" t="s">
        <v>3968</v>
      </c>
      <c r="N1297" s="55" t="s">
        <v>1622</v>
      </c>
      <c r="O1297" s="55" t="e">
        <v>#N/A</v>
      </c>
      <c r="Q1297" s="55" t="s">
        <v>1750</v>
      </c>
      <c r="T1297" s="55" t="s">
        <v>1631</v>
      </c>
      <c r="U1297" s="55" t="s">
        <v>2877</v>
      </c>
      <c r="V1297" s="60">
        <v>0.3</v>
      </c>
      <c r="W1297" s="59" t="s">
        <v>4396</v>
      </c>
      <c r="X1297" s="55">
        <v>2</v>
      </c>
      <c r="Y1297" s="55">
        <v>1</v>
      </c>
      <c r="AA1297" s="55" t="s">
        <v>4843</v>
      </c>
      <c r="AH1297" s="55" t="s">
        <v>4824</v>
      </c>
      <c r="AL1297" s="77">
        <f t="shared" si="7"/>
        <v>0</v>
      </c>
      <c r="AP1297" s="55">
        <v>2</v>
      </c>
    </row>
    <row r="1298" spans="2:48" x14ac:dyDescent="0.3">
      <c r="B1298" s="55">
        <v>2017</v>
      </c>
      <c r="D1298" s="54">
        <v>101</v>
      </c>
      <c r="E1298" s="55">
        <v>17</v>
      </c>
      <c r="F1298" s="55" t="s">
        <v>87</v>
      </c>
      <c r="H1298" s="55" t="s">
        <v>27</v>
      </c>
      <c r="I1298" s="55" t="s">
        <v>2746</v>
      </c>
      <c r="J1298" s="55" t="s">
        <v>1634</v>
      </c>
      <c r="K1298" s="55" t="s">
        <v>3968</v>
      </c>
      <c r="L1298" s="55" t="s">
        <v>1630</v>
      </c>
      <c r="N1298" s="55" t="s">
        <v>2777</v>
      </c>
      <c r="O1298" s="55" t="e">
        <v>#N/A</v>
      </c>
      <c r="Q1298" s="55" t="s">
        <v>3629</v>
      </c>
      <c r="T1298" s="55" t="s">
        <v>4293</v>
      </c>
      <c r="V1298" s="60">
        <v>0</v>
      </c>
      <c r="W1298" s="59" t="s">
        <v>4396</v>
      </c>
      <c r="X1298" s="55">
        <v>2</v>
      </c>
      <c r="Y1298" s="55">
        <v>2</v>
      </c>
      <c r="AG1298" s="55" t="s">
        <v>4836</v>
      </c>
      <c r="AL1298" s="77">
        <f t="shared" si="7"/>
        <v>0</v>
      </c>
      <c r="AR1298" s="55" t="s">
        <v>3974</v>
      </c>
    </row>
    <row r="1299" spans="2:48" x14ac:dyDescent="0.3">
      <c r="B1299" s="55">
        <v>2017</v>
      </c>
      <c r="D1299" s="54">
        <v>101</v>
      </c>
      <c r="E1299" s="55">
        <v>17</v>
      </c>
      <c r="F1299" s="55" t="s">
        <v>87</v>
      </c>
      <c r="H1299" s="55" t="s">
        <v>27</v>
      </c>
      <c r="I1299" s="55" t="s">
        <v>2746</v>
      </c>
      <c r="J1299" s="55" t="s">
        <v>1634</v>
      </c>
      <c r="K1299" s="55" t="s">
        <v>3968</v>
      </c>
      <c r="L1299" s="55" t="s">
        <v>1746</v>
      </c>
      <c r="N1299" s="55" t="s">
        <v>3201</v>
      </c>
      <c r="O1299" s="55" t="e">
        <v>#N/A</v>
      </c>
      <c r="Q1299" s="55" t="s">
        <v>3629</v>
      </c>
      <c r="T1299" s="55" t="s">
        <v>4293</v>
      </c>
      <c r="V1299" s="60">
        <v>0</v>
      </c>
      <c r="W1299" s="59" t="s">
        <v>4396</v>
      </c>
      <c r="X1299" s="55">
        <v>2</v>
      </c>
      <c r="Y1299" s="55">
        <v>2</v>
      </c>
      <c r="AL1299" s="77">
        <f t="shared" si="7"/>
        <v>0</v>
      </c>
    </row>
    <row r="1300" spans="2:48" x14ac:dyDescent="0.3">
      <c r="B1300" s="55">
        <v>2017</v>
      </c>
      <c r="D1300" s="54">
        <v>101</v>
      </c>
      <c r="E1300" s="55">
        <v>17</v>
      </c>
      <c r="F1300" s="55" t="s">
        <v>87</v>
      </c>
      <c r="H1300" s="55" t="s">
        <v>27</v>
      </c>
      <c r="I1300" s="55" t="s">
        <v>2746</v>
      </c>
      <c r="J1300" s="55" t="s">
        <v>1634</v>
      </c>
      <c r="K1300" s="55" t="s">
        <v>3968</v>
      </c>
      <c r="L1300" s="55" t="s">
        <v>1746</v>
      </c>
      <c r="N1300" s="55" t="s">
        <v>3201</v>
      </c>
      <c r="O1300" s="55" t="e">
        <v>#N/A</v>
      </c>
      <c r="Q1300" s="55" t="s">
        <v>4293</v>
      </c>
      <c r="V1300" s="60">
        <v>0</v>
      </c>
      <c r="X1300" s="55">
        <v>5</v>
      </c>
      <c r="Y1300" s="55">
        <v>5</v>
      </c>
      <c r="AG1300" s="55" t="s">
        <v>4844</v>
      </c>
      <c r="AK1300" s="77" t="s">
        <v>3974</v>
      </c>
      <c r="AL1300" s="77">
        <f t="shared" si="7"/>
        <v>5</v>
      </c>
    </row>
    <row r="1301" spans="2:48" x14ac:dyDescent="0.3">
      <c r="B1301" s="55">
        <v>2017</v>
      </c>
      <c r="D1301" s="54">
        <v>101</v>
      </c>
      <c r="E1301" s="55">
        <v>17</v>
      </c>
      <c r="F1301" s="55" t="s">
        <v>87</v>
      </c>
      <c r="H1301" s="55" t="s">
        <v>27</v>
      </c>
      <c r="I1301" s="55" t="s">
        <v>2746</v>
      </c>
      <c r="J1301" s="55" t="s">
        <v>1634</v>
      </c>
      <c r="K1301" s="55" t="s">
        <v>3968</v>
      </c>
      <c r="L1301" s="55" t="s">
        <v>1746</v>
      </c>
      <c r="N1301" s="55" t="s">
        <v>3201</v>
      </c>
      <c r="O1301" s="55" t="e">
        <v>#N/A</v>
      </c>
      <c r="Q1301" s="55" t="s">
        <v>4293</v>
      </c>
      <c r="V1301" s="60">
        <v>0</v>
      </c>
      <c r="X1301" s="55">
        <v>5</v>
      </c>
      <c r="Y1301" s="55">
        <v>4</v>
      </c>
      <c r="AL1301" s="77">
        <f t="shared" si="7"/>
        <v>0</v>
      </c>
    </row>
    <row r="1302" spans="2:48" x14ac:dyDescent="0.3">
      <c r="B1302" s="55">
        <v>2017</v>
      </c>
      <c r="D1302" s="54">
        <v>101</v>
      </c>
      <c r="E1302" s="55">
        <v>17</v>
      </c>
      <c r="F1302" s="55" t="s">
        <v>87</v>
      </c>
      <c r="H1302" s="55" t="s">
        <v>27</v>
      </c>
      <c r="I1302" s="55" t="s">
        <v>2746</v>
      </c>
      <c r="J1302" s="55" t="s">
        <v>1634</v>
      </c>
      <c r="K1302" s="55" t="s">
        <v>3366</v>
      </c>
      <c r="N1302" s="55" t="s">
        <v>3366</v>
      </c>
      <c r="O1302" s="55" t="e">
        <v>#N/A</v>
      </c>
      <c r="Y1302" s="55">
        <v>3</v>
      </c>
      <c r="AA1302" s="55" t="s">
        <v>4845</v>
      </c>
      <c r="AL1302" s="77">
        <f t="shared" si="7"/>
        <v>0</v>
      </c>
    </row>
    <row r="1303" spans="2:48" x14ac:dyDescent="0.3">
      <c r="B1303" s="55">
        <v>2017</v>
      </c>
      <c r="D1303" s="54">
        <v>104</v>
      </c>
      <c r="E1303" s="55">
        <v>17</v>
      </c>
      <c r="F1303" s="55" t="s">
        <v>30</v>
      </c>
      <c r="H1303" s="55" t="s">
        <v>298</v>
      </c>
      <c r="I1303" s="55" t="s">
        <v>1822</v>
      </c>
      <c r="J1303" s="55" t="s">
        <v>1634</v>
      </c>
      <c r="K1303" s="55" t="s">
        <v>3965</v>
      </c>
      <c r="L1303" s="55" t="s">
        <v>1673</v>
      </c>
      <c r="M1303" s="55" t="s">
        <v>2879</v>
      </c>
      <c r="N1303" s="55" t="s">
        <v>4550</v>
      </c>
      <c r="O1303" s="55" t="e">
        <v>#N/A</v>
      </c>
      <c r="Q1303" s="55" t="s">
        <v>4846</v>
      </c>
      <c r="V1303" s="60">
        <v>1</v>
      </c>
      <c r="Y1303" s="55">
        <v>1</v>
      </c>
      <c r="AA1303" s="55" t="s">
        <v>4847</v>
      </c>
      <c r="AL1303" s="77">
        <f t="shared" si="7"/>
        <v>0</v>
      </c>
    </row>
    <row r="1304" spans="2:48" x14ac:dyDescent="0.3">
      <c r="B1304" s="55">
        <v>2017</v>
      </c>
      <c r="D1304" s="54">
        <v>104</v>
      </c>
      <c r="E1304" s="55">
        <v>17</v>
      </c>
      <c r="F1304" s="55" t="s">
        <v>30</v>
      </c>
      <c r="H1304" s="55" t="s">
        <v>298</v>
      </c>
      <c r="I1304" s="55" t="s">
        <v>1822</v>
      </c>
      <c r="J1304" s="55" t="s">
        <v>1698</v>
      </c>
      <c r="N1304" s="55" t="s">
        <v>3289</v>
      </c>
      <c r="O1304" s="55" t="e">
        <v>#N/A</v>
      </c>
      <c r="Q1304" s="55" t="s">
        <v>4293</v>
      </c>
      <c r="V1304" s="60">
        <v>0</v>
      </c>
      <c r="Y1304" s="55">
        <v>1</v>
      </c>
      <c r="AL1304" s="77">
        <f t="shared" si="7"/>
        <v>0</v>
      </c>
    </row>
    <row r="1305" spans="2:48" x14ac:dyDescent="0.3">
      <c r="B1305" s="55">
        <v>2017</v>
      </c>
      <c r="D1305" s="54">
        <v>104</v>
      </c>
      <c r="E1305" s="55">
        <v>17</v>
      </c>
      <c r="F1305" s="55" t="s">
        <v>30</v>
      </c>
      <c r="H1305" s="55" t="s">
        <v>298</v>
      </c>
      <c r="I1305" s="55" t="s">
        <v>1822</v>
      </c>
      <c r="J1305" s="55" t="s">
        <v>1634</v>
      </c>
      <c r="K1305" s="55" t="s">
        <v>3968</v>
      </c>
      <c r="L1305" s="55" t="s">
        <v>1746</v>
      </c>
      <c r="N1305" s="55" t="s">
        <v>3201</v>
      </c>
      <c r="O1305" s="55" t="e">
        <v>#N/A</v>
      </c>
      <c r="Q1305" s="55" t="s">
        <v>4293</v>
      </c>
      <c r="V1305" s="60">
        <v>0</v>
      </c>
      <c r="X1305" s="55">
        <v>3</v>
      </c>
      <c r="Y1305" s="55">
        <v>1</v>
      </c>
      <c r="AA1305" s="55" t="s">
        <v>4848</v>
      </c>
      <c r="AL1305" s="77">
        <f t="shared" si="7"/>
        <v>0</v>
      </c>
    </row>
    <row r="1306" spans="2:48" x14ac:dyDescent="0.3">
      <c r="B1306" s="55">
        <v>2017</v>
      </c>
      <c r="D1306" s="54">
        <v>104</v>
      </c>
      <c r="E1306" s="55">
        <v>17</v>
      </c>
      <c r="F1306" s="55" t="s">
        <v>30</v>
      </c>
      <c r="H1306" s="55" t="s">
        <v>298</v>
      </c>
      <c r="I1306" s="55" t="s">
        <v>1822</v>
      </c>
      <c r="J1306" s="55" t="s">
        <v>1634</v>
      </c>
      <c r="K1306" s="55" t="s">
        <v>3366</v>
      </c>
      <c r="N1306" s="55" t="s">
        <v>4741</v>
      </c>
      <c r="O1306" s="55" t="e">
        <v>#N/A</v>
      </c>
      <c r="V1306" s="60">
        <v>0</v>
      </c>
      <c r="Y1306" s="55">
        <v>30</v>
      </c>
      <c r="AA1306" s="55" t="s">
        <v>4849</v>
      </c>
      <c r="AL1306" s="77">
        <f t="shared" si="7"/>
        <v>0</v>
      </c>
    </row>
    <row r="1307" spans="2:48" x14ac:dyDescent="0.3">
      <c r="B1307" s="55">
        <v>2017</v>
      </c>
      <c r="D1307" s="54">
        <v>106</v>
      </c>
      <c r="E1307" s="55">
        <v>17</v>
      </c>
      <c r="F1307" s="55" t="s">
        <v>31</v>
      </c>
      <c r="H1307" s="55" t="s">
        <v>27</v>
      </c>
      <c r="I1307" s="55" t="s">
        <v>1822</v>
      </c>
      <c r="J1307" s="55" t="s">
        <v>1622</v>
      </c>
      <c r="N1307" s="55" t="s">
        <v>1622</v>
      </c>
      <c r="O1307" s="55" t="e">
        <v>#N/A</v>
      </c>
      <c r="Q1307" s="55" t="s">
        <v>1687</v>
      </c>
      <c r="T1307" s="55" t="s">
        <v>1631</v>
      </c>
      <c r="U1307" s="55" t="s">
        <v>2877</v>
      </c>
      <c r="V1307" s="60">
        <v>0.6</v>
      </c>
      <c r="W1307" s="59" t="s">
        <v>4396</v>
      </c>
      <c r="Y1307" s="55">
        <v>1</v>
      </c>
      <c r="AA1307" s="55" t="s">
        <v>4850</v>
      </c>
      <c r="AL1307" s="77">
        <f t="shared" si="7"/>
        <v>0</v>
      </c>
    </row>
    <row r="1308" spans="2:48" x14ac:dyDescent="0.3">
      <c r="B1308" s="55">
        <v>2017</v>
      </c>
      <c r="D1308" s="54">
        <v>106</v>
      </c>
      <c r="E1308" s="55">
        <v>17</v>
      </c>
      <c r="F1308" s="55" t="s">
        <v>31</v>
      </c>
      <c r="H1308" s="55" t="s">
        <v>27</v>
      </c>
      <c r="I1308" s="55" t="s">
        <v>1822</v>
      </c>
      <c r="J1308" s="55" t="s">
        <v>1622</v>
      </c>
      <c r="N1308" s="55" t="s">
        <v>1622</v>
      </c>
      <c r="O1308" s="55" t="e">
        <v>#N/A</v>
      </c>
      <c r="P1308" s="55" t="s">
        <v>4175</v>
      </c>
      <c r="Q1308" s="55" t="s">
        <v>4816</v>
      </c>
      <c r="V1308" s="60">
        <v>1</v>
      </c>
      <c r="Y1308" s="55">
        <v>1</v>
      </c>
      <c r="AA1308" s="55" t="s">
        <v>4851</v>
      </c>
      <c r="AL1308" s="77">
        <f t="shared" si="7"/>
        <v>0</v>
      </c>
      <c r="AU1308" s="55" t="s">
        <v>4852</v>
      </c>
      <c r="AV1308" s="55" t="s">
        <v>4273</v>
      </c>
    </row>
    <row r="1309" spans="2:48" x14ac:dyDescent="0.3">
      <c r="B1309" s="55">
        <v>2017</v>
      </c>
      <c r="D1309" s="54">
        <v>106</v>
      </c>
      <c r="E1309" s="55">
        <v>17</v>
      </c>
      <c r="F1309" s="55" t="s">
        <v>31</v>
      </c>
      <c r="H1309" s="55" t="s">
        <v>27</v>
      </c>
      <c r="I1309" s="55" t="s">
        <v>1822</v>
      </c>
      <c r="J1309" s="55" t="s">
        <v>4853</v>
      </c>
      <c r="N1309" s="55" t="s">
        <v>1817</v>
      </c>
      <c r="O1309" s="55" t="e">
        <v>#N/A</v>
      </c>
      <c r="Q1309" s="55" t="s">
        <v>1817</v>
      </c>
      <c r="V1309" s="60">
        <v>0</v>
      </c>
      <c r="Y1309" s="55">
        <v>1</v>
      </c>
      <c r="AL1309" s="77">
        <f t="shared" si="7"/>
        <v>0</v>
      </c>
    </row>
    <row r="1310" spans="2:48" x14ac:dyDescent="0.3">
      <c r="B1310" s="55">
        <v>2017</v>
      </c>
      <c r="D1310" s="54">
        <v>106</v>
      </c>
      <c r="E1310" s="55">
        <v>17</v>
      </c>
      <c r="F1310" s="55" t="s">
        <v>31</v>
      </c>
      <c r="H1310" s="55" t="s">
        <v>27</v>
      </c>
      <c r="I1310" s="55" t="s">
        <v>1822</v>
      </c>
      <c r="J1310" s="55" t="s">
        <v>1634</v>
      </c>
      <c r="K1310" s="55" t="s">
        <v>3968</v>
      </c>
      <c r="L1310" s="55" t="s">
        <v>1746</v>
      </c>
      <c r="N1310" s="55" t="s">
        <v>3201</v>
      </c>
      <c r="O1310" s="55" t="e">
        <v>#N/A</v>
      </c>
      <c r="Q1310" s="55" t="s">
        <v>1702</v>
      </c>
      <c r="V1310" s="60">
        <v>0.6</v>
      </c>
      <c r="X1310" s="55">
        <v>3</v>
      </c>
      <c r="Y1310" s="55">
        <v>1</v>
      </c>
      <c r="AA1310" s="55" t="s">
        <v>4854</v>
      </c>
      <c r="AL1310" s="77">
        <f t="shared" si="7"/>
        <v>0</v>
      </c>
      <c r="AU1310" s="55" t="s">
        <v>4856</v>
      </c>
      <c r="AV1310" s="55" t="s">
        <v>4855</v>
      </c>
    </row>
    <row r="1311" spans="2:48" x14ac:dyDescent="0.3">
      <c r="B1311" s="55">
        <v>2017</v>
      </c>
      <c r="D1311" s="54">
        <v>106</v>
      </c>
      <c r="E1311" s="55">
        <v>17</v>
      </c>
      <c r="F1311" s="55" t="s">
        <v>31</v>
      </c>
      <c r="H1311" s="55" t="s">
        <v>27</v>
      </c>
      <c r="I1311" s="55" t="s">
        <v>1822</v>
      </c>
      <c r="J1311" s="55" t="s">
        <v>1634</v>
      </c>
      <c r="K1311" s="55" t="s">
        <v>3968</v>
      </c>
      <c r="L1311" s="55" t="s">
        <v>2945</v>
      </c>
      <c r="N1311" s="55" t="s">
        <v>2971</v>
      </c>
      <c r="O1311" s="55" t="e">
        <v>#N/A</v>
      </c>
      <c r="P1311" s="55" t="s">
        <v>4355</v>
      </c>
      <c r="Q1311" s="55" t="s">
        <v>4857</v>
      </c>
      <c r="T1311" s="55" t="s">
        <v>1790</v>
      </c>
      <c r="V1311" s="60">
        <v>0.7</v>
      </c>
      <c r="X1311" s="55" t="s">
        <v>2216</v>
      </c>
      <c r="Y1311" s="55">
        <v>1</v>
      </c>
      <c r="AD1311" s="55" t="s">
        <v>4063</v>
      </c>
      <c r="AE1311" s="55" t="s">
        <v>4414</v>
      </c>
      <c r="AF1311" s="55" t="s">
        <v>4063</v>
      </c>
      <c r="AK1311" s="55">
        <v>4</v>
      </c>
      <c r="AL1311" s="77">
        <f t="shared" ref="AL1311:AL1374" si="8">IF(ISBLANK(AK1311),,Y1311)</f>
        <v>1</v>
      </c>
      <c r="AU1311" s="55">
        <v>14.1</v>
      </c>
      <c r="AV1311" s="55" t="s">
        <v>4858</v>
      </c>
    </row>
    <row r="1312" spans="2:48" x14ac:dyDescent="0.3">
      <c r="B1312" s="55">
        <v>2017</v>
      </c>
      <c r="D1312" s="54">
        <v>106</v>
      </c>
      <c r="E1312" s="55">
        <v>17</v>
      </c>
      <c r="F1312" s="55" t="s">
        <v>31</v>
      </c>
      <c r="H1312" s="55" t="s">
        <v>27</v>
      </c>
      <c r="I1312" s="55" t="s">
        <v>1822</v>
      </c>
      <c r="J1312" s="55" t="s">
        <v>1634</v>
      </c>
      <c r="K1312" s="55" t="s">
        <v>3968</v>
      </c>
      <c r="L1312" s="55" t="s">
        <v>1746</v>
      </c>
      <c r="M1312" s="55" t="s">
        <v>4274</v>
      </c>
      <c r="N1312" s="55" t="s">
        <v>3201</v>
      </c>
      <c r="O1312" s="55" t="e">
        <v>#N/A</v>
      </c>
      <c r="Q1312" s="55" t="s">
        <v>1631</v>
      </c>
      <c r="T1312" s="55" t="s">
        <v>4293</v>
      </c>
      <c r="V1312" s="60">
        <v>0</v>
      </c>
      <c r="X1312" s="55">
        <v>5</v>
      </c>
      <c r="Y1312" s="55">
        <v>3</v>
      </c>
      <c r="AL1312" s="77">
        <f t="shared" si="8"/>
        <v>0</v>
      </c>
    </row>
    <row r="1313" spans="2:48" x14ac:dyDescent="0.3">
      <c r="B1313" s="55">
        <v>2017</v>
      </c>
      <c r="D1313" s="54">
        <v>106</v>
      </c>
      <c r="E1313" s="55">
        <v>17</v>
      </c>
      <c r="F1313" s="55" t="s">
        <v>31</v>
      </c>
      <c r="H1313" s="55" t="s">
        <v>27</v>
      </c>
      <c r="I1313" s="55" t="s">
        <v>1822</v>
      </c>
      <c r="J1313" s="55" t="s">
        <v>1634</v>
      </c>
      <c r="K1313" s="55" t="s">
        <v>3968</v>
      </c>
      <c r="L1313" s="55" t="s">
        <v>1746</v>
      </c>
      <c r="N1313" s="55" t="s">
        <v>3201</v>
      </c>
      <c r="O1313" s="55" t="e">
        <v>#N/A</v>
      </c>
      <c r="Q1313" s="55" t="s">
        <v>1631</v>
      </c>
      <c r="T1313" s="55" t="s">
        <v>4293</v>
      </c>
      <c r="V1313" s="60">
        <v>0</v>
      </c>
      <c r="X1313" s="55">
        <v>1</v>
      </c>
      <c r="Y1313" s="55">
        <v>1</v>
      </c>
      <c r="AA1313" s="55" t="s">
        <v>4859</v>
      </c>
      <c r="AL1313" s="77">
        <f t="shared" si="8"/>
        <v>0</v>
      </c>
    </row>
    <row r="1314" spans="2:48" x14ac:dyDescent="0.3">
      <c r="B1314" s="55">
        <v>2017</v>
      </c>
      <c r="D1314" s="54">
        <v>106</v>
      </c>
      <c r="E1314" s="55">
        <v>17</v>
      </c>
      <c r="F1314" s="55" t="s">
        <v>31</v>
      </c>
      <c r="H1314" s="55" t="s">
        <v>27</v>
      </c>
      <c r="I1314" s="55" t="s">
        <v>1822</v>
      </c>
      <c r="J1314" s="55" t="s">
        <v>3366</v>
      </c>
      <c r="N1314" s="55" t="s">
        <v>3366</v>
      </c>
      <c r="O1314" s="55" t="e">
        <v>#N/A</v>
      </c>
      <c r="Y1314" s="55">
        <v>50</v>
      </c>
      <c r="AL1314" s="77">
        <f t="shared" si="8"/>
        <v>0</v>
      </c>
    </row>
    <row r="1315" spans="2:48" x14ac:dyDescent="0.3">
      <c r="B1315" s="55">
        <v>2017</v>
      </c>
      <c r="D1315" s="54">
        <v>119</v>
      </c>
      <c r="E1315" s="55">
        <v>17</v>
      </c>
      <c r="F1315" s="55" t="s">
        <v>31</v>
      </c>
      <c r="H1315" s="55" t="s">
        <v>4860</v>
      </c>
      <c r="I1315" s="55" t="s">
        <v>1655</v>
      </c>
      <c r="J1315" s="55" t="s">
        <v>1622</v>
      </c>
      <c r="K1315" s="55" t="s">
        <v>3593</v>
      </c>
      <c r="L1315" s="55" t="s">
        <v>2090</v>
      </c>
      <c r="N1315" s="55" t="s">
        <v>2091</v>
      </c>
      <c r="O1315" s="55" t="e">
        <v>#N/A</v>
      </c>
      <c r="Q1315" s="55" t="s">
        <v>4861</v>
      </c>
      <c r="T1315" s="55" t="s">
        <v>3607</v>
      </c>
      <c r="U1315" s="55" t="s">
        <v>2874</v>
      </c>
      <c r="V1315" s="60">
        <v>0.8</v>
      </c>
      <c r="W1315" s="59" t="s">
        <v>4396</v>
      </c>
      <c r="Y1315" s="55">
        <v>1</v>
      </c>
      <c r="AA1315" s="55" t="s">
        <v>4862</v>
      </c>
      <c r="AL1315" s="77">
        <f t="shared" si="8"/>
        <v>0</v>
      </c>
    </row>
    <row r="1316" spans="2:48" x14ac:dyDescent="0.3">
      <c r="B1316" s="55">
        <v>2017</v>
      </c>
      <c r="D1316" s="54">
        <v>119</v>
      </c>
      <c r="E1316" s="55">
        <v>17</v>
      </c>
      <c r="F1316" s="55" t="s">
        <v>31</v>
      </c>
      <c r="H1316" s="55" t="s">
        <v>4860</v>
      </c>
      <c r="I1316" s="55" t="s">
        <v>1655</v>
      </c>
      <c r="J1316" s="55" t="s">
        <v>1622</v>
      </c>
      <c r="K1316" s="55" t="s">
        <v>3879</v>
      </c>
      <c r="L1316" s="55" t="s">
        <v>2077</v>
      </c>
      <c r="M1316" s="55" t="s">
        <v>1657</v>
      </c>
      <c r="N1316" s="55" t="s">
        <v>3640</v>
      </c>
      <c r="O1316" s="55" t="e">
        <v>#N/A</v>
      </c>
      <c r="Q1316" s="55" t="s">
        <v>4182</v>
      </c>
      <c r="T1316" s="55" t="s">
        <v>4863</v>
      </c>
      <c r="V1316" s="60">
        <v>0.7</v>
      </c>
      <c r="W1316" s="59" t="s">
        <v>4397</v>
      </c>
      <c r="X1316" s="55">
        <v>4</v>
      </c>
      <c r="Y1316" s="55">
        <v>2</v>
      </c>
      <c r="AA1316" s="55" t="s">
        <v>4864</v>
      </c>
      <c r="AL1316" s="77">
        <f t="shared" si="8"/>
        <v>0</v>
      </c>
      <c r="AU1316" s="55">
        <v>9.8000000000000007</v>
      </c>
      <c r="AV1316" s="55" t="s">
        <v>4865</v>
      </c>
    </row>
    <row r="1317" spans="2:48" x14ac:dyDescent="0.3">
      <c r="B1317" s="55">
        <v>2017</v>
      </c>
      <c r="D1317" s="54">
        <v>119</v>
      </c>
      <c r="E1317" s="55">
        <v>17</v>
      </c>
      <c r="F1317" s="55" t="s">
        <v>31</v>
      </c>
      <c r="H1317" s="55" t="s">
        <v>4860</v>
      </c>
      <c r="I1317" s="55" t="s">
        <v>1655</v>
      </c>
      <c r="J1317" s="55" t="s">
        <v>1634</v>
      </c>
      <c r="K1317" s="55" t="s">
        <v>3965</v>
      </c>
      <c r="L1317" s="55" t="s">
        <v>1673</v>
      </c>
      <c r="M1317" s="55" t="s">
        <v>2879</v>
      </c>
      <c r="N1317" s="55" t="s">
        <v>4550</v>
      </c>
      <c r="O1317" s="55" t="e">
        <v>#N/A</v>
      </c>
      <c r="Q1317" s="55" t="s">
        <v>4861</v>
      </c>
      <c r="T1317" s="55" t="s">
        <v>3607</v>
      </c>
      <c r="U1317" s="55" t="s">
        <v>2877</v>
      </c>
      <c r="V1317" s="60">
        <v>0.1</v>
      </c>
      <c r="W1317" s="59" t="s">
        <v>4661</v>
      </c>
      <c r="X1317" s="55">
        <v>2</v>
      </c>
      <c r="Y1317" s="55">
        <v>1</v>
      </c>
      <c r="AA1317" s="55" t="s">
        <v>4866</v>
      </c>
      <c r="AK1317" s="55">
        <v>4</v>
      </c>
      <c r="AL1317" s="77">
        <f t="shared" si="8"/>
        <v>1</v>
      </c>
      <c r="AU1317" s="55">
        <v>16.399999999999999</v>
      </c>
      <c r="AV1317" s="55" t="s">
        <v>4871</v>
      </c>
    </row>
    <row r="1318" spans="2:48" x14ac:dyDescent="0.3">
      <c r="B1318" s="55">
        <v>2017</v>
      </c>
      <c r="D1318" s="54">
        <v>119</v>
      </c>
      <c r="E1318" s="55">
        <v>17</v>
      </c>
      <c r="F1318" s="55" t="s">
        <v>31</v>
      </c>
      <c r="H1318" s="55" t="s">
        <v>4860</v>
      </c>
      <c r="I1318" s="55" t="s">
        <v>1655</v>
      </c>
      <c r="J1318" s="55" t="s">
        <v>1634</v>
      </c>
      <c r="K1318" s="55" t="s">
        <v>3968</v>
      </c>
      <c r="L1318" s="55" t="s">
        <v>2945</v>
      </c>
      <c r="N1318" s="55" t="s">
        <v>2971</v>
      </c>
      <c r="O1318" s="55" t="e">
        <v>#N/A</v>
      </c>
      <c r="Q1318" s="55" t="s">
        <v>3354</v>
      </c>
      <c r="T1318" s="55" t="s">
        <v>4867</v>
      </c>
      <c r="U1318" s="55" t="s">
        <v>2874</v>
      </c>
      <c r="V1318" s="60">
        <v>0.4</v>
      </c>
      <c r="W1318" s="59" t="s">
        <v>4661</v>
      </c>
      <c r="X1318" s="55">
        <v>3</v>
      </c>
      <c r="Y1318" s="55">
        <v>1</v>
      </c>
      <c r="AA1318" s="55" t="s">
        <v>4868</v>
      </c>
      <c r="AD1318" s="55" t="s">
        <v>4063</v>
      </c>
      <c r="AK1318" s="55">
        <v>4</v>
      </c>
      <c r="AL1318" s="77">
        <f t="shared" si="8"/>
        <v>1</v>
      </c>
    </row>
    <row r="1319" spans="2:48" x14ac:dyDescent="0.3">
      <c r="B1319" s="55">
        <v>2017</v>
      </c>
      <c r="D1319" s="54">
        <v>119</v>
      </c>
      <c r="E1319" s="55">
        <v>17</v>
      </c>
      <c r="F1319" s="55" t="s">
        <v>31</v>
      </c>
      <c r="H1319" s="55" t="s">
        <v>4860</v>
      </c>
      <c r="I1319" s="55" t="s">
        <v>1655</v>
      </c>
      <c r="J1319" s="55" t="s">
        <v>1634</v>
      </c>
      <c r="K1319" s="55" t="s">
        <v>3968</v>
      </c>
      <c r="L1319" s="55" t="s">
        <v>1746</v>
      </c>
      <c r="M1319" s="55" t="s">
        <v>4274</v>
      </c>
      <c r="N1319" s="55" t="s">
        <v>3201</v>
      </c>
      <c r="O1319" s="55" t="e">
        <v>#N/A</v>
      </c>
      <c r="Q1319" s="55" t="s">
        <v>3354</v>
      </c>
      <c r="T1319" s="55" t="s">
        <v>4869</v>
      </c>
      <c r="V1319" s="60">
        <v>0</v>
      </c>
      <c r="W1319" s="59" t="s">
        <v>4396</v>
      </c>
      <c r="Y1319" s="55">
        <v>1</v>
      </c>
      <c r="AA1319" s="55" t="s">
        <v>4870</v>
      </c>
      <c r="AL1319" s="77">
        <f t="shared" si="8"/>
        <v>0</v>
      </c>
    </row>
    <row r="1320" spans="2:48" x14ac:dyDescent="0.3">
      <c r="B1320" s="55">
        <v>2017</v>
      </c>
      <c r="D1320" s="54">
        <v>119</v>
      </c>
      <c r="E1320" s="55">
        <v>17</v>
      </c>
      <c r="F1320" s="55" t="s">
        <v>31</v>
      </c>
      <c r="H1320" s="55" t="s">
        <v>4860</v>
      </c>
      <c r="I1320" s="55" t="s">
        <v>1655</v>
      </c>
      <c r="J1320" s="55" t="s">
        <v>1634</v>
      </c>
      <c r="K1320" s="55" t="s">
        <v>3968</v>
      </c>
      <c r="L1320" s="55" t="s">
        <v>1746</v>
      </c>
      <c r="N1320" s="55" t="s">
        <v>3201</v>
      </c>
      <c r="O1320" s="55" t="e">
        <v>#N/A</v>
      </c>
      <c r="Q1320" s="55" t="s">
        <v>4293</v>
      </c>
      <c r="V1320" s="60">
        <v>0</v>
      </c>
      <c r="X1320" s="55">
        <v>2</v>
      </c>
      <c r="Y1320" s="55">
        <v>1</v>
      </c>
      <c r="AL1320" s="77">
        <f t="shared" si="8"/>
        <v>0</v>
      </c>
    </row>
    <row r="1321" spans="2:48" x14ac:dyDescent="0.3">
      <c r="B1321" s="55">
        <v>2017</v>
      </c>
      <c r="D1321" s="54">
        <v>119</v>
      </c>
      <c r="E1321" s="55">
        <v>17</v>
      </c>
      <c r="F1321" s="55" t="s">
        <v>31</v>
      </c>
      <c r="H1321" s="55" t="s">
        <v>4860</v>
      </c>
      <c r="I1321" s="55" t="s">
        <v>1655</v>
      </c>
      <c r="J1321" s="55" t="s">
        <v>1634</v>
      </c>
      <c r="K1321" s="55" t="s">
        <v>3366</v>
      </c>
      <c r="N1321" s="55" t="s">
        <v>3366</v>
      </c>
      <c r="O1321" s="55" t="e">
        <v>#N/A</v>
      </c>
      <c r="Y1321" s="55">
        <v>2</v>
      </c>
      <c r="AL1321" s="77">
        <f t="shared" si="8"/>
        <v>0</v>
      </c>
    </row>
    <row r="1322" spans="2:48" x14ac:dyDescent="0.3">
      <c r="B1322" s="55">
        <v>2017</v>
      </c>
      <c r="D1322" s="54">
        <v>100</v>
      </c>
      <c r="E1322" s="55">
        <v>17</v>
      </c>
      <c r="F1322" s="55" t="s">
        <v>129</v>
      </c>
      <c r="H1322" s="55" t="s">
        <v>27</v>
      </c>
      <c r="I1322" s="55" t="s">
        <v>2746</v>
      </c>
      <c r="J1322" s="55" t="s">
        <v>1634</v>
      </c>
      <c r="K1322" s="55" t="s">
        <v>3968</v>
      </c>
      <c r="L1322" s="55" t="s">
        <v>2945</v>
      </c>
      <c r="N1322" s="55" t="s">
        <v>2971</v>
      </c>
      <c r="O1322" s="55" t="e">
        <v>#N/A</v>
      </c>
      <c r="Q1322" s="55" t="s">
        <v>3354</v>
      </c>
      <c r="T1322" s="55" t="s">
        <v>4867</v>
      </c>
      <c r="V1322" s="60">
        <v>0.4</v>
      </c>
      <c r="W1322" s="59" t="s">
        <v>4661</v>
      </c>
      <c r="X1322" s="55">
        <v>3</v>
      </c>
      <c r="Y1322" s="55">
        <v>1</v>
      </c>
      <c r="AA1322" s="55" t="s">
        <v>4872</v>
      </c>
      <c r="AD1322" s="55" t="s">
        <v>4067</v>
      </c>
      <c r="AL1322" s="77">
        <f t="shared" si="8"/>
        <v>0</v>
      </c>
    </row>
    <row r="1323" spans="2:48" x14ac:dyDescent="0.3">
      <c r="B1323" s="55">
        <v>2017</v>
      </c>
      <c r="D1323" s="54">
        <v>100</v>
      </c>
      <c r="E1323" s="55">
        <v>17</v>
      </c>
      <c r="F1323" s="55" t="s">
        <v>129</v>
      </c>
      <c r="H1323" s="55" t="s">
        <v>27</v>
      </c>
      <c r="I1323" s="55" t="s">
        <v>2746</v>
      </c>
      <c r="J1323" s="55" t="s">
        <v>1634</v>
      </c>
      <c r="K1323" s="55" t="s">
        <v>3968</v>
      </c>
      <c r="L1323" s="55" t="s">
        <v>1746</v>
      </c>
      <c r="M1323" s="55" t="s">
        <v>4274</v>
      </c>
      <c r="N1323" s="55" t="s">
        <v>3201</v>
      </c>
      <c r="O1323" s="55" t="e">
        <v>#N/A</v>
      </c>
      <c r="Q1323" s="55" t="s">
        <v>4293</v>
      </c>
      <c r="V1323" s="60">
        <v>0</v>
      </c>
      <c r="W1323" s="59" t="s">
        <v>4397</v>
      </c>
      <c r="X1323" s="55">
        <v>5</v>
      </c>
      <c r="Y1323" s="55">
        <v>3</v>
      </c>
      <c r="AG1323" s="55" t="s">
        <v>4873</v>
      </c>
      <c r="AK1323" s="55">
        <v>9</v>
      </c>
      <c r="AL1323" s="77">
        <v>1</v>
      </c>
    </row>
    <row r="1324" spans="2:48" x14ac:dyDescent="0.3">
      <c r="B1324" s="55">
        <v>2017</v>
      </c>
      <c r="D1324" s="54">
        <v>100</v>
      </c>
      <c r="E1324" s="55">
        <v>17</v>
      </c>
      <c r="F1324" s="55" t="s">
        <v>129</v>
      </c>
      <c r="H1324" s="55" t="s">
        <v>27</v>
      </c>
      <c r="I1324" s="55" t="s">
        <v>2746</v>
      </c>
      <c r="J1324" s="55" t="s">
        <v>1634</v>
      </c>
      <c r="K1324" s="55" t="s">
        <v>3366</v>
      </c>
      <c r="N1324" s="55" t="s">
        <v>4741</v>
      </c>
      <c r="O1324" s="55" t="e">
        <v>#N/A</v>
      </c>
      <c r="Y1324" s="55">
        <v>6</v>
      </c>
      <c r="AL1324" s="77">
        <f t="shared" si="8"/>
        <v>0</v>
      </c>
    </row>
    <row r="1325" spans="2:48" x14ac:dyDescent="0.3">
      <c r="B1325" s="55">
        <v>2017</v>
      </c>
      <c r="D1325" s="54">
        <v>119</v>
      </c>
      <c r="E1325" s="55">
        <v>17</v>
      </c>
      <c r="F1325" s="55" t="s">
        <v>31</v>
      </c>
      <c r="H1325" s="55" t="s">
        <v>4860</v>
      </c>
      <c r="I1325" s="55" t="s">
        <v>1655</v>
      </c>
      <c r="J1325" s="55" t="s">
        <v>1634</v>
      </c>
      <c r="K1325" s="55" t="s">
        <v>3561</v>
      </c>
      <c r="L1325" s="55" t="s">
        <v>2873</v>
      </c>
      <c r="M1325" s="55" t="s">
        <v>1657</v>
      </c>
      <c r="N1325" s="55" t="s">
        <v>1658</v>
      </c>
      <c r="O1325" s="55" t="e">
        <v>#N/A</v>
      </c>
      <c r="Q1325" s="55" t="s">
        <v>3095</v>
      </c>
      <c r="T1325" s="55" t="s">
        <v>4874</v>
      </c>
      <c r="V1325" s="60">
        <v>1</v>
      </c>
      <c r="Y1325" s="55">
        <v>1</v>
      </c>
      <c r="AA1325" s="55" t="s">
        <v>4878</v>
      </c>
      <c r="AB1325" s="55" t="s">
        <v>2965</v>
      </c>
      <c r="AH1325" s="86" t="s">
        <v>4877</v>
      </c>
      <c r="AL1325" s="77">
        <f t="shared" si="8"/>
        <v>0</v>
      </c>
      <c r="AU1325" s="55" t="s">
        <v>4876</v>
      </c>
      <c r="AV1325" s="55" t="s">
        <v>4875</v>
      </c>
    </row>
    <row r="1326" spans="2:48" x14ac:dyDescent="0.3">
      <c r="B1326" s="55">
        <v>2017</v>
      </c>
      <c r="D1326" s="54">
        <v>116</v>
      </c>
      <c r="E1326" s="55">
        <v>17</v>
      </c>
      <c r="F1326" s="55" t="s">
        <v>31</v>
      </c>
      <c r="H1326" s="55" t="s">
        <v>15</v>
      </c>
      <c r="I1326" s="55" t="s">
        <v>1822</v>
      </c>
      <c r="J1326" s="55" t="s">
        <v>1634</v>
      </c>
      <c r="K1326" s="55" t="s">
        <v>3968</v>
      </c>
      <c r="L1326" s="55" t="s">
        <v>1630</v>
      </c>
      <c r="N1326" s="55" t="s">
        <v>2777</v>
      </c>
      <c r="O1326" s="55" t="e">
        <v>#N/A</v>
      </c>
      <c r="Q1326" s="55" t="s">
        <v>4293</v>
      </c>
      <c r="V1326" s="60">
        <v>0</v>
      </c>
      <c r="X1326" s="55">
        <v>3</v>
      </c>
      <c r="Y1326" s="55">
        <v>1</v>
      </c>
      <c r="AA1326" s="55" t="s">
        <v>4879</v>
      </c>
      <c r="AL1326" s="77">
        <f t="shared" si="8"/>
        <v>0</v>
      </c>
    </row>
    <row r="1327" spans="2:48" x14ac:dyDescent="0.3">
      <c r="B1327" s="55">
        <v>2017</v>
      </c>
      <c r="D1327" s="54">
        <v>116</v>
      </c>
      <c r="E1327" s="55">
        <v>17</v>
      </c>
      <c r="F1327" s="55" t="s">
        <v>31</v>
      </c>
      <c r="H1327" s="55" t="s">
        <v>15</v>
      </c>
      <c r="I1327" s="55" t="s">
        <v>1822</v>
      </c>
      <c r="J1327" s="55" t="s">
        <v>1634</v>
      </c>
      <c r="K1327" s="55" t="s">
        <v>3366</v>
      </c>
      <c r="N1327" s="55" t="s">
        <v>4741</v>
      </c>
      <c r="O1327" s="55" t="e">
        <v>#N/A</v>
      </c>
      <c r="Y1327" s="55">
        <v>5</v>
      </c>
      <c r="AL1327" s="77">
        <f t="shared" si="8"/>
        <v>0</v>
      </c>
    </row>
    <row r="1328" spans="2:48" x14ac:dyDescent="0.3">
      <c r="B1328" s="55">
        <v>2017</v>
      </c>
      <c r="D1328" s="54">
        <v>113</v>
      </c>
      <c r="E1328" s="55">
        <v>17</v>
      </c>
      <c r="F1328" s="55" t="s">
        <v>94</v>
      </c>
      <c r="H1328" s="55" t="s">
        <v>309</v>
      </c>
      <c r="I1328" s="55" t="s">
        <v>1822</v>
      </c>
      <c r="J1328" s="55" t="s">
        <v>1634</v>
      </c>
      <c r="K1328" s="55" t="s">
        <v>3968</v>
      </c>
      <c r="L1328" s="55" t="s">
        <v>1682</v>
      </c>
      <c r="N1328" s="55" t="s">
        <v>2983</v>
      </c>
      <c r="O1328" s="55" t="e">
        <v>#N/A</v>
      </c>
      <c r="P1328" s="55" t="s">
        <v>4163</v>
      </c>
      <c r="Q1328" s="55" t="s">
        <v>4262</v>
      </c>
      <c r="V1328" s="60">
        <v>1</v>
      </c>
      <c r="Y1328" s="55">
        <v>1</v>
      </c>
      <c r="AB1328" s="55" t="s">
        <v>2965</v>
      </c>
      <c r="AD1328" s="55" t="s">
        <v>4079</v>
      </c>
      <c r="AE1328" s="55" t="s">
        <v>4414</v>
      </c>
      <c r="AF1328" s="55" t="s">
        <v>4067</v>
      </c>
      <c r="AL1328" s="77">
        <f t="shared" si="8"/>
        <v>0</v>
      </c>
    </row>
    <row r="1329" spans="2:48" x14ac:dyDescent="0.3">
      <c r="B1329" s="55">
        <v>2017</v>
      </c>
      <c r="D1329" s="54">
        <v>113</v>
      </c>
      <c r="E1329" s="55">
        <v>17</v>
      </c>
      <c r="F1329" s="55" t="s">
        <v>94</v>
      </c>
      <c r="H1329" s="55" t="s">
        <v>309</v>
      </c>
      <c r="I1329" s="55" t="s">
        <v>1822</v>
      </c>
      <c r="J1329" s="55" t="s">
        <v>1634</v>
      </c>
      <c r="K1329" s="55" t="s">
        <v>3968</v>
      </c>
      <c r="L1329" s="55" t="s">
        <v>1746</v>
      </c>
      <c r="M1329" s="55" t="s">
        <v>4274</v>
      </c>
      <c r="N1329" s="55" t="s">
        <v>3201</v>
      </c>
      <c r="O1329" s="55" t="e">
        <v>#N/A</v>
      </c>
      <c r="Q1329" s="55" t="s">
        <v>1631</v>
      </c>
      <c r="T1329" s="55" t="s">
        <v>4293</v>
      </c>
      <c r="V1329" s="60">
        <v>0</v>
      </c>
      <c r="W1329" s="59" t="s">
        <v>4254</v>
      </c>
      <c r="X1329" s="55">
        <v>5</v>
      </c>
      <c r="Y1329" s="55">
        <v>6</v>
      </c>
      <c r="AL1329" s="77">
        <f t="shared" si="8"/>
        <v>0</v>
      </c>
    </row>
    <row r="1330" spans="2:48" x14ac:dyDescent="0.3">
      <c r="B1330" s="55">
        <v>2017</v>
      </c>
      <c r="D1330" s="54">
        <v>113</v>
      </c>
      <c r="E1330" s="55">
        <v>17</v>
      </c>
      <c r="F1330" s="55" t="s">
        <v>94</v>
      </c>
      <c r="H1330" s="55" t="s">
        <v>309</v>
      </c>
      <c r="I1330" s="55" t="s">
        <v>1822</v>
      </c>
      <c r="J1330" s="55" t="s">
        <v>2148</v>
      </c>
      <c r="N1330" s="55" t="s">
        <v>1796</v>
      </c>
      <c r="O1330" s="55" t="e">
        <v>#N/A</v>
      </c>
      <c r="Q1330" s="55" t="s">
        <v>4293</v>
      </c>
      <c r="V1330" s="60">
        <v>0</v>
      </c>
      <c r="Y1330" s="55">
        <v>4</v>
      </c>
      <c r="AL1330" s="77">
        <f t="shared" si="8"/>
        <v>0</v>
      </c>
    </row>
    <row r="1331" spans="2:48" x14ac:dyDescent="0.3">
      <c r="B1331" s="55">
        <v>2017</v>
      </c>
      <c r="D1331" s="54">
        <v>113</v>
      </c>
      <c r="E1331" s="55">
        <v>17</v>
      </c>
      <c r="F1331" s="55" t="s">
        <v>94</v>
      </c>
      <c r="H1331" s="55" t="s">
        <v>309</v>
      </c>
      <c r="I1331" s="55" t="s">
        <v>1822</v>
      </c>
      <c r="J1331" s="55" t="s">
        <v>1634</v>
      </c>
      <c r="N1331" s="55" t="s">
        <v>3366</v>
      </c>
      <c r="O1331" s="55" t="e">
        <v>#N/A</v>
      </c>
      <c r="Y1331" s="55">
        <v>20</v>
      </c>
      <c r="AL1331" s="77">
        <f t="shared" si="8"/>
        <v>0</v>
      </c>
    </row>
    <row r="1332" spans="2:48" x14ac:dyDescent="0.3">
      <c r="B1332" s="55">
        <v>2017</v>
      </c>
      <c r="D1332" s="54">
        <v>109</v>
      </c>
      <c r="E1332" s="55">
        <v>17</v>
      </c>
      <c r="F1332" s="55" t="s">
        <v>32</v>
      </c>
      <c r="H1332" s="55" t="s">
        <v>298</v>
      </c>
      <c r="I1332" s="55" t="s">
        <v>1822</v>
      </c>
      <c r="J1332" s="55" t="s">
        <v>1634</v>
      </c>
      <c r="L1332" s="55" t="s">
        <v>1997</v>
      </c>
      <c r="M1332" s="55" t="s">
        <v>1998</v>
      </c>
      <c r="N1332" s="55" t="s">
        <v>1999</v>
      </c>
      <c r="O1332" s="55" t="e">
        <v>#N/A</v>
      </c>
      <c r="Q1332" s="55" t="s">
        <v>1687</v>
      </c>
      <c r="T1332" s="55" t="s">
        <v>4880</v>
      </c>
      <c r="U1332" s="55" t="s">
        <v>2874</v>
      </c>
      <c r="V1332" s="60">
        <v>0.6</v>
      </c>
      <c r="W1332" s="59" t="s">
        <v>4396</v>
      </c>
      <c r="X1332" s="55">
        <v>3</v>
      </c>
      <c r="Y1332" s="55">
        <v>1</v>
      </c>
      <c r="AD1332" s="55" t="s">
        <v>4063</v>
      </c>
      <c r="AH1332" s="55" t="s">
        <v>4881</v>
      </c>
      <c r="AL1332" s="77">
        <f t="shared" si="8"/>
        <v>0</v>
      </c>
    </row>
    <row r="1333" spans="2:48" x14ac:dyDescent="0.3">
      <c r="B1333" s="55">
        <v>2017</v>
      </c>
      <c r="D1333" s="54">
        <v>109</v>
      </c>
      <c r="E1333" s="55">
        <v>17</v>
      </c>
      <c r="F1333" s="55" t="s">
        <v>32</v>
      </c>
      <c r="H1333" s="55" t="s">
        <v>298</v>
      </c>
      <c r="I1333" s="55" t="s">
        <v>1822</v>
      </c>
      <c r="J1333" s="55" t="s">
        <v>1634</v>
      </c>
      <c r="L1333" s="55" t="s">
        <v>1997</v>
      </c>
      <c r="M1333" s="55" t="s">
        <v>1998</v>
      </c>
      <c r="N1333" s="55" t="s">
        <v>1999</v>
      </c>
      <c r="O1333" s="55" t="e">
        <v>#N/A</v>
      </c>
      <c r="Q1333" s="55" t="s">
        <v>1624</v>
      </c>
      <c r="T1333" s="55" t="s">
        <v>1751</v>
      </c>
      <c r="U1333" s="55" t="s">
        <v>2874</v>
      </c>
      <c r="V1333" s="60">
        <v>0.6</v>
      </c>
      <c r="W1333" s="59" t="s">
        <v>4430</v>
      </c>
      <c r="X1333" s="55">
        <v>1</v>
      </c>
      <c r="Y1333" s="55">
        <v>1</v>
      </c>
      <c r="AF1333" s="55" t="s">
        <v>4063</v>
      </c>
      <c r="AH1333" s="55" t="s">
        <v>4881</v>
      </c>
      <c r="AL1333" s="77">
        <f t="shared" si="8"/>
        <v>0</v>
      </c>
      <c r="AU1333" s="55">
        <v>7.6</v>
      </c>
      <c r="AV1333" s="55" t="s">
        <v>4438</v>
      </c>
    </row>
    <row r="1334" spans="2:48" x14ac:dyDescent="0.3">
      <c r="B1334" s="55">
        <v>2017</v>
      </c>
      <c r="D1334" s="54">
        <v>117</v>
      </c>
      <c r="E1334" s="55">
        <v>17</v>
      </c>
      <c r="F1334" s="55" t="s">
        <v>120</v>
      </c>
      <c r="H1334" s="55" t="s">
        <v>298</v>
      </c>
      <c r="I1334" s="55" t="s">
        <v>1822</v>
      </c>
      <c r="J1334" s="55" t="s">
        <v>1634</v>
      </c>
      <c r="K1334" s="55" t="s">
        <v>4593</v>
      </c>
      <c r="L1334" s="55" t="s">
        <v>1950</v>
      </c>
      <c r="M1334" s="55" t="s">
        <v>1636</v>
      </c>
      <c r="N1334" s="55" t="s">
        <v>1952</v>
      </c>
      <c r="O1334" s="55" t="e">
        <v>#N/A</v>
      </c>
      <c r="Q1334" s="55" t="s">
        <v>1624</v>
      </c>
      <c r="T1334" s="55" t="s">
        <v>1786</v>
      </c>
      <c r="U1334" s="55" t="s">
        <v>2874</v>
      </c>
      <c r="V1334" s="60">
        <v>0.4</v>
      </c>
      <c r="W1334" s="59" t="s">
        <v>4418</v>
      </c>
      <c r="X1334" s="55">
        <v>3</v>
      </c>
      <c r="Y1334" s="55">
        <v>1</v>
      </c>
      <c r="AD1334" s="55" t="s">
        <v>4063</v>
      </c>
      <c r="AL1334" s="77">
        <f t="shared" si="8"/>
        <v>0</v>
      </c>
      <c r="AU1334" s="55" t="s">
        <v>4883</v>
      </c>
      <c r="AV1334" s="55" t="s">
        <v>4882</v>
      </c>
    </row>
    <row r="1335" spans="2:48" x14ac:dyDescent="0.3">
      <c r="B1335" s="55">
        <v>2017</v>
      </c>
      <c r="D1335" s="54">
        <v>117</v>
      </c>
      <c r="E1335" s="55">
        <v>17</v>
      </c>
      <c r="F1335" s="55" t="s">
        <v>120</v>
      </c>
      <c r="H1335" s="55" t="s">
        <v>298</v>
      </c>
      <c r="I1335" s="55" t="s">
        <v>1822</v>
      </c>
      <c r="J1335" s="55" t="s">
        <v>1622</v>
      </c>
      <c r="K1335" s="55" t="s">
        <v>3593</v>
      </c>
      <c r="L1335" s="55" t="s">
        <v>2090</v>
      </c>
      <c r="N1335" s="55" t="s">
        <v>2091</v>
      </c>
      <c r="O1335" s="55" t="e">
        <v>#N/A</v>
      </c>
      <c r="Q1335" s="55" t="s">
        <v>4861</v>
      </c>
      <c r="T1335" s="55" t="s">
        <v>4884</v>
      </c>
      <c r="U1335" s="55" t="s">
        <v>2877</v>
      </c>
      <c r="V1335" s="60">
        <v>0.6</v>
      </c>
      <c r="Y1335" s="55">
        <v>1</v>
      </c>
      <c r="AA1335" s="55" t="s">
        <v>4885</v>
      </c>
      <c r="AL1335" s="77">
        <f t="shared" si="8"/>
        <v>0</v>
      </c>
    </row>
    <row r="1336" spans="2:48" x14ac:dyDescent="0.3">
      <c r="B1336" s="55">
        <v>2017</v>
      </c>
      <c r="D1336" s="54">
        <v>117</v>
      </c>
      <c r="E1336" s="55">
        <v>17</v>
      </c>
      <c r="F1336" s="55" t="s">
        <v>120</v>
      </c>
      <c r="H1336" s="55" t="s">
        <v>298</v>
      </c>
      <c r="I1336" s="55" t="s">
        <v>1822</v>
      </c>
      <c r="J1336" s="55" t="s">
        <v>1622</v>
      </c>
      <c r="K1336" s="55" t="s">
        <v>3593</v>
      </c>
      <c r="L1336" s="55" t="s">
        <v>2090</v>
      </c>
      <c r="N1336" s="55" t="s">
        <v>2091</v>
      </c>
      <c r="O1336" s="55" t="e">
        <v>#N/A</v>
      </c>
      <c r="Q1336" s="55" t="s">
        <v>4188</v>
      </c>
      <c r="T1336" s="55" t="s">
        <v>2207</v>
      </c>
      <c r="U1336" s="55" t="s">
        <v>2877</v>
      </c>
      <c r="V1336" s="60">
        <v>0.4</v>
      </c>
      <c r="W1336" s="59" t="s">
        <v>4396</v>
      </c>
      <c r="X1336" s="55">
        <v>2</v>
      </c>
      <c r="Y1336" s="55">
        <v>1</v>
      </c>
      <c r="AA1336" s="55" t="s">
        <v>2207</v>
      </c>
      <c r="AL1336" s="77">
        <f t="shared" si="8"/>
        <v>0</v>
      </c>
    </row>
    <row r="1337" spans="2:48" x14ac:dyDescent="0.3">
      <c r="B1337" s="55">
        <v>2017</v>
      </c>
      <c r="D1337" s="54">
        <v>117</v>
      </c>
      <c r="E1337" s="55">
        <v>17</v>
      </c>
      <c r="F1337" s="55" t="s">
        <v>120</v>
      </c>
      <c r="H1337" s="55" t="s">
        <v>298</v>
      </c>
      <c r="I1337" s="55" t="s">
        <v>1822</v>
      </c>
      <c r="J1337" s="55" t="s">
        <v>1634</v>
      </c>
      <c r="L1337" s="55" t="s">
        <v>3366</v>
      </c>
      <c r="N1337" s="55" t="s">
        <v>3366</v>
      </c>
      <c r="O1337" s="55" t="e">
        <v>#N/A</v>
      </c>
      <c r="Y1337" s="55">
        <v>10</v>
      </c>
      <c r="AL1337" s="77">
        <f t="shared" si="8"/>
        <v>0</v>
      </c>
    </row>
    <row r="1338" spans="2:48" x14ac:dyDescent="0.3">
      <c r="B1338" s="55">
        <v>2017</v>
      </c>
      <c r="D1338" s="54">
        <v>102</v>
      </c>
      <c r="E1338" s="55">
        <v>17</v>
      </c>
      <c r="F1338" s="55" t="s">
        <v>28</v>
      </c>
      <c r="H1338" s="55" t="s">
        <v>27</v>
      </c>
      <c r="I1338" s="55" t="s">
        <v>2746</v>
      </c>
      <c r="J1338" s="55" t="s">
        <v>1634</v>
      </c>
      <c r="K1338" s="55" t="s">
        <v>3561</v>
      </c>
      <c r="L1338" s="55" t="s">
        <v>2873</v>
      </c>
      <c r="M1338" s="55" t="s">
        <v>1657</v>
      </c>
      <c r="N1338" s="55" t="s">
        <v>1658</v>
      </c>
      <c r="O1338" s="55" t="e">
        <v>#N/A</v>
      </c>
      <c r="Q1338" s="55" t="s">
        <v>3095</v>
      </c>
      <c r="T1338" s="55" t="s">
        <v>4886</v>
      </c>
      <c r="V1338" s="60">
        <v>0</v>
      </c>
      <c r="X1338" s="55">
        <v>4</v>
      </c>
      <c r="Y1338" s="55">
        <v>1</v>
      </c>
      <c r="AA1338" s="55" t="s">
        <v>4887</v>
      </c>
      <c r="AL1338" s="77">
        <f t="shared" si="8"/>
        <v>0</v>
      </c>
    </row>
    <row r="1339" spans="2:48" x14ac:dyDescent="0.3">
      <c r="B1339" s="55">
        <v>2017</v>
      </c>
      <c r="D1339" s="54">
        <v>112</v>
      </c>
      <c r="E1339" s="55">
        <v>17</v>
      </c>
      <c r="F1339" s="55" t="s">
        <v>91</v>
      </c>
      <c r="H1339" s="55" t="s">
        <v>298</v>
      </c>
      <c r="I1339" s="55" t="s">
        <v>1822</v>
      </c>
      <c r="J1339" s="55" t="s">
        <v>1634</v>
      </c>
      <c r="K1339" s="55" t="s">
        <v>4593</v>
      </c>
      <c r="L1339" s="55" t="s">
        <v>1950</v>
      </c>
      <c r="M1339" s="55" t="s">
        <v>1636</v>
      </c>
      <c r="N1339" s="55" t="s">
        <v>1952</v>
      </c>
      <c r="O1339" s="55" t="e">
        <v>#N/A</v>
      </c>
      <c r="Q1339" s="55" t="s">
        <v>1757</v>
      </c>
      <c r="T1339" s="55" t="s">
        <v>3248</v>
      </c>
      <c r="U1339" s="55" t="s">
        <v>2877</v>
      </c>
      <c r="V1339" s="60">
        <v>0.1</v>
      </c>
      <c r="X1339" s="55">
        <v>3</v>
      </c>
      <c r="Y1339" s="55">
        <v>1</v>
      </c>
      <c r="AL1339" s="77">
        <f t="shared" si="8"/>
        <v>0</v>
      </c>
    </row>
    <row r="1340" spans="2:48" x14ac:dyDescent="0.3">
      <c r="B1340" s="55">
        <v>2017</v>
      </c>
      <c r="D1340" s="54">
        <v>112</v>
      </c>
      <c r="E1340" s="55">
        <v>17</v>
      </c>
      <c r="F1340" s="55" t="s">
        <v>91</v>
      </c>
      <c r="H1340" s="55" t="s">
        <v>298</v>
      </c>
      <c r="I1340" s="55" t="s">
        <v>1822</v>
      </c>
      <c r="J1340" s="55" t="s">
        <v>1622</v>
      </c>
      <c r="N1340" s="55" t="s">
        <v>1622</v>
      </c>
      <c r="O1340" s="55" t="e">
        <v>#N/A</v>
      </c>
      <c r="Q1340" s="55" t="s">
        <v>4293</v>
      </c>
      <c r="V1340" s="60">
        <v>0</v>
      </c>
      <c r="X1340" s="55">
        <v>3</v>
      </c>
      <c r="Y1340" s="55">
        <v>1</v>
      </c>
      <c r="AL1340" s="77">
        <f t="shared" si="8"/>
        <v>0</v>
      </c>
    </row>
    <row r="1341" spans="2:48" x14ac:dyDescent="0.3">
      <c r="B1341" s="55">
        <v>2017</v>
      </c>
      <c r="D1341" s="54">
        <v>112</v>
      </c>
      <c r="E1341" s="55">
        <v>17</v>
      </c>
      <c r="F1341" s="55" t="s">
        <v>91</v>
      </c>
      <c r="H1341" s="55" t="s">
        <v>298</v>
      </c>
      <c r="I1341" s="55" t="s">
        <v>1822</v>
      </c>
      <c r="J1341" s="55" t="s">
        <v>1634</v>
      </c>
      <c r="K1341" s="55" t="s">
        <v>3968</v>
      </c>
      <c r="L1341" s="55" t="s">
        <v>1746</v>
      </c>
      <c r="M1341" s="55" t="s">
        <v>4274</v>
      </c>
      <c r="N1341" s="55" t="s">
        <v>3201</v>
      </c>
      <c r="O1341" s="55" t="e">
        <v>#N/A</v>
      </c>
      <c r="Q1341" s="55" t="s">
        <v>1631</v>
      </c>
      <c r="T1341" s="55" t="s">
        <v>4293</v>
      </c>
      <c r="V1341" s="60">
        <v>0</v>
      </c>
      <c r="W1341" s="59" t="s">
        <v>4254</v>
      </c>
      <c r="X1341" s="55">
        <v>1</v>
      </c>
      <c r="Y1341" s="55">
        <v>1</v>
      </c>
      <c r="AG1341" s="55" t="s">
        <v>4888</v>
      </c>
      <c r="AK1341" s="55">
        <v>9</v>
      </c>
      <c r="AL1341" s="77">
        <f t="shared" si="8"/>
        <v>1</v>
      </c>
      <c r="AP1341" s="55">
        <v>2</v>
      </c>
    </row>
    <row r="1342" spans="2:48" x14ac:dyDescent="0.3">
      <c r="B1342" s="55">
        <v>2017</v>
      </c>
      <c r="D1342" s="54">
        <v>112</v>
      </c>
      <c r="E1342" s="55">
        <v>17</v>
      </c>
      <c r="F1342" s="55" t="s">
        <v>91</v>
      </c>
      <c r="H1342" s="55" t="s">
        <v>298</v>
      </c>
      <c r="I1342" s="55" t="s">
        <v>1822</v>
      </c>
      <c r="J1342" s="55" t="s">
        <v>1634</v>
      </c>
      <c r="K1342" s="55" t="s">
        <v>3968</v>
      </c>
      <c r="L1342" s="55" t="s">
        <v>1746</v>
      </c>
      <c r="M1342" s="55" t="s">
        <v>4274</v>
      </c>
      <c r="N1342" s="55" t="s">
        <v>3201</v>
      </c>
      <c r="O1342" s="55" t="e">
        <v>#N/A</v>
      </c>
      <c r="Q1342" s="55" t="s">
        <v>1631</v>
      </c>
      <c r="T1342" s="55" t="s">
        <v>4293</v>
      </c>
      <c r="V1342" s="60">
        <v>0</v>
      </c>
      <c r="W1342" s="59" t="s">
        <v>4254</v>
      </c>
      <c r="X1342" s="55">
        <v>3</v>
      </c>
      <c r="Y1342" s="55">
        <v>2</v>
      </c>
      <c r="AG1342" s="55" t="s">
        <v>4889</v>
      </c>
      <c r="AL1342" s="77">
        <f t="shared" si="8"/>
        <v>0</v>
      </c>
      <c r="AR1342" s="55" t="s">
        <v>3974</v>
      </c>
    </row>
    <row r="1343" spans="2:48" x14ac:dyDescent="0.3">
      <c r="B1343" s="55">
        <v>2017</v>
      </c>
      <c r="D1343" s="54">
        <v>112</v>
      </c>
      <c r="E1343" s="55">
        <v>17</v>
      </c>
      <c r="F1343" s="55" t="s">
        <v>91</v>
      </c>
      <c r="H1343" s="55" t="s">
        <v>298</v>
      </c>
      <c r="I1343" s="55" t="s">
        <v>1822</v>
      </c>
      <c r="J1343" s="55" t="s">
        <v>1634</v>
      </c>
      <c r="K1343" s="55" t="s">
        <v>3968</v>
      </c>
      <c r="L1343" s="55" t="s">
        <v>1746</v>
      </c>
      <c r="M1343" s="55" t="s">
        <v>4274</v>
      </c>
      <c r="N1343" s="55" t="s">
        <v>3201</v>
      </c>
      <c r="O1343" s="55" t="e">
        <v>#N/A</v>
      </c>
      <c r="Q1343" s="55" t="s">
        <v>1631</v>
      </c>
      <c r="T1343" s="55" t="s">
        <v>4293</v>
      </c>
      <c r="V1343" s="60">
        <v>0</v>
      </c>
      <c r="W1343" s="59" t="s">
        <v>4254</v>
      </c>
      <c r="X1343" s="55">
        <v>8</v>
      </c>
      <c r="Y1343" s="55">
        <v>3</v>
      </c>
      <c r="AL1343" s="77">
        <f t="shared" si="8"/>
        <v>0</v>
      </c>
    </row>
    <row r="1344" spans="2:48" x14ac:dyDescent="0.3">
      <c r="B1344" s="55">
        <v>2017</v>
      </c>
      <c r="D1344" s="54">
        <v>112</v>
      </c>
      <c r="E1344" s="55">
        <v>17</v>
      </c>
      <c r="F1344" s="55" t="s">
        <v>91</v>
      </c>
      <c r="H1344" s="55" t="s">
        <v>298</v>
      </c>
      <c r="I1344" s="55" t="s">
        <v>1822</v>
      </c>
      <c r="J1344" s="55" t="s">
        <v>1634</v>
      </c>
      <c r="K1344" s="55" t="s">
        <v>3968</v>
      </c>
      <c r="M1344" s="55" t="s">
        <v>4274</v>
      </c>
      <c r="N1344" s="55" t="s">
        <v>2919</v>
      </c>
      <c r="O1344" s="55" t="e">
        <v>#N/A</v>
      </c>
      <c r="Q1344" s="55" t="s">
        <v>4293</v>
      </c>
      <c r="V1344" s="60">
        <v>0</v>
      </c>
      <c r="X1344" s="55">
        <v>8</v>
      </c>
      <c r="Y1344" s="55">
        <v>3</v>
      </c>
      <c r="AL1344" s="77">
        <f t="shared" si="8"/>
        <v>0</v>
      </c>
    </row>
    <row r="1345" spans="2:48" x14ac:dyDescent="0.3">
      <c r="B1345" s="55">
        <v>2017</v>
      </c>
      <c r="D1345" s="54">
        <v>112</v>
      </c>
      <c r="E1345" s="55">
        <v>17</v>
      </c>
      <c r="F1345" s="55" t="s">
        <v>91</v>
      </c>
      <c r="H1345" s="55" t="s">
        <v>298</v>
      </c>
      <c r="I1345" s="55" t="s">
        <v>1822</v>
      </c>
      <c r="J1345" s="55" t="s">
        <v>1634</v>
      </c>
      <c r="K1345" s="55" t="s">
        <v>4741</v>
      </c>
      <c r="N1345" s="55" t="s">
        <v>3366</v>
      </c>
      <c r="O1345" s="55" t="e">
        <v>#N/A</v>
      </c>
      <c r="X1345" s="55">
        <v>2</v>
      </c>
      <c r="AL1345" s="77">
        <f t="shared" si="8"/>
        <v>0</v>
      </c>
    </row>
    <row r="1346" spans="2:48" x14ac:dyDescent="0.3">
      <c r="B1346" s="55">
        <v>2017</v>
      </c>
      <c r="D1346" s="54">
        <v>104</v>
      </c>
      <c r="E1346" s="55">
        <v>17</v>
      </c>
      <c r="F1346" s="55" t="s">
        <v>30</v>
      </c>
      <c r="H1346" s="55" t="s">
        <v>27</v>
      </c>
      <c r="I1346" s="55" t="s">
        <v>1655</v>
      </c>
      <c r="J1346" s="55" t="s">
        <v>1634</v>
      </c>
      <c r="K1346" s="55" t="s">
        <v>3968</v>
      </c>
      <c r="N1346" s="55" t="s">
        <v>1634</v>
      </c>
      <c r="O1346" s="55" t="e">
        <v>#N/A</v>
      </c>
      <c r="Q1346" s="55" t="s">
        <v>1796</v>
      </c>
      <c r="T1346" s="55" t="s">
        <v>4293</v>
      </c>
      <c r="V1346" s="60" t="s">
        <v>2216</v>
      </c>
      <c r="X1346" s="55">
        <v>2</v>
      </c>
      <c r="Y1346" s="55">
        <v>2</v>
      </c>
      <c r="AA1346" s="55" t="s">
        <v>4890</v>
      </c>
      <c r="AL1346" s="77">
        <f t="shared" si="8"/>
        <v>0</v>
      </c>
    </row>
    <row r="1347" spans="2:48" x14ac:dyDescent="0.3">
      <c r="B1347" s="55">
        <v>2017</v>
      </c>
      <c r="D1347" s="54">
        <v>104</v>
      </c>
      <c r="E1347" s="55">
        <v>17</v>
      </c>
      <c r="F1347" s="55" t="s">
        <v>30</v>
      </c>
      <c r="H1347" s="55" t="s">
        <v>27</v>
      </c>
      <c r="I1347" s="55" t="s">
        <v>1655</v>
      </c>
      <c r="J1347" s="55" t="s">
        <v>1634</v>
      </c>
      <c r="K1347" s="55" t="s">
        <v>3366</v>
      </c>
      <c r="N1347" s="55" t="s">
        <v>3366</v>
      </c>
      <c r="O1347" s="55" t="e">
        <v>#N/A</v>
      </c>
      <c r="Y1347" s="55">
        <v>15</v>
      </c>
      <c r="AL1347" s="77">
        <f t="shared" si="8"/>
        <v>0</v>
      </c>
    </row>
    <row r="1348" spans="2:48" x14ac:dyDescent="0.3">
      <c r="B1348" s="55">
        <v>2017</v>
      </c>
      <c r="D1348" s="54">
        <v>115</v>
      </c>
      <c r="E1348" s="55">
        <v>17</v>
      </c>
      <c r="F1348" s="55" t="s">
        <v>32</v>
      </c>
      <c r="H1348" s="55" t="s">
        <v>2359</v>
      </c>
      <c r="I1348" s="55" t="s">
        <v>1822</v>
      </c>
      <c r="J1348" s="55" t="s">
        <v>1634</v>
      </c>
      <c r="K1348" s="55" t="s">
        <v>3366</v>
      </c>
      <c r="N1348" s="55" t="s">
        <v>3366</v>
      </c>
      <c r="O1348" s="55" t="e">
        <v>#N/A</v>
      </c>
      <c r="Y1348" s="55">
        <v>6</v>
      </c>
      <c r="AL1348" s="77">
        <f t="shared" si="8"/>
        <v>0</v>
      </c>
    </row>
    <row r="1349" spans="2:48" x14ac:dyDescent="0.3">
      <c r="B1349" s="55">
        <v>2017</v>
      </c>
      <c r="D1349" s="54">
        <v>108</v>
      </c>
      <c r="E1349" s="55">
        <v>17</v>
      </c>
      <c r="F1349" s="55" t="s">
        <v>32</v>
      </c>
      <c r="J1349" s="55" t="s">
        <v>1634</v>
      </c>
      <c r="K1349" s="55" t="s">
        <v>3968</v>
      </c>
      <c r="L1349" s="55" t="s">
        <v>2945</v>
      </c>
      <c r="N1349" s="55" t="s">
        <v>2971</v>
      </c>
      <c r="O1349" s="55" t="e">
        <v>#N/A</v>
      </c>
      <c r="Q1349" s="55" t="s">
        <v>1667</v>
      </c>
      <c r="V1349" s="60">
        <v>0.5</v>
      </c>
      <c r="W1349" s="59" t="s">
        <v>4418</v>
      </c>
      <c r="X1349" s="55">
        <v>3</v>
      </c>
      <c r="Y1349" s="55">
        <v>1</v>
      </c>
      <c r="AA1349" s="55" t="s">
        <v>4891</v>
      </c>
      <c r="AL1349" s="77">
        <f t="shared" si="8"/>
        <v>0</v>
      </c>
    </row>
    <row r="1350" spans="2:48" x14ac:dyDescent="0.3">
      <c r="B1350" s="55">
        <v>2017</v>
      </c>
      <c r="D1350" s="54">
        <v>385</v>
      </c>
      <c r="E1350" s="55" t="s">
        <v>4468</v>
      </c>
      <c r="F1350" s="55" t="s">
        <v>530</v>
      </c>
      <c r="H1350" s="55" t="s">
        <v>27</v>
      </c>
      <c r="I1350" s="55" t="s">
        <v>2231</v>
      </c>
      <c r="J1350" s="55" t="s">
        <v>1634</v>
      </c>
      <c r="K1350" s="55" t="s">
        <v>3561</v>
      </c>
      <c r="L1350" s="55" t="s">
        <v>3241</v>
      </c>
      <c r="M1350" s="55" t="s">
        <v>1636</v>
      </c>
      <c r="N1350" s="55" t="s">
        <v>3437</v>
      </c>
      <c r="O1350" s="55" t="e">
        <v>#N/A</v>
      </c>
      <c r="Q1350" s="55" t="s">
        <v>4199</v>
      </c>
      <c r="T1350" s="55" t="s">
        <v>1751</v>
      </c>
      <c r="U1350" s="55" t="s">
        <v>2877</v>
      </c>
      <c r="V1350" s="60">
        <v>0.2</v>
      </c>
      <c r="W1350" s="59" t="s">
        <v>4661</v>
      </c>
      <c r="X1350" s="55">
        <v>1</v>
      </c>
      <c r="Y1350" s="55">
        <v>1</v>
      </c>
      <c r="AA1350" s="55" t="s">
        <v>4892</v>
      </c>
      <c r="AD1350" s="55" t="s">
        <v>4063</v>
      </c>
      <c r="AH1350" s="55" t="s">
        <v>4881</v>
      </c>
      <c r="AL1350" s="77">
        <f t="shared" si="8"/>
        <v>0</v>
      </c>
      <c r="AU1350" s="55" t="s">
        <v>4893</v>
      </c>
      <c r="AV1350" s="55" t="s">
        <v>4837</v>
      </c>
    </row>
    <row r="1351" spans="2:48" x14ac:dyDescent="0.3">
      <c r="B1351" s="55">
        <v>2017</v>
      </c>
      <c r="D1351" s="54">
        <v>385</v>
      </c>
      <c r="E1351" s="55">
        <v>18</v>
      </c>
      <c r="F1351" s="55" t="s">
        <v>530</v>
      </c>
      <c r="H1351" s="55" t="s">
        <v>27</v>
      </c>
      <c r="I1351" s="55" t="s">
        <v>2231</v>
      </c>
      <c r="J1351" s="55" t="s">
        <v>1634</v>
      </c>
      <c r="K1351" s="55" t="s">
        <v>4593</v>
      </c>
      <c r="L1351" s="55" t="s">
        <v>1635</v>
      </c>
      <c r="M1351" s="55" t="s">
        <v>3759</v>
      </c>
      <c r="N1351" s="55" t="s">
        <v>4894</v>
      </c>
      <c r="O1351" s="55" t="e">
        <v>#N/A</v>
      </c>
      <c r="Q1351" s="55" t="s">
        <v>4895</v>
      </c>
      <c r="U1351" s="55" t="s">
        <v>2874</v>
      </c>
      <c r="V1351" s="60">
        <v>0.8</v>
      </c>
      <c r="X1351" s="55">
        <v>2</v>
      </c>
      <c r="Y1351" s="55">
        <v>1</v>
      </c>
      <c r="AA1351" s="55" t="s">
        <v>4896</v>
      </c>
      <c r="AD1351" s="55" t="s">
        <v>4063</v>
      </c>
      <c r="AL1351" s="77">
        <f t="shared" si="8"/>
        <v>0</v>
      </c>
      <c r="AU1351" s="55">
        <v>9.1999999999999993</v>
      </c>
      <c r="AV1351" s="55" t="s">
        <v>4897</v>
      </c>
    </row>
    <row r="1352" spans="2:48" x14ac:dyDescent="0.3">
      <c r="B1352" s="55">
        <v>2017</v>
      </c>
      <c r="D1352" s="54">
        <v>385</v>
      </c>
      <c r="E1352" s="55">
        <v>18</v>
      </c>
      <c r="F1352" s="55" t="s">
        <v>530</v>
      </c>
      <c r="H1352" s="55" t="s">
        <v>27</v>
      </c>
      <c r="I1352" s="55" t="s">
        <v>2231</v>
      </c>
      <c r="J1352" s="55" t="s">
        <v>1634</v>
      </c>
      <c r="K1352" s="55" t="s">
        <v>3968</v>
      </c>
      <c r="L1352" s="55" t="s">
        <v>1630</v>
      </c>
      <c r="N1352" s="55" t="s">
        <v>2777</v>
      </c>
      <c r="O1352" s="55" t="e">
        <v>#N/A</v>
      </c>
      <c r="Q1352" s="55" t="s">
        <v>1702</v>
      </c>
      <c r="V1352" s="60" t="s">
        <v>2216</v>
      </c>
      <c r="X1352" s="55">
        <v>2</v>
      </c>
      <c r="Y1352" s="55">
        <v>1</v>
      </c>
      <c r="AA1352" s="55" t="s">
        <v>4898</v>
      </c>
      <c r="AL1352" s="77">
        <f t="shared" si="8"/>
        <v>0</v>
      </c>
      <c r="AU1352" s="55">
        <v>3.5</v>
      </c>
      <c r="AV1352" s="55" t="s">
        <v>4413</v>
      </c>
    </row>
    <row r="1353" spans="2:48" x14ac:dyDescent="0.3">
      <c r="B1353" s="55">
        <v>2017</v>
      </c>
      <c r="D1353" s="54">
        <v>385</v>
      </c>
      <c r="E1353" s="55">
        <v>18</v>
      </c>
      <c r="F1353" s="55" t="s">
        <v>530</v>
      </c>
      <c r="H1353" s="55" t="s">
        <v>27</v>
      </c>
      <c r="I1353" s="55" t="s">
        <v>2231</v>
      </c>
      <c r="J1353" s="55" t="s">
        <v>1634</v>
      </c>
      <c r="N1353" s="55" t="s">
        <v>2919</v>
      </c>
      <c r="O1353" s="55" t="e">
        <v>#N/A</v>
      </c>
      <c r="Q1353" s="55" t="s">
        <v>4293</v>
      </c>
      <c r="V1353" s="60">
        <v>0</v>
      </c>
      <c r="W1353" s="59" t="s">
        <v>4397</v>
      </c>
      <c r="X1353" s="55">
        <v>5</v>
      </c>
      <c r="Y1353" s="55">
        <v>3</v>
      </c>
      <c r="AL1353" s="77">
        <f t="shared" si="8"/>
        <v>0</v>
      </c>
    </row>
    <row r="1354" spans="2:48" x14ac:dyDescent="0.3">
      <c r="B1354" s="55">
        <v>2017</v>
      </c>
      <c r="D1354" s="54">
        <v>382</v>
      </c>
      <c r="E1354" s="55">
        <v>18</v>
      </c>
      <c r="F1354" s="55" t="s">
        <v>152</v>
      </c>
      <c r="H1354" s="55" t="s">
        <v>27</v>
      </c>
      <c r="I1354" s="55" t="s">
        <v>2231</v>
      </c>
      <c r="J1354" s="55" t="s">
        <v>1634</v>
      </c>
      <c r="K1354" s="55" t="s">
        <v>3561</v>
      </c>
      <c r="L1354" s="55" t="s">
        <v>2873</v>
      </c>
      <c r="M1354" s="55" t="s">
        <v>1657</v>
      </c>
      <c r="N1354" s="55" t="s">
        <v>1658</v>
      </c>
      <c r="O1354" s="55" t="e">
        <v>#N/A</v>
      </c>
      <c r="Q1354" s="55" t="s">
        <v>4713</v>
      </c>
      <c r="U1354" s="55" t="s">
        <v>4443</v>
      </c>
      <c r="V1354" s="60">
        <v>1</v>
      </c>
      <c r="X1354" s="55" t="s">
        <v>4274</v>
      </c>
      <c r="Y1354" s="55">
        <v>1</v>
      </c>
      <c r="AD1354" s="55" t="s">
        <v>4063</v>
      </c>
      <c r="AE1354" s="55" t="s">
        <v>4414</v>
      </c>
      <c r="AF1354" s="55" t="s">
        <v>4063</v>
      </c>
      <c r="AL1354" s="77">
        <f t="shared" si="8"/>
        <v>0</v>
      </c>
      <c r="AU1354" s="55" t="s">
        <v>4900</v>
      </c>
      <c r="AV1354" s="55" t="s">
        <v>4899</v>
      </c>
    </row>
    <row r="1355" spans="2:48" x14ac:dyDescent="0.3">
      <c r="B1355" s="55">
        <v>2017</v>
      </c>
      <c r="D1355" s="54">
        <v>382</v>
      </c>
      <c r="E1355" s="55">
        <v>18</v>
      </c>
      <c r="F1355" s="55" t="s">
        <v>152</v>
      </c>
      <c r="H1355" s="55" t="s">
        <v>27</v>
      </c>
      <c r="I1355" s="55" t="s">
        <v>2231</v>
      </c>
      <c r="J1355" s="55" t="s">
        <v>1634</v>
      </c>
      <c r="K1355" s="55" t="s">
        <v>3965</v>
      </c>
      <c r="L1355" s="55" t="s">
        <v>1673</v>
      </c>
      <c r="M1355" s="55" t="s">
        <v>2879</v>
      </c>
      <c r="N1355" s="55" t="s">
        <v>4550</v>
      </c>
      <c r="O1355" s="55" t="e">
        <v>#N/A</v>
      </c>
      <c r="Q1355" s="55" t="s">
        <v>4135</v>
      </c>
      <c r="R1355" s="55" t="s">
        <v>4027</v>
      </c>
      <c r="T1355" s="55" t="s">
        <v>4027</v>
      </c>
      <c r="U1355" s="55" t="s">
        <v>2874</v>
      </c>
      <c r="V1355" s="60">
        <v>1</v>
      </c>
      <c r="W1355" s="59" t="s">
        <v>4437</v>
      </c>
      <c r="X1355" s="55">
        <v>4</v>
      </c>
      <c r="Y1355" s="55">
        <v>1</v>
      </c>
      <c r="AA1355" s="55" t="s">
        <v>4901</v>
      </c>
      <c r="AL1355" s="77">
        <f t="shared" si="8"/>
        <v>0</v>
      </c>
      <c r="AU1355" s="55" t="s">
        <v>4902</v>
      </c>
      <c r="AV1355" s="55" t="s">
        <v>4903</v>
      </c>
    </row>
    <row r="1356" spans="2:48" x14ac:dyDescent="0.3">
      <c r="B1356" s="55">
        <v>2017</v>
      </c>
      <c r="D1356" s="54">
        <v>382</v>
      </c>
      <c r="E1356" s="55">
        <v>18</v>
      </c>
      <c r="F1356" s="55" t="s">
        <v>152</v>
      </c>
      <c r="H1356" s="55" t="s">
        <v>27</v>
      </c>
      <c r="I1356" s="55" t="s">
        <v>2231</v>
      </c>
      <c r="J1356" s="55" t="s">
        <v>1634</v>
      </c>
      <c r="K1356" s="55" t="s">
        <v>3968</v>
      </c>
      <c r="L1356" s="55" t="s">
        <v>1746</v>
      </c>
      <c r="M1356" s="55" t="s">
        <v>4274</v>
      </c>
      <c r="N1356" s="55" t="s">
        <v>3201</v>
      </c>
      <c r="O1356" s="55" t="e">
        <v>#N/A</v>
      </c>
      <c r="Q1356" s="55" t="s">
        <v>1631</v>
      </c>
      <c r="T1356" s="55" t="s">
        <v>4293</v>
      </c>
      <c r="V1356" s="60">
        <v>0</v>
      </c>
      <c r="W1356" s="59" t="s">
        <v>4254</v>
      </c>
      <c r="X1356" s="55">
        <v>5</v>
      </c>
      <c r="Y1356" s="55">
        <v>2</v>
      </c>
      <c r="AL1356" s="77">
        <f t="shared" si="8"/>
        <v>0</v>
      </c>
    </row>
    <row r="1357" spans="2:48" x14ac:dyDescent="0.3">
      <c r="B1357" s="55">
        <v>2017</v>
      </c>
      <c r="D1357" s="54">
        <v>386</v>
      </c>
      <c r="E1357" s="55">
        <v>18</v>
      </c>
      <c r="F1357" s="55" t="s">
        <v>138</v>
      </c>
      <c r="H1357" s="55" t="s">
        <v>27</v>
      </c>
      <c r="I1357" s="55" t="s">
        <v>2231</v>
      </c>
      <c r="J1357" s="55" t="s">
        <v>1634</v>
      </c>
      <c r="K1357" s="55" t="s">
        <v>3366</v>
      </c>
      <c r="N1357" s="55" t="s">
        <v>3366</v>
      </c>
      <c r="O1357" s="55" t="e">
        <v>#N/A</v>
      </c>
      <c r="Y1357" s="55">
        <v>2</v>
      </c>
      <c r="AL1357" s="77">
        <f t="shared" si="8"/>
        <v>0</v>
      </c>
    </row>
    <row r="1358" spans="2:48" x14ac:dyDescent="0.3">
      <c r="B1358" s="55">
        <v>2017</v>
      </c>
      <c r="D1358" s="54">
        <v>381</v>
      </c>
      <c r="E1358" s="55">
        <v>18</v>
      </c>
      <c r="F1358" s="55" t="s">
        <v>152</v>
      </c>
      <c r="H1358" s="55" t="s">
        <v>27</v>
      </c>
      <c r="I1358" s="55" t="s">
        <v>2231</v>
      </c>
      <c r="J1358" s="55" t="s">
        <v>1634</v>
      </c>
      <c r="K1358" s="55" t="s">
        <v>4593</v>
      </c>
      <c r="L1358" s="55" t="s">
        <v>2911</v>
      </c>
      <c r="N1358" s="87" t="s">
        <v>4904</v>
      </c>
      <c r="O1358" s="55" t="e">
        <v>#N/A</v>
      </c>
      <c r="Q1358" s="55" t="s">
        <v>4206</v>
      </c>
      <c r="T1358" s="55" t="s">
        <v>4869</v>
      </c>
      <c r="U1358" s="55" t="s">
        <v>2216</v>
      </c>
      <c r="V1358" s="60">
        <v>0</v>
      </c>
      <c r="W1358" s="59" t="s">
        <v>4254</v>
      </c>
      <c r="X1358" s="55">
        <v>3</v>
      </c>
      <c r="Y1358" s="55">
        <v>1</v>
      </c>
      <c r="AL1358" s="77">
        <f t="shared" si="8"/>
        <v>0</v>
      </c>
    </row>
    <row r="1359" spans="2:48" x14ac:dyDescent="0.3">
      <c r="B1359" s="55">
        <v>2017</v>
      </c>
      <c r="D1359" s="54">
        <v>381</v>
      </c>
      <c r="E1359" s="55">
        <v>18</v>
      </c>
      <c r="F1359" s="55" t="s">
        <v>152</v>
      </c>
      <c r="H1359" s="55" t="s">
        <v>27</v>
      </c>
      <c r="I1359" s="55" t="s">
        <v>2231</v>
      </c>
      <c r="J1359" s="55" t="s">
        <v>1634</v>
      </c>
      <c r="K1359" s="55" t="s">
        <v>3968</v>
      </c>
      <c r="L1359" s="55" t="s">
        <v>2259</v>
      </c>
      <c r="N1359" s="55" t="s">
        <v>2983</v>
      </c>
      <c r="O1359" s="55" t="e">
        <v>#N/A</v>
      </c>
      <c r="Q1359" s="55" t="s">
        <v>1730</v>
      </c>
      <c r="T1359" s="55" t="s">
        <v>3073</v>
      </c>
      <c r="U1359" s="55" t="s">
        <v>2216</v>
      </c>
      <c r="V1359" s="60">
        <v>0</v>
      </c>
      <c r="W1359" s="59" t="s">
        <v>4535</v>
      </c>
      <c r="X1359" s="55">
        <v>4</v>
      </c>
      <c r="Y1359" s="55">
        <v>1</v>
      </c>
      <c r="AA1359" s="55" t="s">
        <v>4905</v>
      </c>
      <c r="AD1359" s="55" t="s">
        <v>4067</v>
      </c>
      <c r="AL1359" s="77">
        <f t="shared" si="8"/>
        <v>0</v>
      </c>
    </row>
    <row r="1360" spans="2:48" x14ac:dyDescent="0.3">
      <c r="B1360" s="55">
        <v>2017</v>
      </c>
      <c r="D1360" s="54">
        <v>381</v>
      </c>
      <c r="E1360" s="55">
        <v>18</v>
      </c>
      <c r="F1360" s="55" t="s">
        <v>152</v>
      </c>
      <c r="H1360" s="55" t="s">
        <v>27</v>
      </c>
      <c r="I1360" s="55" t="s">
        <v>2231</v>
      </c>
      <c r="J1360" s="55" t="s">
        <v>1634</v>
      </c>
      <c r="K1360" s="55" t="s">
        <v>3968</v>
      </c>
      <c r="L1360" s="55" t="s">
        <v>1746</v>
      </c>
      <c r="M1360" s="55" t="s">
        <v>4274</v>
      </c>
      <c r="N1360" s="55" t="s">
        <v>3201</v>
      </c>
      <c r="O1360" s="55" t="e">
        <v>#N/A</v>
      </c>
      <c r="Q1360" s="55" t="s">
        <v>1631</v>
      </c>
      <c r="T1360" s="55" t="s">
        <v>4293</v>
      </c>
      <c r="V1360" s="60">
        <v>0</v>
      </c>
      <c r="W1360" s="59" t="s">
        <v>4254</v>
      </c>
      <c r="X1360" s="55">
        <v>1</v>
      </c>
      <c r="Y1360" s="55">
        <v>1</v>
      </c>
      <c r="AL1360" s="77">
        <f t="shared" si="8"/>
        <v>0</v>
      </c>
    </row>
    <row r="1361" spans="2:48" x14ac:dyDescent="0.3">
      <c r="B1361" s="55">
        <v>2017</v>
      </c>
      <c r="D1361" s="54">
        <v>381</v>
      </c>
      <c r="E1361" s="55">
        <v>18</v>
      </c>
      <c r="F1361" s="55" t="s">
        <v>152</v>
      </c>
      <c r="H1361" s="55" t="s">
        <v>27</v>
      </c>
      <c r="I1361" s="55" t="s">
        <v>2231</v>
      </c>
      <c r="J1361" s="55" t="s">
        <v>1634</v>
      </c>
      <c r="K1361" s="55" t="s">
        <v>3968</v>
      </c>
      <c r="N1361" s="55" t="s">
        <v>2919</v>
      </c>
      <c r="O1361" s="55" t="e">
        <v>#N/A</v>
      </c>
      <c r="Q1361" s="55" t="s">
        <v>4293</v>
      </c>
      <c r="V1361" s="60">
        <v>0</v>
      </c>
      <c r="X1361" s="55">
        <v>3</v>
      </c>
      <c r="Y1361" s="55">
        <v>1</v>
      </c>
      <c r="AL1361" s="77">
        <f t="shared" si="8"/>
        <v>0</v>
      </c>
    </row>
    <row r="1362" spans="2:48" x14ac:dyDescent="0.3">
      <c r="B1362" s="55">
        <v>2017</v>
      </c>
      <c r="D1362" s="54">
        <v>381</v>
      </c>
      <c r="E1362" s="55">
        <v>18</v>
      </c>
      <c r="F1362" s="55" t="s">
        <v>152</v>
      </c>
      <c r="H1362" s="55" t="s">
        <v>27</v>
      </c>
      <c r="I1362" s="55" t="s">
        <v>2231</v>
      </c>
      <c r="J1362" s="55" t="s">
        <v>1634</v>
      </c>
      <c r="K1362" s="55" t="s">
        <v>3366</v>
      </c>
      <c r="N1362" s="55" t="s">
        <v>3366</v>
      </c>
      <c r="O1362" s="55" t="e">
        <v>#N/A</v>
      </c>
      <c r="Y1362" s="55">
        <v>6</v>
      </c>
      <c r="AL1362" s="77">
        <f t="shared" si="8"/>
        <v>0</v>
      </c>
    </row>
    <row r="1363" spans="2:48" x14ac:dyDescent="0.3">
      <c r="B1363" s="55">
        <v>2017</v>
      </c>
      <c r="D1363" s="54">
        <v>399</v>
      </c>
      <c r="E1363" s="55">
        <v>18</v>
      </c>
      <c r="F1363" s="55" t="s">
        <v>200</v>
      </c>
      <c r="H1363" s="55" t="s">
        <v>538</v>
      </c>
      <c r="I1363" s="55" t="s">
        <v>4906</v>
      </c>
      <c r="J1363" s="55" t="s">
        <v>1769</v>
      </c>
      <c r="K1363" s="55" t="s">
        <v>1771</v>
      </c>
      <c r="L1363" s="55" t="s">
        <v>3064</v>
      </c>
      <c r="M1363" s="55" t="s">
        <v>1636</v>
      </c>
      <c r="N1363" s="55" t="s">
        <v>3906</v>
      </c>
      <c r="O1363" s="55" t="e">
        <v>#N/A</v>
      </c>
      <c r="Q1363" s="55" t="s">
        <v>3169</v>
      </c>
      <c r="T1363" s="55" t="s">
        <v>4911</v>
      </c>
      <c r="V1363" s="60">
        <v>0.6</v>
      </c>
      <c r="X1363" s="55" t="s">
        <v>2216</v>
      </c>
      <c r="Y1363" s="55">
        <v>1</v>
      </c>
      <c r="AB1363" s="55" t="s">
        <v>4910</v>
      </c>
      <c r="AH1363" s="55" t="s">
        <v>4881</v>
      </c>
      <c r="AL1363" s="77">
        <f t="shared" si="8"/>
        <v>0</v>
      </c>
      <c r="AM1363" s="55">
        <v>6</v>
      </c>
    </row>
    <row r="1364" spans="2:48" x14ac:dyDescent="0.3">
      <c r="B1364" s="55">
        <v>2017</v>
      </c>
      <c r="D1364" s="54">
        <v>399</v>
      </c>
      <c r="E1364" s="55">
        <v>18</v>
      </c>
      <c r="F1364" s="55" t="s">
        <v>200</v>
      </c>
      <c r="H1364" s="55" t="s">
        <v>538</v>
      </c>
      <c r="I1364" s="55" t="s">
        <v>4906</v>
      </c>
      <c r="J1364" s="55" t="s">
        <v>1634</v>
      </c>
      <c r="K1364" s="55" t="s">
        <v>3366</v>
      </c>
      <c r="L1364" s="55" t="s">
        <v>2980</v>
      </c>
      <c r="N1364" s="55" t="s">
        <v>3366</v>
      </c>
      <c r="O1364" s="55" t="e">
        <v>#N/A</v>
      </c>
      <c r="Q1364" s="55" t="s">
        <v>1631</v>
      </c>
      <c r="T1364" s="55" t="s">
        <v>4293</v>
      </c>
      <c r="V1364" s="60" t="s">
        <v>2216</v>
      </c>
      <c r="W1364" s="59" t="s">
        <v>4396</v>
      </c>
      <c r="X1364" s="55">
        <v>2</v>
      </c>
      <c r="Y1364" s="55">
        <v>1</v>
      </c>
      <c r="AA1364" s="55" t="s">
        <v>4909</v>
      </c>
      <c r="AL1364" s="77">
        <f t="shared" si="8"/>
        <v>0</v>
      </c>
      <c r="AP1364" s="55">
        <v>2</v>
      </c>
    </row>
    <row r="1365" spans="2:48" x14ac:dyDescent="0.3">
      <c r="B1365" s="55">
        <v>2017</v>
      </c>
      <c r="D1365" s="54">
        <v>399</v>
      </c>
      <c r="E1365" s="55">
        <v>18</v>
      </c>
      <c r="F1365" s="55" t="s">
        <v>200</v>
      </c>
      <c r="H1365" s="55" t="s">
        <v>538</v>
      </c>
      <c r="I1365" s="55" t="s">
        <v>4906</v>
      </c>
      <c r="J1365" s="55" t="s">
        <v>1634</v>
      </c>
      <c r="K1365" s="55" t="s">
        <v>1742</v>
      </c>
      <c r="L1365" s="55" t="s">
        <v>2259</v>
      </c>
      <c r="N1365" s="55" t="s">
        <v>4907</v>
      </c>
      <c r="O1365" s="55" t="e">
        <v>#N/A</v>
      </c>
      <c r="Q1365" s="55" t="s">
        <v>1730</v>
      </c>
      <c r="U1365" s="55" t="s">
        <v>2874</v>
      </c>
      <c r="V1365" s="60">
        <v>0.9</v>
      </c>
      <c r="W1365" s="59" t="s">
        <v>4418</v>
      </c>
      <c r="Y1365" s="55">
        <v>1</v>
      </c>
      <c r="AB1365" s="55" t="s">
        <v>4908</v>
      </c>
      <c r="AD1365" s="55" t="s">
        <v>4063</v>
      </c>
      <c r="AE1365" s="55" t="s">
        <v>4414</v>
      </c>
      <c r="AF1365" s="55" t="s">
        <v>4067</v>
      </c>
      <c r="AL1365" s="77">
        <f t="shared" si="8"/>
        <v>0</v>
      </c>
    </row>
    <row r="1366" spans="2:48" x14ac:dyDescent="0.3">
      <c r="B1366" s="55">
        <v>2017</v>
      </c>
      <c r="D1366" s="54">
        <v>399</v>
      </c>
      <c r="E1366" s="55">
        <v>18</v>
      </c>
      <c r="F1366" s="55" t="s">
        <v>200</v>
      </c>
      <c r="H1366" s="55" t="s">
        <v>538</v>
      </c>
      <c r="I1366" s="55" t="s">
        <v>4906</v>
      </c>
      <c r="J1366" s="55" t="s">
        <v>1622</v>
      </c>
      <c r="N1366" s="55" t="s">
        <v>2992</v>
      </c>
      <c r="O1366" s="55" t="e">
        <v>#N/A</v>
      </c>
      <c r="Q1366" s="55" t="s">
        <v>1631</v>
      </c>
      <c r="T1366" s="55" t="s">
        <v>4293</v>
      </c>
      <c r="V1366" s="60">
        <v>0.7</v>
      </c>
      <c r="W1366" s="59" t="s">
        <v>4396</v>
      </c>
      <c r="X1366" s="55">
        <v>3</v>
      </c>
      <c r="Y1366" s="55">
        <v>1</v>
      </c>
      <c r="AK1366" s="55">
        <v>9</v>
      </c>
      <c r="AL1366" s="77">
        <f t="shared" si="8"/>
        <v>1</v>
      </c>
    </row>
    <row r="1367" spans="2:48" x14ac:dyDescent="0.3">
      <c r="B1367" s="55">
        <v>2017</v>
      </c>
      <c r="D1367" s="54">
        <v>399</v>
      </c>
      <c r="E1367" s="55">
        <v>18</v>
      </c>
      <c r="F1367" s="55" t="s">
        <v>200</v>
      </c>
      <c r="H1367" s="55" t="s">
        <v>538</v>
      </c>
      <c r="I1367" s="55" t="s">
        <v>4906</v>
      </c>
      <c r="J1367" s="55" t="s">
        <v>1634</v>
      </c>
      <c r="N1367" s="55" t="s">
        <v>2919</v>
      </c>
      <c r="O1367" s="55" t="e">
        <v>#N/A</v>
      </c>
      <c r="Q1367" s="55" t="s">
        <v>4293</v>
      </c>
      <c r="V1367" s="60">
        <v>0</v>
      </c>
      <c r="W1367" s="59" t="s">
        <v>4397</v>
      </c>
      <c r="X1367" s="55">
        <v>5</v>
      </c>
      <c r="Y1367" s="55">
        <v>5</v>
      </c>
      <c r="AL1367" s="77">
        <f t="shared" si="8"/>
        <v>0</v>
      </c>
    </row>
    <row r="1368" spans="2:48" x14ac:dyDescent="0.3">
      <c r="B1368" s="55">
        <v>2017</v>
      </c>
      <c r="D1368" s="54">
        <v>620</v>
      </c>
      <c r="E1368" s="55">
        <v>18</v>
      </c>
      <c r="F1368" s="55" t="s">
        <v>32</v>
      </c>
      <c r="H1368" s="55" t="s">
        <v>972</v>
      </c>
      <c r="I1368" s="55" t="s">
        <v>3534</v>
      </c>
      <c r="J1368" s="55" t="s">
        <v>1622</v>
      </c>
      <c r="L1368" s="55" t="s">
        <v>3226</v>
      </c>
      <c r="M1368" s="55" t="s">
        <v>1636</v>
      </c>
      <c r="N1368" s="55" t="s">
        <v>4912</v>
      </c>
      <c r="O1368" s="55" t="e">
        <v>#N/A</v>
      </c>
      <c r="Q1368" s="55" t="s">
        <v>4431</v>
      </c>
      <c r="T1368" s="55" t="s">
        <v>1751</v>
      </c>
      <c r="U1368" s="55" t="s">
        <v>2874</v>
      </c>
      <c r="V1368" s="60">
        <v>0.7</v>
      </c>
      <c r="W1368" s="59" t="s">
        <v>4430</v>
      </c>
      <c r="X1368" s="55">
        <v>3</v>
      </c>
      <c r="Y1368" s="55">
        <v>1</v>
      </c>
      <c r="AA1368" s="55" t="s">
        <v>4913</v>
      </c>
      <c r="AH1368" s="55" t="s">
        <v>4926</v>
      </c>
      <c r="AL1368" s="77">
        <f t="shared" si="8"/>
        <v>0</v>
      </c>
      <c r="AU1368" s="55" t="s">
        <v>4915</v>
      </c>
      <c r="AV1368" s="55" t="s">
        <v>4914</v>
      </c>
    </row>
    <row r="1369" spans="2:48" x14ac:dyDescent="0.3">
      <c r="B1369" s="55">
        <v>2017</v>
      </c>
      <c r="D1369" s="54">
        <v>620</v>
      </c>
      <c r="E1369" s="55">
        <v>18</v>
      </c>
      <c r="F1369" s="55" t="s">
        <v>32</v>
      </c>
      <c r="H1369" s="55" t="s">
        <v>972</v>
      </c>
      <c r="I1369" s="55" t="s">
        <v>3534</v>
      </c>
      <c r="J1369" s="55" t="s">
        <v>1622</v>
      </c>
      <c r="K1369" s="55" t="s">
        <v>3879</v>
      </c>
      <c r="L1369" s="55" t="s">
        <v>2077</v>
      </c>
      <c r="M1369" s="55" t="s">
        <v>1657</v>
      </c>
      <c r="N1369" s="55" t="s">
        <v>3875</v>
      </c>
      <c r="O1369" s="55" t="e">
        <v>#N/A</v>
      </c>
      <c r="Q1369" s="55" t="s">
        <v>3544</v>
      </c>
      <c r="U1369" s="55" t="s">
        <v>2877</v>
      </c>
      <c r="V1369" s="60">
        <v>0.9</v>
      </c>
      <c r="W1369" s="59" t="s">
        <v>4437</v>
      </c>
      <c r="X1369" s="55">
        <v>1</v>
      </c>
      <c r="Y1369" s="55">
        <v>1</v>
      </c>
      <c r="AL1369" s="77">
        <f t="shared" si="8"/>
        <v>0</v>
      </c>
      <c r="AU1369" s="55" t="s">
        <v>4917</v>
      </c>
      <c r="AV1369" s="55" t="s">
        <v>4916</v>
      </c>
    </row>
    <row r="1370" spans="2:48" x14ac:dyDescent="0.3">
      <c r="B1370" s="55">
        <v>2017</v>
      </c>
      <c r="D1370" s="54">
        <v>620</v>
      </c>
      <c r="E1370" s="55">
        <v>18</v>
      </c>
      <c r="F1370" s="55" t="s">
        <v>32</v>
      </c>
      <c r="H1370" s="55" t="s">
        <v>972</v>
      </c>
      <c r="I1370" s="55" t="s">
        <v>3534</v>
      </c>
      <c r="J1370" s="55" t="s">
        <v>1622</v>
      </c>
      <c r="L1370" s="55" t="s">
        <v>4918</v>
      </c>
      <c r="N1370" s="55" t="s">
        <v>1622</v>
      </c>
      <c r="O1370" s="55" t="s">
        <v>4918</v>
      </c>
      <c r="Q1370" s="55" t="s">
        <v>4431</v>
      </c>
      <c r="T1370" s="55" t="s">
        <v>1631</v>
      </c>
      <c r="U1370" s="55" t="s">
        <v>2877</v>
      </c>
      <c r="V1370" s="60">
        <v>0.5</v>
      </c>
      <c r="W1370" s="59" t="s">
        <v>4396</v>
      </c>
      <c r="X1370" s="55">
        <v>1</v>
      </c>
      <c r="Y1370" s="55">
        <v>1</v>
      </c>
      <c r="AA1370" s="55" t="s">
        <v>4919</v>
      </c>
      <c r="AK1370" s="55">
        <v>7</v>
      </c>
      <c r="AL1370" s="77">
        <f t="shared" si="8"/>
        <v>1</v>
      </c>
    </row>
    <row r="1371" spans="2:48" x14ac:dyDescent="0.3">
      <c r="B1371" s="55">
        <v>2017</v>
      </c>
      <c r="D1371" s="54">
        <v>620</v>
      </c>
      <c r="E1371" s="55">
        <v>18</v>
      </c>
      <c r="F1371" s="55" t="s">
        <v>32</v>
      </c>
      <c r="H1371" s="55" t="s">
        <v>972</v>
      </c>
      <c r="I1371" s="55" t="s">
        <v>3534</v>
      </c>
      <c r="J1371" s="55" t="s">
        <v>1622</v>
      </c>
      <c r="K1371" s="55" t="s">
        <v>3593</v>
      </c>
      <c r="L1371" s="55" t="s">
        <v>2090</v>
      </c>
      <c r="M1371" s="55" t="s">
        <v>1636</v>
      </c>
      <c r="N1371" s="55" t="s">
        <v>2091</v>
      </c>
      <c r="O1371" s="55" t="e">
        <v>#N/A</v>
      </c>
      <c r="Q1371" s="55" t="s">
        <v>3413</v>
      </c>
      <c r="T1371" s="55" t="s">
        <v>4920</v>
      </c>
      <c r="U1371" s="55" t="s">
        <v>2877</v>
      </c>
      <c r="V1371" s="60">
        <v>0.6</v>
      </c>
      <c r="X1371" s="55">
        <v>3</v>
      </c>
      <c r="Y1371" s="55">
        <v>1</v>
      </c>
      <c r="AL1371" s="77">
        <f t="shared" si="8"/>
        <v>0</v>
      </c>
    </row>
    <row r="1372" spans="2:48" x14ac:dyDescent="0.3">
      <c r="B1372" s="55">
        <v>2017</v>
      </c>
      <c r="D1372" s="54">
        <v>620</v>
      </c>
      <c r="E1372" s="55">
        <v>18</v>
      </c>
      <c r="F1372" s="55" t="s">
        <v>32</v>
      </c>
      <c r="H1372" s="55" t="s">
        <v>972</v>
      </c>
      <c r="I1372" s="55" t="s">
        <v>3534</v>
      </c>
      <c r="J1372" s="55" t="s">
        <v>1622</v>
      </c>
      <c r="K1372" s="55" t="s">
        <v>3593</v>
      </c>
      <c r="L1372" s="55" t="s">
        <v>2090</v>
      </c>
      <c r="M1372" s="55" t="s">
        <v>1636</v>
      </c>
      <c r="N1372" s="55" t="s">
        <v>2091</v>
      </c>
      <c r="O1372" s="55" t="e">
        <v>#N/A</v>
      </c>
      <c r="Q1372" s="55" t="s">
        <v>4921</v>
      </c>
      <c r="T1372" s="55" t="s">
        <v>1631</v>
      </c>
      <c r="U1372" s="55" t="s">
        <v>2877</v>
      </c>
      <c r="V1372" s="60">
        <v>0.7</v>
      </c>
      <c r="W1372" s="59" t="s">
        <v>4430</v>
      </c>
      <c r="X1372" s="55">
        <v>3</v>
      </c>
      <c r="Y1372" s="55">
        <v>1</v>
      </c>
      <c r="AA1372" s="55" t="s">
        <v>4922</v>
      </c>
      <c r="AL1372" s="77">
        <f t="shared" si="8"/>
        <v>0</v>
      </c>
    </row>
    <row r="1373" spans="2:48" x14ac:dyDescent="0.3">
      <c r="B1373" s="55">
        <v>2017</v>
      </c>
      <c r="D1373" s="54">
        <v>620</v>
      </c>
      <c r="E1373" s="55">
        <v>18</v>
      </c>
      <c r="F1373" s="55" t="s">
        <v>32</v>
      </c>
      <c r="H1373" s="55" t="s">
        <v>972</v>
      </c>
      <c r="I1373" s="55" t="s">
        <v>3534</v>
      </c>
      <c r="J1373" s="55" t="s">
        <v>1634</v>
      </c>
      <c r="K1373" s="55" t="s">
        <v>3965</v>
      </c>
      <c r="L1373" s="55" t="s">
        <v>1673</v>
      </c>
      <c r="M1373" s="55" t="s">
        <v>2879</v>
      </c>
      <c r="N1373" s="55" t="s">
        <v>4550</v>
      </c>
      <c r="O1373" s="55" t="e">
        <v>#N/A</v>
      </c>
      <c r="Q1373" s="55" t="s">
        <v>4304</v>
      </c>
      <c r="T1373" s="55" t="s">
        <v>4923</v>
      </c>
      <c r="U1373" s="55" t="s">
        <v>2877</v>
      </c>
      <c r="V1373" s="60">
        <v>0.1</v>
      </c>
      <c r="X1373" s="55">
        <v>2</v>
      </c>
      <c r="Y1373" s="55">
        <v>1</v>
      </c>
      <c r="AL1373" s="77">
        <f t="shared" si="8"/>
        <v>0</v>
      </c>
    </row>
    <row r="1374" spans="2:48" x14ac:dyDescent="0.3">
      <c r="B1374" s="55">
        <v>2017</v>
      </c>
      <c r="D1374" s="54">
        <v>620</v>
      </c>
      <c r="E1374" s="55">
        <v>18</v>
      </c>
      <c r="F1374" s="55" t="s">
        <v>32</v>
      </c>
      <c r="H1374" s="55" t="s">
        <v>972</v>
      </c>
      <c r="I1374" s="55" t="s">
        <v>3534</v>
      </c>
      <c r="J1374" s="55" t="s">
        <v>1634</v>
      </c>
      <c r="K1374" s="55" t="s">
        <v>3561</v>
      </c>
      <c r="M1374" s="55" t="s">
        <v>4924</v>
      </c>
      <c r="N1374" s="55" t="s">
        <v>2915</v>
      </c>
      <c r="O1374" s="55" t="s">
        <v>4924</v>
      </c>
      <c r="Q1374" s="55" t="s">
        <v>4185</v>
      </c>
      <c r="T1374" s="55" t="s">
        <v>4244</v>
      </c>
      <c r="U1374" s="55" t="s">
        <v>2216</v>
      </c>
      <c r="V1374" s="60">
        <v>0.1</v>
      </c>
      <c r="X1374" s="55">
        <v>2</v>
      </c>
      <c r="Y1374" s="55">
        <v>1</v>
      </c>
      <c r="AA1374" s="55" t="s">
        <v>4925</v>
      </c>
      <c r="AH1374" s="55" t="s">
        <v>4926</v>
      </c>
      <c r="AL1374" s="77">
        <f t="shared" si="8"/>
        <v>0</v>
      </c>
    </row>
    <row r="1375" spans="2:48" x14ac:dyDescent="0.3">
      <c r="B1375" s="55">
        <v>2017</v>
      </c>
      <c r="D1375" s="54">
        <v>620</v>
      </c>
      <c r="E1375" s="55">
        <v>18</v>
      </c>
      <c r="F1375" s="55" t="s">
        <v>32</v>
      </c>
      <c r="H1375" s="55" t="s">
        <v>972</v>
      </c>
      <c r="I1375" s="55" t="s">
        <v>3534</v>
      </c>
      <c r="J1375" s="55" t="s">
        <v>1634</v>
      </c>
      <c r="K1375" s="55" t="s">
        <v>3561</v>
      </c>
      <c r="N1375" s="55" t="s">
        <v>2915</v>
      </c>
      <c r="O1375" s="55" t="e">
        <v>#N/A</v>
      </c>
      <c r="Q1375" s="55" t="s">
        <v>3354</v>
      </c>
      <c r="T1375" s="55" t="s">
        <v>4927</v>
      </c>
      <c r="U1375" s="55" t="s">
        <v>2877</v>
      </c>
      <c r="V1375" s="60">
        <v>0.8</v>
      </c>
      <c r="W1375" s="59" t="s">
        <v>4418</v>
      </c>
      <c r="X1375" s="55">
        <v>3</v>
      </c>
      <c r="Y1375" s="55">
        <v>1</v>
      </c>
      <c r="AA1375" s="55" t="s">
        <v>4929</v>
      </c>
      <c r="AD1375" s="55" t="s">
        <v>4067</v>
      </c>
      <c r="AE1375" s="55" t="s">
        <v>4414</v>
      </c>
      <c r="AL1375" s="77">
        <f t="shared" ref="AL1375:AL1438" si="9">IF(ISBLANK(AK1375),,Y1375)</f>
        <v>0</v>
      </c>
      <c r="AU1375" s="55">
        <v>15.4</v>
      </c>
      <c r="AV1375" s="55" t="s">
        <v>4928</v>
      </c>
    </row>
    <row r="1376" spans="2:48" x14ac:dyDescent="0.3">
      <c r="B1376" s="55">
        <v>2017</v>
      </c>
      <c r="D1376" s="54">
        <v>620</v>
      </c>
      <c r="E1376" s="55">
        <v>18</v>
      </c>
      <c r="F1376" s="55" t="s">
        <v>32</v>
      </c>
      <c r="H1376" s="55" t="s">
        <v>972</v>
      </c>
      <c r="I1376" s="55" t="s">
        <v>3534</v>
      </c>
      <c r="J1376" s="55" t="s">
        <v>1634</v>
      </c>
      <c r="K1376" s="55" t="s">
        <v>3561</v>
      </c>
      <c r="N1376" s="55" t="s">
        <v>2915</v>
      </c>
      <c r="O1376" s="55" t="e">
        <v>#N/A</v>
      </c>
      <c r="Q1376" s="55" t="s">
        <v>3354</v>
      </c>
      <c r="T1376" s="55" t="s">
        <v>4927</v>
      </c>
      <c r="U1376" s="55" t="s">
        <v>2216</v>
      </c>
      <c r="V1376" s="60">
        <v>0.1</v>
      </c>
      <c r="W1376" s="59" t="s">
        <v>4535</v>
      </c>
      <c r="X1376" s="55">
        <v>4</v>
      </c>
      <c r="Y1376" s="55">
        <v>1</v>
      </c>
      <c r="AA1376" s="55" t="s">
        <v>4930</v>
      </c>
      <c r="AD1376" s="55" t="s">
        <v>4067</v>
      </c>
      <c r="AL1376" s="77">
        <f t="shared" si="9"/>
        <v>0</v>
      </c>
      <c r="AU1376" s="55">
        <v>15.6</v>
      </c>
      <c r="AV1376" s="55" t="s">
        <v>4928</v>
      </c>
    </row>
    <row r="1377" spans="2:48" x14ac:dyDescent="0.3">
      <c r="B1377" s="55">
        <v>2017</v>
      </c>
      <c r="D1377" s="54">
        <v>620</v>
      </c>
      <c r="E1377" s="55">
        <v>18</v>
      </c>
      <c r="F1377" s="55" t="s">
        <v>32</v>
      </c>
      <c r="H1377" s="55" t="s">
        <v>972</v>
      </c>
      <c r="I1377" s="55" t="s">
        <v>3534</v>
      </c>
      <c r="J1377" s="55" t="s">
        <v>1634</v>
      </c>
      <c r="K1377" s="55" t="s">
        <v>4593</v>
      </c>
      <c r="L1377" s="55" t="s">
        <v>1635</v>
      </c>
      <c r="M1377" s="55" t="s">
        <v>3759</v>
      </c>
      <c r="N1377" s="55" t="s">
        <v>4931</v>
      </c>
      <c r="O1377" s="55" t="e">
        <v>#N/A</v>
      </c>
      <c r="Q1377" s="55" t="s">
        <v>4188</v>
      </c>
      <c r="T1377" s="55" t="s">
        <v>1751</v>
      </c>
      <c r="U1377" s="55" t="s">
        <v>2874</v>
      </c>
      <c r="V1377" s="60">
        <v>0.2</v>
      </c>
      <c r="W1377" s="59" t="s">
        <v>4430</v>
      </c>
      <c r="X1377" s="55">
        <v>1</v>
      </c>
      <c r="Y1377" s="55">
        <v>1</v>
      </c>
      <c r="AF1377" s="55" t="s">
        <v>4063</v>
      </c>
      <c r="AL1377" s="77">
        <f t="shared" si="9"/>
        <v>0</v>
      </c>
      <c r="AU1377" s="55" t="s">
        <v>4933</v>
      </c>
      <c r="AV1377" s="55" t="s">
        <v>4932</v>
      </c>
    </row>
    <row r="1378" spans="2:48" x14ac:dyDescent="0.3">
      <c r="B1378" s="55">
        <v>2017</v>
      </c>
      <c r="D1378" s="54">
        <v>620</v>
      </c>
      <c r="E1378" s="55">
        <v>18</v>
      </c>
      <c r="F1378" s="55" t="s">
        <v>32</v>
      </c>
      <c r="H1378" s="55" t="s">
        <v>972</v>
      </c>
      <c r="I1378" s="55" t="s">
        <v>3534</v>
      </c>
      <c r="J1378" s="55" t="s">
        <v>1634</v>
      </c>
      <c r="K1378" s="55" t="s">
        <v>4593</v>
      </c>
      <c r="L1378" s="55" t="s">
        <v>2911</v>
      </c>
      <c r="M1378" s="55" t="s">
        <v>4934</v>
      </c>
      <c r="N1378" s="55" t="s">
        <v>2911</v>
      </c>
      <c r="O1378" s="55" t="e">
        <v>#N/A</v>
      </c>
      <c r="Q1378" s="55" t="s">
        <v>3038</v>
      </c>
      <c r="U1378" s="55" t="s">
        <v>2874</v>
      </c>
      <c r="V1378" s="60">
        <v>0.9</v>
      </c>
      <c r="Y1378" s="55">
        <v>1</v>
      </c>
      <c r="AK1378" s="55">
        <v>9</v>
      </c>
      <c r="AL1378" s="77">
        <f t="shared" si="9"/>
        <v>1</v>
      </c>
    </row>
    <row r="1379" spans="2:48" x14ac:dyDescent="0.3">
      <c r="B1379" s="55">
        <v>2017</v>
      </c>
      <c r="D1379" s="54">
        <v>620</v>
      </c>
      <c r="E1379" s="55">
        <v>18</v>
      </c>
      <c r="F1379" s="55" t="s">
        <v>32</v>
      </c>
      <c r="H1379" s="55" t="s">
        <v>972</v>
      </c>
      <c r="I1379" s="55" t="s">
        <v>3534</v>
      </c>
      <c r="J1379" s="55" t="s">
        <v>1634</v>
      </c>
      <c r="K1379" s="55" t="s">
        <v>3561</v>
      </c>
      <c r="N1379" s="55" t="s">
        <v>2915</v>
      </c>
      <c r="O1379" s="55" t="e">
        <v>#N/A</v>
      </c>
      <c r="P1379" s="55" t="s">
        <v>4163</v>
      </c>
      <c r="Q1379" s="55" t="s">
        <v>4163</v>
      </c>
      <c r="V1379" s="60">
        <v>0.8</v>
      </c>
      <c r="X1379" s="55">
        <v>2</v>
      </c>
      <c r="Y1379" s="55">
        <v>1</v>
      </c>
      <c r="AA1379" s="55" t="s">
        <v>4935</v>
      </c>
      <c r="AD1379" s="55" t="s">
        <v>4067</v>
      </c>
      <c r="AF1379" s="55" t="s">
        <v>4067</v>
      </c>
      <c r="AL1379" s="77">
        <f t="shared" si="9"/>
        <v>0</v>
      </c>
      <c r="AN1379" s="55">
        <v>1</v>
      </c>
      <c r="AU1379" s="55">
        <v>25.8</v>
      </c>
      <c r="AV1379" s="55" t="s">
        <v>4936</v>
      </c>
    </row>
    <row r="1380" spans="2:48" x14ac:dyDescent="0.3">
      <c r="B1380" s="55">
        <v>2017</v>
      </c>
      <c r="D1380" s="54">
        <v>620</v>
      </c>
      <c r="E1380" s="55">
        <v>18</v>
      </c>
      <c r="F1380" s="55" t="s">
        <v>32</v>
      </c>
      <c r="H1380" s="55" t="s">
        <v>972</v>
      </c>
      <c r="I1380" s="55" t="s">
        <v>3534</v>
      </c>
      <c r="J1380" s="55" t="s">
        <v>1634</v>
      </c>
      <c r="K1380" s="55" t="s">
        <v>3968</v>
      </c>
      <c r="L1380" s="55" t="s">
        <v>2259</v>
      </c>
      <c r="N1380" s="55" t="s">
        <v>2983</v>
      </c>
      <c r="O1380" s="55" t="e">
        <v>#N/A</v>
      </c>
      <c r="P1380" s="55" t="s">
        <v>4367</v>
      </c>
      <c r="Q1380" s="55" t="s">
        <v>4367</v>
      </c>
      <c r="V1380" s="60">
        <v>1</v>
      </c>
      <c r="Y1380" s="55">
        <v>1</v>
      </c>
      <c r="AD1380" s="55" t="s">
        <v>4063</v>
      </c>
      <c r="AF1380" s="55" t="s">
        <v>4063</v>
      </c>
      <c r="AL1380" s="77">
        <f t="shared" si="9"/>
        <v>0</v>
      </c>
      <c r="AU1380" s="55">
        <v>8.8000000000000007</v>
      </c>
      <c r="AV1380" s="55" t="s">
        <v>4936</v>
      </c>
    </row>
    <row r="1381" spans="2:48" x14ac:dyDescent="0.3">
      <c r="B1381" s="55">
        <v>2017</v>
      </c>
      <c r="D1381" s="54">
        <v>620</v>
      </c>
      <c r="E1381" s="55">
        <v>18</v>
      </c>
      <c r="F1381" s="55" t="s">
        <v>32</v>
      </c>
      <c r="H1381" s="55" t="s">
        <v>972</v>
      </c>
      <c r="I1381" s="55" t="s">
        <v>3534</v>
      </c>
      <c r="J1381" s="55" t="s">
        <v>1634</v>
      </c>
      <c r="K1381" s="55" t="s">
        <v>3561</v>
      </c>
      <c r="N1381" s="55" t="s">
        <v>2915</v>
      </c>
      <c r="O1381" s="55" t="e">
        <v>#N/A</v>
      </c>
      <c r="Q1381" s="55" t="s">
        <v>2916</v>
      </c>
      <c r="T1381" s="55" t="s">
        <v>4937</v>
      </c>
      <c r="U1381" s="55" t="s">
        <v>2877</v>
      </c>
      <c r="V1381" s="60">
        <v>0</v>
      </c>
      <c r="W1381" s="59" t="s">
        <v>4254</v>
      </c>
      <c r="X1381" s="55">
        <v>4</v>
      </c>
      <c r="Y1381" s="55">
        <v>1</v>
      </c>
      <c r="AA1381" s="55" t="s">
        <v>4938</v>
      </c>
      <c r="AL1381" s="77">
        <f t="shared" si="9"/>
        <v>0</v>
      </c>
    </row>
    <row r="1382" spans="2:48" x14ac:dyDescent="0.3">
      <c r="B1382" s="55">
        <v>2017</v>
      </c>
      <c r="D1382" s="54">
        <v>620</v>
      </c>
      <c r="E1382" s="55">
        <v>18</v>
      </c>
      <c r="F1382" s="55" t="s">
        <v>32</v>
      </c>
      <c r="H1382" s="55" t="s">
        <v>972</v>
      </c>
      <c r="I1382" s="55" t="s">
        <v>3534</v>
      </c>
      <c r="J1382" s="55" t="s">
        <v>1634</v>
      </c>
      <c r="K1382" s="55" t="s">
        <v>3561</v>
      </c>
      <c r="N1382" s="55" t="s">
        <v>2915</v>
      </c>
      <c r="O1382" s="55" t="e">
        <v>#N/A</v>
      </c>
      <c r="Q1382" s="55" t="s">
        <v>3813</v>
      </c>
      <c r="T1382" s="55" t="s">
        <v>1631</v>
      </c>
      <c r="V1382" s="60">
        <v>0</v>
      </c>
      <c r="W1382" s="59" t="s">
        <v>4396</v>
      </c>
      <c r="X1382" s="55">
        <v>3</v>
      </c>
      <c r="Y1382" s="55">
        <v>1</v>
      </c>
      <c r="AA1382" s="55" t="s">
        <v>4939</v>
      </c>
      <c r="AG1382" s="55" t="s">
        <v>4941</v>
      </c>
      <c r="AH1382" s="55" t="s">
        <v>4940</v>
      </c>
      <c r="AK1382" s="55">
        <v>6</v>
      </c>
      <c r="AL1382" s="77">
        <f t="shared" si="9"/>
        <v>1</v>
      </c>
      <c r="AP1382" s="55" t="s">
        <v>3974</v>
      </c>
      <c r="AU1382" s="55">
        <v>10.4</v>
      </c>
      <c r="AV1382" s="55" t="s">
        <v>4942</v>
      </c>
    </row>
    <row r="1383" spans="2:48" x14ac:dyDescent="0.3">
      <c r="B1383" s="55">
        <v>2017</v>
      </c>
      <c r="D1383" s="54">
        <v>620</v>
      </c>
      <c r="E1383" s="55">
        <v>18</v>
      </c>
      <c r="F1383" s="55" t="s">
        <v>32</v>
      </c>
      <c r="H1383" s="55" t="s">
        <v>972</v>
      </c>
      <c r="I1383" s="55" t="s">
        <v>3534</v>
      </c>
      <c r="J1383" s="55" t="s">
        <v>1634</v>
      </c>
      <c r="K1383" s="55" t="s">
        <v>3968</v>
      </c>
      <c r="L1383" s="55" t="s">
        <v>2945</v>
      </c>
      <c r="N1383" s="55" t="s">
        <v>2971</v>
      </c>
      <c r="O1383" s="55" t="e">
        <v>#N/A</v>
      </c>
      <c r="Q1383" s="55" t="s">
        <v>1667</v>
      </c>
      <c r="V1383" s="60">
        <v>0</v>
      </c>
      <c r="W1383" s="59" t="s">
        <v>4397</v>
      </c>
      <c r="X1383" s="55">
        <v>5</v>
      </c>
      <c r="Y1383" s="55">
        <v>2</v>
      </c>
      <c r="Z1383" s="55">
        <v>2</v>
      </c>
      <c r="AA1383" s="55" t="s">
        <v>4943</v>
      </c>
      <c r="AG1383" s="55" t="s">
        <v>4944</v>
      </c>
      <c r="AK1383" s="55">
        <v>7</v>
      </c>
      <c r="AL1383" s="77">
        <v>1</v>
      </c>
    </row>
    <row r="1384" spans="2:48" x14ac:dyDescent="0.3">
      <c r="B1384" s="55">
        <v>2017</v>
      </c>
      <c r="D1384" s="54">
        <v>620</v>
      </c>
      <c r="E1384" s="55">
        <v>18</v>
      </c>
      <c r="F1384" s="55" t="s">
        <v>32</v>
      </c>
      <c r="H1384" s="55" t="s">
        <v>972</v>
      </c>
      <c r="I1384" s="55" t="s">
        <v>3534</v>
      </c>
      <c r="J1384" s="55" t="s">
        <v>1634</v>
      </c>
      <c r="K1384" s="55" t="s">
        <v>3968</v>
      </c>
      <c r="L1384" s="55" t="s">
        <v>1746</v>
      </c>
      <c r="M1384" s="55" t="s">
        <v>4274</v>
      </c>
      <c r="N1384" s="55" t="s">
        <v>3201</v>
      </c>
      <c r="O1384" s="55" t="e">
        <v>#N/A</v>
      </c>
      <c r="Q1384" s="55" t="s">
        <v>1631</v>
      </c>
      <c r="T1384" s="55" t="s">
        <v>4293</v>
      </c>
      <c r="V1384" s="60">
        <v>0</v>
      </c>
      <c r="W1384" s="59" t="s">
        <v>4254</v>
      </c>
      <c r="X1384" s="55">
        <v>5</v>
      </c>
      <c r="Y1384" s="55">
        <v>3</v>
      </c>
      <c r="AG1384" s="55" t="s">
        <v>4945</v>
      </c>
      <c r="AK1384" s="55">
        <v>7</v>
      </c>
      <c r="AL1384" s="77">
        <v>2</v>
      </c>
      <c r="AN1384" s="55" t="s">
        <v>3974</v>
      </c>
    </row>
    <row r="1385" spans="2:48" x14ac:dyDescent="0.3">
      <c r="B1385" s="55">
        <v>2017</v>
      </c>
      <c r="D1385" s="54">
        <v>620</v>
      </c>
      <c r="E1385" s="55">
        <v>18</v>
      </c>
      <c r="F1385" s="55" t="s">
        <v>32</v>
      </c>
      <c r="H1385" s="55" t="s">
        <v>972</v>
      </c>
      <c r="I1385" s="55" t="s">
        <v>3534</v>
      </c>
      <c r="J1385" s="55" t="s">
        <v>1634</v>
      </c>
      <c r="K1385" s="55" t="s">
        <v>3968</v>
      </c>
      <c r="L1385" s="55" t="s">
        <v>1746</v>
      </c>
      <c r="M1385" s="55" t="s">
        <v>4274</v>
      </c>
      <c r="N1385" s="55" t="s">
        <v>3201</v>
      </c>
      <c r="O1385" s="55" t="e">
        <v>#N/A</v>
      </c>
      <c r="Q1385" s="55" t="s">
        <v>4293</v>
      </c>
      <c r="V1385" s="60">
        <v>0</v>
      </c>
      <c r="X1385" s="55">
        <v>5</v>
      </c>
      <c r="Y1385" s="55">
        <v>3</v>
      </c>
      <c r="AG1385" s="55" t="s">
        <v>4944</v>
      </c>
      <c r="AK1385" s="55">
        <v>7</v>
      </c>
      <c r="AL1385" s="77">
        <v>1</v>
      </c>
    </row>
    <row r="1386" spans="2:48" x14ac:dyDescent="0.3">
      <c r="B1386" s="55">
        <v>2017</v>
      </c>
      <c r="D1386" s="54">
        <v>622</v>
      </c>
      <c r="E1386" s="55">
        <v>18</v>
      </c>
      <c r="F1386" s="55" t="s">
        <v>32</v>
      </c>
      <c r="H1386" s="55" t="s">
        <v>972</v>
      </c>
      <c r="I1386" s="55" t="s">
        <v>3534</v>
      </c>
      <c r="J1386" s="55" t="s">
        <v>1634</v>
      </c>
      <c r="K1386" s="55" t="s">
        <v>4593</v>
      </c>
      <c r="L1386" s="55" t="s">
        <v>1635</v>
      </c>
      <c r="M1386" s="55" t="s">
        <v>2886</v>
      </c>
      <c r="N1386" s="55" t="s">
        <v>3899</v>
      </c>
      <c r="O1386" s="55" t="e">
        <v>#N/A</v>
      </c>
      <c r="Q1386" s="55" t="s">
        <v>4304</v>
      </c>
      <c r="T1386" s="55" t="s">
        <v>4946</v>
      </c>
      <c r="U1386" s="55" t="s">
        <v>2874</v>
      </c>
      <c r="V1386" s="60">
        <v>0.4</v>
      </c>
      <c r="X1386" s="55">
        <v>2</v>
      </c>
      <c r="Y1386" s="55">
        <v>1</v>
      </c>
      <c r="AA1386" s="55" t="s">
        <v>4948</v>
      </c>
      <c r="AB1386" s="55" t="s">
        <v>2965</v>
      </c>
      <c r="AD1386" s="55" t="s">
        <v>4067</v>
      </c>
      <c r="AL1386" s="77">
        <f t="shared" si="9"/>
        <v>0</v>
      </c>
    </row>
    <row r="1387" spans="2:48" x14ac:dyDescent="0.3">
      <c r="B1387" s="55">
        <v>2017</v>
      </c>
      <c r="D1387" s="54">
        <v>622</v>
      </c>
      <c r="E1387" s="55">
        <v>18</v>
      </c>
      <c r="F1387" s="55" t="s">
        <v>32</v>
      </c>
      <c r="H1387" s="55" t="s">
        <v>972</v>
      </c>
      <c r="I1387" s="55" t="s">
        <v>3534</v>
      </c>
      <c r="J1387" s="55" t="s">
        <v>1634</v>
      </c>
      <c r="K1387" s="55" t="s">
        <v>4593</v>
      </c>
      <c r="L1387" s="55" t="s">
        <v>1635</v>
      </c>
      <c r="M1387" s="55" t="s">
        <v>2886</v>
      </c>
      <c r="N1387" s="55" t="s">
        <v>3899</v>
      </c>
      <c r="O1387" s="55" t="e">
        <v>#N/A</v>
      </c>
      <c r="Q1387" s="55" t="s">
        <v>4185</v>
      </c>
      <c r="T1387" s="55" t="s">
        <v>4947</v>
      </c>
      <c r="U1387" s="55" t="s">
        <v>2874</v>
      </c>
      <c r="V1387" s="60">
        <v>0.8</v>
      </c>
      <c r="W1387" s="59" t="s">
        <v>4661</v>
      </c>
      <c r="X1387" s="55">
        <v>4</v>
      </c>
      <c r="Y1387" s="55">
        <v>1</v>
      </c>
      <c r="AD1387" s="55" t="s">
        <v>4063</v>
      </c>
      <c r="AL1387" s="77">
        <f t="shared" si="9"/>
        <v>0</v>
      </c>
      <c r="AU1387" s="55" t="s">
        <v>4949</v>
      </c>
      <c r="AV1387" s="55" t="s">
        <v>4950</v>
      </c>
    </row>
    <row r="1388" spans="2:48" x14ac:dyDescent="0.3">
      <c r="B1388" s="55">
        <v>2017</v>
      </c>
      <c r="D1388" s="54">
        <v>622</v>
      </c>
      <c r="E1388" s="55">
        <v>18</v>
      </c>
      <c r="F1388" s="55" t="s">
        <v>32</v>
      </c>
      <c r="H1388" s="55" t="s">
        <v>972</v>
      </c>
      <c r="I1388" s="55" t="s">
        <v>3534</v>
      </c>
      <c r="J1388" s="55" t="s">
        <v>1622</v>
      </c>
      <c r="L1388" s="55" t="s">
        <v>2077</v>
      </c>
      <c r="M1388" s="55" t="s">
        <v>1657</v>
      </c>
      <c r="N1388" s="55" t="s">
        <v>3875</v>
      </c>
      <c r="O1388" s="55" t="e">
        <v>#N/A</v>
      </c>
      <c r="Q1388" s="55" t="s">
        <v>1929</v>
      </c>
      <c r="T1388" s="55" t="s">
        <v>4951</v>
      </c>
      <c r="V1388" s="60">
        <v>0.2</v>
      </c>
      <c r="W1388" s="59" t="s">
        <v>4535</v>
      </c>
      <c r="X1388" s="55">
        <v>3</v>
      </c>
      <c r="Y1388" s="55">
        <v>1</v>
      </c>
      <c r="AA1388" s="55" t="s">
        <v>4952</v>
      </c>
      <c r="AL1388" s="77">
        <f t="shared" si="9"/>
        <v>0</v>
      </c>
    </row>
    <row r="1389" spans="2:48" x14ac:dyDescent="0.3">
      <c r="B1389" s="55">
        <v>2017</v>
      </c>
      <c r="D1389" s="54">
        <v>622</v>
      </c>
      <c r="E1389" s="55">
        <v>18</v>
      </c>
      <c r="F1389" s="55" t="s">
        <v>32</v>
      </c>
      <c r="H1389" s="55" t="s">
        <v>972</v>
      </c>
      <c r="I1389" s="55" t="s">
        <v>3534</v>
      </c>
      <c r="J1389" s="55" t="s">
        <v>1622</v>
      </c>
      <c r="K1389" s="55" t="s">
        <v>3593</v>
      </c>
      <c r="L1389" s="55" t="s">
        <v>2090</v>
      </c>
      <c r="N1389" s="55" t="s">
        <v>2091</v>
      </c>
      <c r="O1389" s="55" t="e">
        <v>#N/A</v>
      </c>
      <c r="Q1389" s="55" t="s">
        <v>4185</v>
      </c>
      <c r="T1389" s="55" t="s">
        <v>1751</v>
      </c>
      <c r="U1389" s="55" t="s">
        <v>2874</v>
      </c>
      <c r="V1389" s="60">
        <v>0.7</v>
      </c>
      <c r="W1389" s="59" t="s">
        <v>4430</v>
      </c>
      <c r="X1389" s="55" t="s">
        <v>2216</v>
      </c>
      <c r="Y1389" s="55">
        <v>1</v>
      </c>
      <c r="AL1389" s="77">
        <f t="shared" si="9"/>
        <v>0</v>
      </c>
    </row>
    <row r="1390" spans="2:48" x14ac:dyDescent="0.3">
      <c r="B1390" s="55">
        <v>2017</v>
      </c>
      <c r="D1390" s="54">
        <v>622</v>
      </c>
      <c r="E1390" s="55">
        <v>18</v>
      </c>
      <c r="F1390" s="55" t="s">
        <v>32</v>
      </c>
      <c r="H1390" s="55" t="s">
        <v>972</v>
      </c>
      <c r="I1390" s="55" t="s">
        <v>3534</v>
      </c>
      <c r="J1390" s="55" t="s">
        <v>1622</v>
      </c>
      <c r="K1390" s="55" t="s">
        <v>4953</v>
      </c>
      <c r="N1390" s="55" t="s">
        <v>4954</v>
      </c>
      <c r="O1390" s="55" t="e">
        <v>#N/A</v>
      </c>
      <c r="Q1390" s="55" t="s">
        <v>4431</v>
      </c>
      <c r="T1390" s="55" t="s">
        <v>4955</v>
      </c>
      <c r="U1390" s="55" t="s">
        <v>2874</v>
      </c>
      <c r="V1390" s="60">
        <v>0.6</v>
      </c>
      <c r="W1390" s="59" t="s">
        <v>4396</v>
      </c>
      <c r="Y1390" s="55">
        <v>1</v>
      </c>
      <c r="AK1390" s="55">
        <v>8</v>
      </c>
      <c r="AL1390" s="77">
        <f t="shared" si="9"/>
        <v>1</v>
      </c>
      <c r="AU1390" s="55">
        <v>1.7</v>
      </c>
      <c r="AV1390" s="55" t="s">
        <v>4956</v>
      </c>
    </row>
    <row r="1391" spans="2:48" x14ac:dyDescent="0.3">
      <c r="B1391" s="55">
        <v>2017</v>
      </c>
      <c r="D1391" s="54">
        <v>622</v>
      </c>
      <c r="E1391" s="55">
        <v>18</v>
      </c>
      <c r="F1391" s="55" t="s">
        <v>32</v>
      </c>
      <c r="H1391" s="55" t="s">
        <v>972</v>
      </c>
      <c r="I1391" s="55" t="s">
        <v>3534</v>
      </c>
      <c r="J1391" s="55" t="s">
        <v>1634</v>
      </c>
      <c r="K1391" s="55" t="s">
        <v>3965</v>
      </c>
      <c r="L1391" s="55" t="s">
        <v>1673</v>
      </c>
      <c r="M1391" s="55" t="s">
        <v>2879</v>
      </c>
      <c r="N1391" s="55" t="s">
        <v>4550</v>
      </c>
      <c r="O1391" s="55" t="e">
        <v>#N/A</v>
      </c>
      <c r="Q1391" s="55" t="s">
        <v>4304</v>
      </c>
      <c r="T1391" s="55" t="s">
        <v>3092</v>
      </c>
      <c r="U1391" s="55" t="s">
        <v>2874</v>
      </c>
      <c r="V1391" s="60">
        <v>0</v>
      </c>
      <c r="X1391" s="55" t="s">
        <v>2216</v>
      </c>
      <c r="Y1391" s="55">
        <v>1</v>
      </c>
      <c r="AA1391" s="55" t="s">
        <v>4957</v>
      </c>
      <c r="AK1391" s="55">
        <v>7</v>
      </c>
      <c r="AL1391" s="77">
        <f t="shared" si="9"/>
        <v>1</v>
      </c>
      <c r="AU1391" s="55" t="s">
        <v>4958</v>
      </c>
      <c r="AV1391" s="55" t="s">
        <v>4273</v>
      </c>
    </row>
    <row r="1392" spans="2:48" x14ac:dyDescent="0.3">
      <c r="B1392" s="55">
        <v>2017</v>
      </c>
      <c r="D1392" s="54">
        <v>622</v>
      </c>
      <c r="E1392" s="55">
        <v>18</v>
      </c>
      <c r="F1392" s="55" t="s">
        <v>32</v>
      </c>
      <c r="H1392" s="55" t="s">
        <v>972</v>
      </c>
      <c r="I1392" s="55" t="s">
        <v>3534</v>
      </c>
      <c r="J1392" s="55" t="s">
        <v>1634</v>
      </c>
      <c r="K1392" s="55" t="s">
        <v>3968</v>
      </c>
      <c r="L1392" s="55" t="s">
        <v>1746</v>
      </c>
      <c r="M1392" s="55" t="s">
        <v>4274</v>
      </c>
      <c r="N1392" s="55" t="s">
        <v>3201</v>
      </c>
      <c r="O1392" s="55" t="e">
        <v>#N/A</v>
      </c>
      <c r="Q1392" s="55" t="s">
        <v>1631</v>
      </c>
      <c r="T1392" s="55" t="s">
        <v>4293</v>
      </c>
      <c r="V1392" s="60">
        <v>0</v>
      </c>
      <c r="W1392" s="59" t="s">
        <v>4254</v>
      </c>
      <c r="X1392" s="55" t="s">
        <v>2216</v>
      </c>
      <c r="Y1392" s="55">
        <v>1</v>
      </c>
      <c r="AK1392" s="55">
        <v>7</v>
      </c>
      <c r="AL1392" s="77">
        <f t="shared" si="9"/>
        <v>1</v>
      </c>
    </row>
    <row r="1393" spans="2:48" x14ac:dyDescent="0.3">
      <c r="B1393" s="55">
        <v>2017</v>
      </c>
      <c r="D1393" s="54">
        <v>622</v>
      </c>
      <c r="E1393" s="55">
        <v>18</v>
      </c>
      <c r="F1393" s="55" t="s">
        <v>32</v>
      </c>
      <c r="H1393" s="55" t="s">
        <v>972</v>
      </c>
      <c r="I1393" s="55" t="s">
        <v>3534</v>
      </c>
      <c r="J1393" s="55" t="s">
        <v>1634</v>
      </c>
      <c r="N1393" s="55" t="s">
        <v>2919</v>
      </c>
      <c r="O1393" s="55" t="e">
        <v>#N/A</v>
      </c>
      <c r="Q1393" s="55" t="s">
        <v>4293</v>
      </c>
      <c r="V1393" s="60">
        <v>0</v>
      </c>
      <c r="Y1393" s="55">
        <v>1</v>
      </c>
      <c r="AL1393" s="77">
        <f t="shared" si="9"/>
        <v>0</v>
      </c>
    </row>
    <row r="1394" spans="2:48" x14ac:dyDescent="0.3">
      <c r="B1394" s="55">
        <v>2017</v>
      </c>
      <c r="D1394" s="54">
        <v>623</v>
      </c>
      <c r="E1394" s="55">
        <v>18</v>
      </c>
      <c r="F1394" s="55" t="s">
        <v>32</v>
      </c>
      <c r="H1394" s="55" t="s">
        <v>27</v>
      </c>
      <c r="I1394" s="55" t="s">
        <v>3534</v>
      </c>
      <c r="J1394" s="55" t="s">
        <v>1634</v>
      </c>
      <c r="K1394" s="55" t="s">
        <v>3561</v>
      </c>
      <c r="N1394" s="55" t="s">
        <v>2915</v>
      </c>
      <c r="O1394" s="55" t="e">
        <v>#N/A</v>
      </c>
      <c r="Q1394" s="55" t="s">
        <v>3354</v>
      </c>
      <c r="V1394" s="60">
        <v>0.6</v>
      </c>
      <c r="W1394" s="59" t="s">
        <v>4430</v>
      </c>
      <c r="X1394" s="55">
        <v>3</v>
      </c>
      <c r="Y1394" s="55">
        <v>1</v>
      </c>
      <c r="AK1394" s="55">
        <v>8</v>
      </c>
      <c r="AL1394" s="77">
        <f t="shared" si="9"/>
        <v>1</v>
      </c>
    </row>
    <row r="1395" spans="2:48" x14ac:dyDescent="0.3">
      <c r="B1395" s="55">
        <v>2017</v>
      </c>
      <c r="D1395" s="54">
        <v>623</v>
      </c>
      <c r="E1395" s="55">
        <v>18</v>
      </c>
      <c r="F1395" s="55" t="s">
        <v>32</v>
      </c>
      <c r="G1395" s="55" t="s">
        <v>4274</v>
      </c>
      <c r="H1395" s="55" t="s">
        <v>27</v>
      </c>
      <c r="I1395" s="55" t="s">
        <v>3534</v>
      </c>
      <c r="J1395" s="55" t="s">
        <v>1634</v>
      </c>
      <c r="K1395" s="55" t="s">
        <v>4593</v>
      </c>
      <c r="L1395" s="55" t="s">
        <v>4959</v>
      </c>
      <c r="M1395" s="55" t="s">
        <v>1636</v>
      </c>
      <c r="N1395" s="55" t="s">
        <v>4960</v>
      </c>
      <c r="O1395" s="55" t="e">
        <v>#N/A</v>
      </c>
      <c r="Q1395" s="55" t="s">
        <v>4188</v>
      </c>
      <c r="T1395" s="55" t="s">
        <v>4528</v>
      </c>
      <c r="U1395" s="55" t="s">
        <v>2877</v>
      </c>
      <c r="V1395" s="60">
        <v>0.1</v>
      </c>
      <c r="W1395" s="59" t="s">
        <v>4535</v>
      </c>
      <c r="X1395" s="55">
        <v>3</v>
      </c>
      <c r="Y1395" s="55">
        <v>1</v>
      </c>
      <c r="AD1395" s="55" t="s">
        <v>4063</v>
      </c>
      <c r="AF1395" s="55" t="s">
        <v>4109</v>
      </c>
      <c r="AL1395" s="77">
        <f t="shared" si="9"/>
        <v>0</v>
      </c>
      <c r="AU1395" s="55" t="s">
        <v>4962</v>
      </c>
      <c r="AV1395" s="55" t="s">
        <v>4961</v>
      </c>
    </row>
    <row r="1396" spans="2:48" x14ac:dyDescent="0.3">
      <c r="B1396" s="55">
        <v>2017</v>
      </c>
      <c r="D1396" s="54">
        <v>623</v>
      </c>
      <c r="E1396" s="55">
        <v>18</v>
      </c>
      <c r="F1396" s="55" t="s">
        <v>32</v>
      </c>
      <c r="H1396" s="55" t="s">
        <v>27</v>
      </c>
      <c r="I1396" s="55" t="s">
        <v>3534</v>
      </c>
      <c r="J1396" s="55" t="s">
        <v>1622</v>
      </c>
      <c r="N1396" s="55" t="s">
        <v>2992</v>
      </c>
      <c r="O1396" s="55" t="e">
        <v>#N/A</v>
      </c>
      <c r="Q1396" s="55" t="s">
        <v>4293</v>
      </c>
      <c r="V1396" s="60">
        <v>0</v>
      </c>
      <c r="X1396" s="55">
        <v>4</v>
      </c>
      <c r="Y1396" s="55">
        <v>1</v>
      </c>
      <c r="AA1396" s="55" t="s">
        <v>4963</v>
      </c>
      <c r="AL1396" s="77">
        <f t="shared" si="9"/>
        <v>0</v>
      </c>
    </row>
    <row r="1397" spans="2:48" x14ac:dyDescent="0.3">
      <c r="B1397" s="55">
        <v>2017</v>
      </c>
      <c r="D1397" s="54">
        <v>635</v>
      </c>
      <c r="E1397" s="55">
        <v>18</v>
      </c>
      <c r="F1397" s="55" t="s">
        <v>1072</v>
      </c>
      <c r="H1397" s="55" t="s">
        <v>972</v>
      </c>
      <c r="I1397" s="55" t="s">
        <v>3452</v>
      </c>
      <c r="J1397" s="55" t="s">
        <v>1634</v>
      </c>
      <c r="K1397" s="55" t="s">
        <v>3968</v>
      </c>
      <c r="L1397" s="55" t="s">
        <v>2980</v>
      </c>
      <c r="N1397" s="55" t="s">
        <v>4964</v>
      </c>
      <c r="O1397" s="55" t="e">
        <v>#N/A</v>
      </c>
      <c r="Q1397" s="55" t="s">
        <v>2916</v>
      </c>
      <c r="T1397" s="55" t="s">
        <v>4869</v>
      </c>
      <c r="V1397" s="60">
        <v>0</v>
      </c>
      <c r="X1397" s="55">
        <v>2</v>
      </c>
      <c r="Y1397" s="55">
        <v>1</v>
      </c>
      <c r="AA1397" s="55" t="s">
        <v>4965</v>
      </c>
      <c r="AL1397" s="77">
        <f t="shared" si="9"/>
        <v>0</v>
      </c>
      <c r="AP1397" s="55">
        <v>2</v>
      </c>
    </row>
    <row r="1398" spans="2:48" x14ac:dyDescent="0.3">
      <c r="B1398" s="55">
        <v>2017</v>
      </c>
      <c r="D1398" s="54">
        <v>635</v>
      </c>
      <c r="E1398" s="55">
        <v>18</v>
      </c>
      <c r="F1398" s="55" t="s">
        <v>1072</v>
      </c>
      <c r="H1398" s="55" t="s">
        <v>972</v>
      </c>
      <c r="I1398" s="55" t="s">
        <v>3452</v>
      </c>
      <c r="J1398" s="55" t="s">
        <v>1622</v>
      </c>
      <c r="N1398" s="55" t="s">
        <v>2992</v>
      </c>
      <c r="O1398" s="55" t="e">
        <v>#N/A</v>
      </c>
      <c r="Q1398" s="55" t="s">
        <v>4533</v>
      </c>
      <c r="V1398" s="60">
        <v>0</v>
      </c>
      <c r="X1398" s="55" t="s">
        <v>2216</v>
      </c>
      <c r="Y1398" s="55">
        <v>1</v>
      </c>
      <c r="AL1398" s="77">
        <f t="shared" si="9"/>
        <v>0</v>
      </c>
    </row>
    <row r="1399" spans="2:48" x14ac:dyDescent="0.3">
      <c r="B1399" s="55">
        <v>2017</v>
      </c>
      <c r="D1399" s="54">
        <v>635</v>
      </c>
      <c r="E1399" s="55">
        <v>18</v>
      </c>
      <c r="F1399" s="55" t="s">
        <v>1072</v>
      </c>
      <c r="H1399" s="55" t="s">
        <v>972</v>
      </c>
      <c r="I1399" s="55" t="s">
        <v>3452</v>
      </c>
      <c r="J1399" s="55" t="s">
        <v>1622</v>
      </c>
      <c r="K1399" s="55" t="s">
        <v>3593</v>
      </c>
      <c r="L1399" s="55" t="s">
        <v>2090</v>
      </c>
      <c r="N1399" s="55" t="s">
        <v>2091</v>
      </c>
      <c r="O1399" s="55" t="e">
        <v>#N/A</v>
      </c>
      <c r="Q1399" s="55" t="s">
        <v>4861</v>
      </c>
      <c r="T1399" s="55" t="s">
        <v>4293</v>
      </c>
      <c r="U1399" s="55" t="s">
        <v>2216</v>
      </c>
      <c r="V1399" s="60">
        <v>0</v>
      </c>
      <c r="W1399" s="59" t="s">
        <v>4396</v>
      </c>
      <c r="X1399" s="55">
        <v>4</v>
      </c>
      <c r="Y1399" s="55">
        <v>1</v>
      </c>
      <c r="AL1399" s="77">
        <f t="shared" si="9"/>
        <v>0</v>
      </c>
    </row>
    <row r="1400" spans="2:48" x14ac:dyDescent="0.3">
      <c r="B1400" s="55">
        <v>2017</v>
      </c>
      <c r="D1400" s="54">
        <v>635</v>
      </c>
      <c r="E1400" s="55">
        <v>18</v>
      </c>
      <c r="F1400" s="55" t="s">
        <v>1072</v>
      </c>
      <c r="H1400" s="55" t="s">
        <v>972</v>
      </c>
      <c r="I1400" s="55" t="s">
        <v>3452</v>
      </c>
      <c r="J1400" s="55" t="s">
        <v>1634</v>
      </c>
      <c r="N1400" s="55" t="s">
        <v>2919</v>
      </c>
      <c r="O1400" s="55" t="e">
        <v>#N/A</v>
      </c>
      <c r="Q1400" s="55" t="s">
        <v>4293</v>
      </c>
      <c r="V1400" s="60">
        <v>0</v>
      </c>
      <c r="W1400" s="59" t="s">
        <v>4397</v>
      </c>
      <c r="X1400" s="55">
        <v>5</v>
      </c>
      <c r="Y1400" s="55">
        <v>7</v>
      </c>
      <c r="AL1400" s="77">
        <f t="shared" si="9"/>
        <v>0</v>
      </c>
    </row>
    <row r="1401" spans="2:48" x14ac:dyDescent="0.3">
      <c r="B1401" s="55">
        <v>2017</v>
      </c>
      <c r="D1401" s="54">
        <v>635</v>
      </c>
      <c r="E1401" s="55">
        <v>18</v>
      </c>
      <c r="F1401" s="55" t="s">
        <v>1072</v>
      </c>
      <c r="H1401" s="55" t="s">
        <v>972</v>
      </c>
      <c r="I1401" s="55" t="s">
        <v>3452</v>
      </c>
      <c r="J1401" s="55" t="s">
        <v>1634</v>
      </c>
      <c r="N1401" s="55" t="s">
        <v>2919</v>
      </c>
      <c r="O1401" s="55" t="e">
        <v>#N/A</v>
      </c>
      <c r="Q1401" s="55" t="s">
        <v>1631</v>
      </c>
      <c r="T1401" s="55" t="s">
        <v>4293</v>
      </c>
      <c r="V1401" s="60">
        <v>0</v>
      </c>
      <c r="W1401" s="59" t="s">
        <v>4397</v>
      </c>
      <c r="X1401" s="55">
        <v>5</v>
      </c>
      <c r="Y1401" s="55">
        <v>2</v>
      </c>
      <c r="AL1401" s="77">
        <f t="shared" si="9"/>
        <v>0</v>
      </c>
    </row>
    <row r="1402" spans="2:48" x14ac:dyDescent="0.3">
      <c r="B1402" s="55">
        <v>2017</v>
      </c>
      <c r="D1402" s="54">
        <v>621</v>
      </c>
      <c r="E1402" s="55">
        <v>18</v>
      </c>
      <c r="F1402" s="55" t="s">
        <v>32</v>
      </c>
      <c r="H1402" s="55" t="s">
        <v>27</v>
      </c>
      <c r="I1402" s="55" t="s">
        <v>3534</v>
      </c>
      <c r="J1402" s="55" t="s">
        <v>1634</v>
      </c>
      <c r="K1402" s="55" t="s">
        <v>3561</v>
      </c>
      <c r="N1402" s="55" t="s">
        <v>2915</v>
      </c>
      <c r="O1402" s="55" t="e">
        <v>#N/A</v>
      </c>
      <c r="Q1402" s="55" t="s">
        <v>3354</v>
      </c>
      <c r="T1402" s="55" t="s">
        <v>3073</v>
      </c>
      <c r="U1402" s="55" t="s">
        <v>2874</v>
      </c>
      <c r="V1402" s="60">
        <v>0.3</v>
      </c>
      <c r="W1402" s="59" t="s">
        <v>4661</v>
      </c>
      <c r="X1402" s="55">
        <v>2</v>
      </c>
      <c r="Y1402" s="55">
        <v>1</v>
      </c>
      <c r="AD1402" s="55" t="s">
        <v>4063</v>
      </c>
      <c r="AL1402" s="77">
        <f t="shared" si="9"/>
        <v>0</v>
      </c>
    </row>
    <row r="1403" spans="2:48" x14ac:dyDescent="0.3">
      <c r="B1403" s="55">
        <v>2017</v>
      </c>
      <c r="D1403" s="54">
        <v>621</v>
      </c>
      <c r="E1403" s="55">
        <v>18</v>
      </c>
      <c r="F1403" s="55" t="s">
        <v>32</v>
      </c>
      <c r="H1403" s="55" t="s">
        <v>27</v>
      </c>
      <c r="I1403" s="55" t="s">
        <v>3534</v>
      </c>
      <c r="J1403" s="55" t="s">
        <v>1634</v>
      </c>
      <c r="K1403" s="55" t="s">
        <v>3561</v>
      </c>
      <c r="M1403" s="55" t="s">
        <v>4967</v>
      </c>
      <c r="N1403" s="55" t="s">
        <v>2915</v>
      </c>
      <c r="O1403" s="55" t="s">
        <v>4967</v>
      </c>
      <c r="Q1403" s="55" t="s">
        <v>4304</v>
      </c>
      <c r="T1403" s="55" t="s">
        <v>4966</v>
      </c>
      <c r="U1403" s="55" t="s">
        <v>2877</v>
      </c>
      <c r="V1403" s="60">
        <v>0</v>
      </c>
      <c r="X1403" s="55">
        <v>3</v>
      </c>
      <c r="Y1403" s="55">
        <v>1</v>
      </c>
      <c r="AL1403" s="77">
        <f t="shared" si="9"/>
        <v>0</v>
      </c>
    </row>
    <row r="1404" spans="2:48" x14ac:dyDescent="0.3">
      <c r="B1404" s="55">
        <v>2017</v>
      </c>
      <c r="D1404" s="54">
        <v>621</v>
      </c>
      <c r="E1404" s="55">
        <v>18</v>
      </c>
      <c r="F1404" s="55" t="s">
        <v>32</v>
      </c>
      <c r="H1404" s="55" t="s">
        <v>27</v>
      </c>
      <c r="I1404" s="55" t="s">
        <v>3534</v>
      </c>
      <c r="J1404" s="55" t="s">
        <v>1634</v>
      </c>
      <c r="K1404" s="55" t="s">
        <v>4593</v>
      </c>
      <c r="L1404" s="55" t="s">
        <v>1635</v>
      </c>
      <c r="M1404" s="55" t="s">
        <v>3759</v>
      </c>
      <c r="N1404" s="55" t="s">
        <v>4931</v>
      </c>
      <c r="O1404" s="55" t="e">
        <v>#N/A</v>
      </c>
      <c r="Q1404" s="55" t="s">
        <v>4188</v>
      </c>
      <c r="T1404" s="55" t="s">
        <v>4970</v>
      </c>
      <c r="U1404" s="55" t="s">
        <v>2877</v>
      </c>
      <c r="V1404" s="60">
        <v>0</v>
      </c>
      <c r="X1404" s="55">
        <v>2</v>
      </c>
      <c r="Y1404" s="55">
        <v>1</v>
      </c>
      <c r="AL1404" s="77">
        <f t="shared" si="9"/>
        <v>0</v>
      </c>
    </row>
    <row r="1405" spans="2:48" x14ac:dyDescent="0.3">
      <c r="B1405" s="55">
        <v>2017</v>
      </c>
      <c r="D1405" s="54">
        <v>621</v>
      </c>
      <c r="E1405" s="55">
        <v>18</v>
      </c>
      <c r="F1405" s="55" t="s">
        <v>32</v>
      </c>
      <c r="H1405" s="55" t="s">
        <v>27</v>
      </c>
      <c r="I1405" s="55" t="s">
        <v>3534</v>
      </c>
      <c r="J1405" s="55" t="s">
        <v>1634</v>
      </c>
      <c r="K1405" s="55" t="s">
        <v>4593</v>
      </c>
      <c r="L1405" s="55" t="s">
        <v>2911</v>
      </c>
      <c r="M1405" s="55" t="s">
        <v>4934</v>
      </c>
      <c r="N1405" s="55" t="s">
        <v>2911</v>
      </c>
      <c r="O1405" s="55" t="e">
        <v>#N/A</v>
      </c>
      <c r="Q1405" s="55" t="s">
        <v>4149</v>
      </c>
      <c r="V1405" s="60">
        <v>1</v>
      </c>
      <c r="Y1405" s="55">
        <v>1</v>
      </c>
      <c r="AD1405" s="55" t="s">
        <v>4063</v>
      </c>
      <c r="AF1405" s="55" t="s">
        <v>4063</v>
      </c>
      <c r="AL1405" s="77">
        <f t="shared" si="9"/>
        <v>0</v>
      </c>
      <c r="AU1405" s="55" t="s">
        <v>4969</v>
      </c>
      <c r="AV1405" s="55" t="s">
        <v>4968</v>
      </c>
    </row>
    <row r="1406" spans="2:48" x14ac:dyDescent="0.3">
      <c r="B1406" s="55">
        <v>2017</v>
      </c>
      <c r="D1406" s="54">
        <v>621</v>
      </c>
      <c r="E1406" s="55">
        <v>18</v>
      </c>
      <c r="F1406" s="55" t="s">
        <v>32</v>
      </c>
      <c r="H1406" s="55" t="s">
        <v>27</v>
      </c>
      <c r="I1406" s="55" t="s">
        <v>3534</v>
      </c>
      <c r="J1406" s="55" t="s">
        <v>1634</v>
      </c>
      <c r="K1406" s="55" t="s">
        <v>3965</v>
      </c>
      <c r="L1406" s="55" t="s">
        <v>1673</v>
      </c>
      <c r="M1406" s="55" t="s">
        <v>2879</v>
      </c>
      <c r="N1406" s="55" t="s">
        <v>1830</v>
      </c>
      <c r="O1406" s="55" t="e">
        <v>#N/A</v>
      </c>
      <c r="Q1406" s="55" t="s">
        <v>4130</v>
      </c>
      <c r="T1406" s="55" t="s">
        <v>4034</v>
      </c>
      <c r="U1406" s="55" t="s">
        <v>2877</v>
      </c>
      <c r="V1406" s="60">
        <v>1</v>
      </c>
      <c r="Y1406" s="55">
        <v>1</v>
      </c>
      <c r="AA1406" s="55" t="s">
        <v>4973</v>
      </c>
      <c r="AB1406" s="55" t="s">
        <v>4971</v>
      </c>
      <c r="AC1406" s="55" t="s">
        <v>4972</v>
      </c>
      <c r="AD1406" s="55" t="s">
        <v>4063</v>
      </c>
      <c r="AL1406" s="77">
        <f t="shared" si="9"/>
        <v>0</v>
      </c>
      <c r="AU1406" s="55" t="s">
        <v>4975</v>
      </c>
      <c r="AV1406" s="55" t="s">
        <v>4974</v>
      </c>
    </row>
    <row r="1407" spans="2:48" x14ac:dyDescent="0.3">
      <c r="B1407" s="55">
        <v>2017</v>
      </c>
      <c r="D1407" s="54">
        <v>621</v>
      </c>
      <c r="E1407" s="55">
        <v>18</v>
      </c>
      <c r="F1407" s="55" t="s">
        <v>32</v>
      </c>
      <c r="H1407" s="55" t="s">
        <v>27</v>
      </c>
      <c r="I1407" s="55" t="s">
        <v>3534</v>
      </c>
      <c r="J1407" s="55" t="s">
        <v>1634</v>
      </c>
      <c r="K1407" s="55" t="s">
        <v>3561</v>
      </c>
      <c r="M1407" s="55" t="s">
        <v>4967</v>
      </c>
      <c r="N1407" s="55" t="s">
        <v>2915</v>
      </c>
      <c r="O1407" s="55" t="s">
        <v>4967</v>
      </c>
      <c r="Q1407" s="55" t="s">
        <v>3413</v>
      </c>
      <c r="T1407" s="55" t="s">
        <v>4976</v>
      </c>
      <c r="U1407" s="55" t="s">
        <v>2874</v>
      </c>
      <c r="V1407" s="60">
        <v>0</v>
      </c>
      <c r="W1407" s="59" t="s">
        <v>4661</v>
      </c>
      <c r="X1407" s="55" t="s">
        <v>2216</v>
      </c>
      <c r="Y1407" s="55">
        <v>1</v>
      </c>
      <c r="AF1407" s="55" t="s">
        <v>4063</v>
      </c>
      <c r="AL1407" s="77">
        <f t="shared" si="9"/>
        <v>0</v>
      </c>
    </row>
    <row r="1408" spans="2:48" x14ac:dyDescent="0.3">
      <c r="B1408" s="55">
        <v>2017</v>
      </c>
      <c r="D1408" s="54">
        <v>621</v>
      </c>
      <c r="E1408" s="55">
        <v>18</v>
      </c>
      <c r="F1408" s="55" t="s">
        <v>32</v>
      </c>
      <c r="H1408" s="55" t="s">
        <v>27</v>
      </c>
      <c r="I1408" s="55" t="s">
        <v>3534</v>
      </c>
      <c r="J1408" s="55" t="s">
        <v>1622</v>
      </c>
      <c r="L1408" s="55" t="s">
        <v>3379</v>
      </c>
      <c r="M1408" s="55" t="s">
        <v>3380</v>
      </c>
      <c r="N1408" s="55" t="s">
        <v>3547</v>
      </c>
      <c r="O1408" s="55" t="e">
        <v>#N/A</v>
      </c>
      <c r="Q1408" s="55" t="s">
        <v>3544</v>
      </c>
      <c r="U1408" s="55" t="s">
        <v>2874</v>
      </c>
      <c r="V1408" s="60">
        <v>1</v>
      </c>
      <c r="Y1408" s="55">
        <v>1</v>
      </c>
      <c r="AB1408" s="55" t="s">
        <v>4977</v>
      </c>
      <c r="AL1408" s="77">
        <f t="shared" si="9"/>
        <v>0</v>
      </c>
      <c r="AU1408" s="55" t="s">
        <v>4979</v>
      </c>
      <c r="AV1408" s="55" t="s">
        <v>4978</v>
      </c>
    </row>
    <row r="1409" spans="2:48" x14ac:dyDescent="0.3">
      <c r="B1409" s="55">
        <v>2017</v>
      </c>
      <c r="D1409" s="54">
        <v>621</v>
      </c>
      <c r="E1409" s="55">
        <v>18</v>
      </c>
      <c r="F1409" s="55" t="s">
        <v>32</v>
      </c>
      <c r="H1409" s="55" t="s">
        <v>27</v>
      </c>
      <c r="I1409" s="55" t="s">
        <v>3534</v>
      </c>
      <c r="J1409" s="55" t="s">
        <v>1622</v>
      </c>
      <c r="K1409" s="55" t="s">
        <v>3879</v>
      </c>
      <c r="L1409" s="55" t="s">
        <v>2077</v>
      </c>
      <c r="M1409" s="55" t="s">
        <v>1657</v>
      </c>
      <c r="N1409" s="55" t="s">
        <v>3875</v>
      </c>
      <c r="O1409" s="55" t="e">
        <v>#N/A</v>
      </c>
      <c r="Q1409" s="55" t="s">
        <v>3544</v>
      </c>
      <c r="T1409" s="55" t="s">
        <v>1751</v>
      </c>
      <c r="U1409" s="55" t="s">
        <v>2877</v>
      </c>
      <c r="V1409" s="60">
        <v>0.7</v>
      </c>
      <c r="W1409" s="59" t="s">
        <v>4430</v>
      </c>
      <c r="X1409" s="55">
        <v>3</v>
      </c>
      <c r="Y1409" s="55">
        <v>1</v>
      </c>
      <c r="AL1409" s="77">
        <f t="shared" si="9"/>
        <v>0</v>
      </c>
      <c r="AU1409" s="55">
        <v>6</v>
      </c>
      <c r="AV1409" s="55" t="s">
        <v>4980</v>
      </c>
    </row>
    <row r="1410" spans="2:48" x14ac:dyDescent="0.3">
      <c r="B1410" s="55">
        <v>2017</v>
      </c>
      <c r="D1410" s="54">
        <v>621</v>
      </c>
      <c r="E1410" s="55">
        <v>18</v>
      </c>
      <c r="F1410" s="55" t="s">
        <v>32</v>
      </c>
      <c r="H1410" s="55" t="s">
        <v>27</v>
      </c>
      <c r="I1410" s="55" t="s">
        <v>3534</v>
      </c>
      <c r="J1410" s="55" t="s">
        <v>1622</v>
      </c>
      <c r="K1410" s="55" t="s">
        <v>3593</v>
      </c>
      <c r="L1410" s="55" t="s">
        <v>2090</v>
      </c>
      <c r="N1410" s="55" t="s">
        <v>2091</v>
      </c>
      <c r="O1410" s="55" t="e">
        <v>#N/A</v>
      </c>
      <c r="Q1410" s="55" t="s">
        <v>4188</v>
      </c>
      <c r="T1410" s="55" t="s">
        <v>1631</v>
      </c>
      <c r="U1410" s="55" t="s">
        <v>2877</v>
      </c>
      <c r="V1410" s="60">
        <v>0.8</v>
      </c>
      <c r="W1410" s="59" t="s">
        <v>4396</v>
      </c>
      <c r="X1410" s="55">
        <v>2</v>
      </c>
      <c r="Y1410" s="55">
        <v>1</v>
      </c>
      <c r="AL1410" s="77">
        <f t="shared" si="9"/>
        <v>0</v>
      </c>
    </row>
    <row r="1411" spans="2:48" x14ac:dyDescent="0.3">
      <c r="B1411" s="55">
        <v>2017</v>
      </c>
      <c r="D1411" s="54">
        <v>621</v>
      </c>
      <c r="E1411" s="55">
        <v>18</v>
      </c>
      <c r="F1411" s="55" t="s">
        <v>32</v>
      </c>
      <c r="H1411" s="55" t="s">
        <v>27</v>
      </c>
      <c r="I1411" s="55" t="s">
        <v>3534</v>
      </c>
      <c r="J1411" s="55" t="s">
        <v>1622</v>
      </c>
      <c r="M1411" s="55" t="s">
        <v>2259</v>
      </c>
      <c r="N1411" s="55" t="s">
        <v>1622</v>
      </c>
      <c r="O1411" s="55" t="e">
        <v>#N/A</v>
      </c>
      <c r="Q1411" s="55" t="s">
        <v>4981</v>
      </c>
      <c r="T1411" s="55" t="s">
        <v>4982</v>
      </c>
      <c r="U1411" s="55" t="s">
        <v>2874</v>
      </c>
      <c r="V1411" s="60">
        <v>0.3</v>
      </c>
      <c r="X1411" s="55" t="s">
        <v>2216</v>
      </c>
      <c r="Y1411" s="55">
        <v>1</v>
      </c>
      <c r="AL1411" s="77">
        <f t="shared" si="9"/>
        <v>0</v>
      </c>
    </row>
    <row r="1412" spans="2:48" x14ac:dyDescent="0.3">
      <c r="B1412" s="55">
        <v>2017</v>
      </c>
      <c r="D1412" s="54">
        <v>621</v>
      </c>
      <c r="E1412" s="55">
        <v>18</v>
      </c>
      <c r="F1412" s="55" t="s">
        <v>32</v>
      </c>
      <c r="H1412" s="55" t="s">
        <v>27</v>
      </c>
      <c r="I1412" s="55" t="s">
        <v>3534</v>
      </c>
      <c r="J1412" s="55" t="s">
        <v>1622</v>
      </c>
      <c r="N1412" s="55" t="s">
        <v>1622</v>
      </c>
      <c r="O1412" s="55" t="e">
        <v>#N/A</v>
      </c>
      <c r="Q1412" s="55" t="s">
        <v>1631</v>
      </c>
      <c r="T1412" s="55" t="s">
        <v>4293</v>
      </c>
      <c r="V1412" s="60">
        <v>0</v>
      </c>
      <c r="W1412" s="59" t="s">
        <v>4254</v>
      </c>
      <c r="X1412" s="55">
        <v>2</v>
      </c>
      <c r="Y1412" s="55">
        <v>2</v>
      </c>
      <c r="AA1412" s="55" t="s">
        <v>4983</v>
      </c>
      <c r="AH1412" s="55" t="s">
        <v>4999</v>
      </c>
      <c r="AK1412" s="55">
        <v>9</v>
      </c>
      <c r="AL1412" s="77">
        <f t="shared" si="9"/>
        <v>2</v>
      </c>
      <c r="AU1412" s="55">
        <v>26.8</v>
      </c>
      <c r="AV1412" s="55" t="s">
        <v>4984</v>
      </c>
    </row>
    <row r="1413" spans="2:48" x14ac:dyDescent="0.3">
      <c r="B1413" s="55">
        <v>2017</v>
      </c>
      <c r="D1413" s="54">
        <v>621</v>
      </c>
      <c r="E1413" s="55">
        <v>18</v>
      </c>
      <c r="F1413" s="55" t="s">
        <v>32</v>
      </c>
      <c r="H1413" s="55" t="s">
        <v>27</v>
      </c>
      <c r="I1413" s="55" t="s">
        <v>3534</v>
      </c>
      <c r="J1413" s="55" t="s">
        <v>1634</v>
      </c>
      <c r="K1413" s="55" t="s">
        <v>3968</v>
      </c>
      <c r="L1413" s="55" t="s">
        <v>1746</v>
      </c>
      <c r="M1413" s="55" t="s">
        <v>4274</v>
      </c>
      <c r="N1413" s="55" t="s">
        <v>3201</v>
      </c>
      <c r="O1413" s="55" t="e">
        <v>#N/A</v>
      </c>
      <c r="Q1413" s="55" t="s">
        <v>3354</v>
      </c>
      <c r="T1413" s="55" t="s">
        <v>4293</v>
      </c>
      <c r="V1413" s="60">
        <v>0</v>
      </c>
      <c r="W1413" s="59" t="s">
        <v>4430</v>
      </c>
      <c r="X1413" s="55">
        <v>4</v>
      </c>
      <c r="Y1413" s="55">
        <v>1</v>
      </c>
      <c r="AK1413" s="55">
        <v>9</v>
      </c>
      <c r="AL1413" s="77">
        <f t="shared" si="9"/>
        <v>1</v>
      </c>
    </row>
    <row r="1414" spans="2:48" x14ac:dyDescent="0.3">
      <c r="B1414" s="55">
        <v>2017</v>
      </c>
      <c r="D1414" s="54">
        <v>621</v>
      </c>
      <c r="E1414" s="55">
        <v>18</v>
      </c>
      <c r="F1414" s="55" t="s">
        <v>32</v>
      </c>
      <c r="H1414" s="55" t="s">
        <v>27</v>
      </c>
      <c r="I1414" s="55" t="s">
        <v>3534</v>
      </c>
      <c r="J1414" s="55" t="s">
        <v>1634</v>
      </c>
      <c r="K1414" s="55" t="s">
        <v>3968</v>
      </c>
      <c r="L1414" s="55" t="s">
        <v>1746</v>
      </c>
      <c r="M1414" s="55" t="s">
        <v>4274</v>
      </c>
      <c r="N1414" s="55" t="s">
        <v>3201</v>
      </c>
      <c r="O1414" s="55" t="e">
        <v>#N/A</v>
      </c>
      <c r="Q1414" s="55" t="s">
        <v>1631</v>
      </c>
      <c r="T1414" s="55" t="s">
        <v>4293</v>
      </c>
      <c r="V1414" s="60">
        <v>0</v>
      </c>
      <c r="W1414" s="59" t="s">
        <v>4254</v>
      </c>
      <c r="X1414" s="55">
        <v>3</v>
      </c>
      <c r="Y1414" s="55">
        <v>3</v>
      </c>
      <c r="AL1414" s="77">
        <f t="shared" si="9"/>
        <v>0</v>
      </c>
    </row>
    <row r="1415" spans="2:48" x14ac:dyDescent="0.3">
      <c r="B1415" s="55">
        <v>2017</v>
      </c>
      <c r="D1415" s="54">
        <v>621</v>
      </c>
      <c r="E1415" s="55">
        <v>18</v>
      </c>
      <c r="F1415" s="55" t="s">
        <v>32</v>
      </c>
      <c r="H1415" s="55" t="s">
        <v>27</v>
      </c>
      <c r="I1415" s="55" t="s">
        <v>3534</v>
      </c>
      <c r="J1415" s="55" t="s">
        <v>1634</v>
      </c>
      <c r="K1415" s="55" t="s">
        <v>3968</v>
      </c>
      <c r="L1415" s="55" t="s">
        <v>1746</v>
      </c>
      <c r="M1415" s="55" t="s">
        <v>4274</v>
      </c>
      <c r="N1415" s="55" t="s">
        <v>3201</v>
      </c>
      <c r="O1415" s="55" t="e">
        <v>#N/A</v>
      </c>
      <c r="Q1415" s="55" t="s">
        <v>4293</v>
      </c>
      <c r="V1415" s="60">
        <v>0</v>
      </c>
      <c r="X1415" s="55">
        <v>2</v>
      </c>
      <c r="Y1415" s="55">
        <v>3</v>
      </c>
      <c r="AL1415" s="77">
        <f t="shared" si="9"/>
        <v>0</v>
      </c>
    </row>
    <row r="1416" spans="2:48" x14ac:dyDescent="0.3">
      <c r="B1416" s="55">
        <v>2017</v>
      </c>
      <c r="D1416" s="54">
        <v>630</v>
      </c>
      <c r="E1416" s="55">
        <v>18</v>
      </c>
      <c r="F1416" s="55" t="s">
        <v>1072</v>
      </c>
      <c r="H1416" s="55" t="s">
        <v>27</v>
      </c>
      <c r="I1416" s="55" t="s">
        <v>3452</v>
      </c>
      <c r="J1416" s="55" t="s">
        <v>1634</v>
      </c>
      <c r="K1416" s="55" t="s">
        <v>1742</v>
      </c>
      <c r="L1416" s="55" t="s">
        <v>2925</v>
      </c>
      <c r="M1416" s="55" t="s">
        <v>2926</v>
      </c>
      <c r="N1416" s="55" t="s">
        <v>3888</v>
      </c>
      <c r="O1416" s="55" t="e">
        <v>#N/A</v>
      </c>
      <c r="Q1416" s="55" t="s">
        <v>4206</v>
      </c>
      <c r="T1416" s="55" t="s">
        <v>1751</v>
      </c>
      <c r="U1416" s="55" t="s">
        <v>2877</v>
      </c>
      <c r="V1416" s="60">
        <v>0.7</v>
      </c>
      <c r="W1416" s="59" t="s">
        <v>4430</v>
      </c>
      <c r="X1416" s="55">
        <v>4</v>
      </c>
      <c r="Y1416" s="55">
        <v>1</v>
      </c>
      <c r="AD1416" s="55" t="s">
        <v>4109</v>
      </c>
      <c r="AE1416" s="55" t="s">
        <v>4109</v>
      </c>
      <c r="AF1416" s="55" t="s">
        <v>4079</v>
      </c>
      <c r="AG1416" s="55" t="s">
        <v>4985</v>
      </c>
      <c r="AL1416" s="77">
        <f t="shared" si="9"/>
        <v>0</v>
      </c>
      <c r="AU1416" s="55">
        <v>11.1</v>
      </c>
      <c r="AV1416" s="55" t="s">
        <v>4413</v>
      </c>
    </row>
    <row r="1417" spans="2:48" x14ac:dyDescent="0.3">
      <c r="B1417" s="55">
        <v>2017</v>
      </c>
      <c r="D1417" s="54">
        <v>630</v>
      </c>
      <c r="E1417" s="55">
        <v>18</v>
      </c>
      <c r="F1417" s="55" t="s">
        <v>1072</v>
      </c>
      <c r="H1417" s="55" t="s">
        <v>27</v>
      </c>
      <c r="I1417" s="55" t="s">
        <v>3452</v>
      </c>
      <c r="J1417" s="55" t="s">
        <v>1634</v>
      </c>
      <c r="K1417" s="55" t="s">
        <v>3968</v>
      </c>
      <c r="L1417" s="55" t="s">
        <v>1746</v>
      </c>
      <c r="M1417" s="55" t="s">
        <v>4274</v>
      </c>
      <c r="N1417" s="55" t="s">
        <v>3201</v>
      </c>
      <c r="O1417" s="55" t="e">
        <v>#N/A</v>
      </c>
      <c r="Q1417" s="55" t="s">
        <v>4293</v>
      </c>
      <c r="V1417" s="60">
        <v>0</v>
      </c>
      <c r="W1417" s="59" t="s">
        <v>4397</v>
      </c>
      <c r="X1417" s="55">
        <v>5</v>
      </c>
      <c r="Y1417" s="55">
        <v>13</v>
      </c>
      <c r="AL1417" s="77">
        <f t="shared" si="9"/>
        <v>0</v>
      </c>
    </row>
    <row r="1418" spans="2:48" x14ac:dyDescent="0.3">
      <c r="B1418" s="55">
        <v>2017</v>
      </c>
      <c r="D1418" s="54">
        <v>630</v>
      </c>
      <c r="E1418" s="55">
        <v>18</v>
      </c>
      <c r="F1418" s="55" t="s">
        <v>1072</v>
      </c>
      <c r="H1418" s="55" t="s">
        <v>27</v>
      </c>
      <c r="I1418" s="55" t="s">
        <v>3452</v>
      </c>
      <c r="J1418" s="55" t="s">
        <v>1622</v>
      </c>
      <c r="K1418" s="55" t="s">
        <v>3593</v>
      </c>
      <c r="L1418" s="55" t="s">
        <v>2090</v>
      </c>
      <c r="M1418" s="55" t="s">
        <v>1636</v>
      </c>
      <c r="N1418" s="55" t="s">
        <v>2091</v>
      </c>
      <c r="O1418" s="55" t="e">
        <v>#N/A</v>
      </c>
      <c r="Q1418" s="55" t="s">
        <v>3544</v>
      </c>
      <c r="U1418" s="55" t="s">
        <v>2874</v>
      </c>
      <c r="V1418" s="60">
        <v>0.9</v>
      </c>
      <c r="W1418" s="59" t="s">
        <v>4437</v>
      </c>
      <c r="X1418" s="55" t="s">
        <v>2216</v>
      </c>
      <c r="Y1418" s="55">
        <v>1</v>
      </c>
      <c r="AB1418" s="55" t="s">
        <v>4500</v>
      </c>
      <c r="AL1418" s="77">
        <f t="shared" si="9"/>
        <v>0</v>
      </c>
      <c r="AU1418" s="55" t="s">
        <v>4987</v>
      </c>
      <c r="AV1418" s="55" t="s">
        <v>4986</v>
      </c>
    </row>
    <row r="1419" spans="2:48" x14ac:dyDescent="0.3">
      <c r="B1419" s="55">
        <v>2017</v>
      </c>
      <c r="D1419" s="54">
        <v>630</v>
      </c>
      <c r="E1419" s="55">
        <v>18</v>
      </c>
      <c r="F1419" s="55" t="s">
        <v>1072</v>
      </c>
      <c r="H1419" s="55" t="s">
        <v>27</v>
      </c>
      <c r="I1419" s="55" t="s">
        <v>3452</v>
      </c>
      <c r="J1419" s="55" t="s">
        <v>1622</v>
      </c>
      <c r="N1419" s="55" t="s">
        <v>2992</v>
      </c>
      <c r="O1419" s="55" t="e">
        <v>#N/A</v>
      </c>
      <c r="Q1419" s="55" t="s">
        <v>1631</v>
      </c>
      <c r="V1419" s="60">
        <v>0</v>
      </c>
      <c r="W1419" s="59" t="s">
        <v>4396</v>
      </c>
      <c r="X1419" s="55">
        <v>3</v>
      </c>
      <c r="Y1419" s="55">
        <v>1</v>
      </c>
      <c r="AL1419" s="77">
        <f t="shared" si="9"/>
        <v>0</v>
      </c>
    </row>
    <row r="1420" spans="2:48" x14ac:dyDescent="0.3">
      <c r="B1420" s="55">
        <v>2017</v>
      </c>
      <c r="D1420" s="54">
        <v>630</v>
      </c>
      <c r="E1420" s="55">
        <v>18</v>
      </c>
      <c r="F1420" s="55" t="s">
        <v>1072</v>
      </c>
      <c r="H1420" s="55" t="s">
        <v>27</v>
      </c>
      <c r="I1420" s="55" t="s">
        <v>3452</v>
      </c>
      <c r="J1420" s="55" t="s">
        <v>1634</v>
      </c>
      <c r="N1420" s="55" t="s">
        <v>3366</v>
      </c>
      <c r="O1420" s="55" t="e">
        <v>#N/A</v>
      </c>
      <c r="Q1420" s="55" t="s">
        <v>1631</v>
      </c>
      <c r="T1420" s="55" t="s">
        <v>4988</v>
      </c>
      <c r="V1420" s="60">
        <v>0</v>
      </c>
      <c r="W1420" s="59" t="s">
        <v>4254</v>
      </c>
      <c r="Y1420" s="55">
        <v>1</v>
      </c>
      <c r="AA1420" s="55" t="s">
        <v>4989</v>
      </c>
      <c r="AH1420" s="55" t="s">
        <v>4999</v>
      </c>
      <c r="AL1420" s="77">
        <f t="shared" si="9"/>
        <v>0</v>
      </c>
      <c r="AP1420" s="55">
        <v>2</v>
      </c>
    </row>
    <row r="1421" spans="2:48" x14ac:dyDescent="0.3">
      <c r="B1421" s="55">
        <v>2017</v>
      </c>
      <c r="D1421" s="54">
        <v>621</v>
      </c>
      <c r="E1421" s="55">
        <v>18</v>
      </c>
      <c r="F1421" s="55" t="s">
        <v>32</v>
      </c>
      <c r="H1421" s="55" t="s">
        <v>27</v>
      </c>
      <c r="I1421" s="55" t="s">
        <v>3534</v>
      </c>
      <c r="J1421" s="55" t="s">
        <v>1769</v>
      </c>
      <c r="K1421" s="55" t="s">
        <v>1771</v>
      </c>
      <c r="L1421" s="55" t="s">
        <v>3064</v>
      </c>
      <c r="M1421" s="55" t="s">
        <v>1636</v>
      </c>
      <c r="N1421" s="55" t="s">
        <v>3906</v>
      </c>
      <c r="O1421" s="55" t="e">
        <v>#N/A</v>
      </c>
      <c r="Q1421" s="55" t="s">
        <v>4530</v>
      </c>
      <c r="T1421" s="55" t="s">
        <v>4794</v>
      </c>
      <c r="U1421" s="55" t="s">
        <v>2877</v>
      </c>
      <c r="V1421" s="60">
        <v>1</v>
      </c>
      <c r="Y1421" s="55">
        <v>1</v>
      </c>
      <c r="AA1421" s="55" t="s">
        <v>4991</v>
      </c>
      <c r="AB1421" s="55" t="s">
        <v>4990</v>
      </c>
      <c r="AL1421" s="77">
        <f t="shared" si="9"/>
        <v>0</v>
      </c>
      <c r="AU1421" s="55" t="s">
        <v>4992</v>
      </c>
      <c r="AV1421" s="55" t="s">
        <v>4993</v>
      </c>
    </row>
    <row r="1422" spans="2:48" x14ac:dyDescent="0.3">
      <c r="B1422" s="55">
        <v>2017</v>
      </c>
      <c r="D1422" s="54">
        <v>621</v>
      </c>
      <c r="E1422" s="55">
        <v>18</v>
      </c>
      <c r="F1422" s="55" t="s">
        <v>32</v>
      </c>
      <c r="H1422" s="55" t="s">
        <v>27</v>
      </c>
      <c r="I1422" s="55" t="s">
        <v>3534</v>
      </c>
      <c r="J1422" s="55" t="s">
        <v>1634</v>
      </c>
      <c r="K1422" s="55" t="s">
        <v>3968</v>
      </c>
      <c r="L1422" s="55" t="s">
        <v>1746</v>
      </c>
      <c r="M1422" s="55" t="s">
        <v>4274</v>
      </c>
      <c r="N1422" s="55" t="s">
        <v>3201</v>
      </c>
      <c r="O1422" s="55" t="e">
        <v>#N/A</v>
      </c>
      <c r="Q1422" s="55" t="s">
        <v>4269</v>
      </c>
      <c r="V1422" s="60" t="s">
        <v>2216</v>
      </c>
      <c r="W1422" s="59" t="s">
        <v>4430</v>
      </c>
      <c r="X1422" s="55">
        <v>1</v>
      </c>
      <c r="Y1422" s="55">
        <v>1</v>
      </c>
      <c r="AA1422" s="55" t="s">
        <v>4994</v>
      </c>
      <c r="AH1422" s="55" t="s">
        <v>4999</v>
      </c>
      <c r="AL1422" s="77">
        <f t="shared" si="9"/>
        <v>0</v>
      </c>
      <c r="AU1422" s="55">
        <v>1.8</v>
      </c>
      <c r="AV1422" s="55" t="s">
        <v>4995</v>
      </c>
    </row>
    <row r="1423" spans="2:48" x14ac:dyDescent="0.3">
      <c r="B1423" s="55">
        <v>2017</v>
      </c>
      <c r="D1423" s="54">
        <v>621</v>
      </c>
      <c r="E1423" s="55">
        <v>18</v>
      </c>
      <c r="F1423" s="55" t="s">
        <v>32</v>
      </c>
      <c r="H1423" s="55" t="s">
        <v>27</v>
      </c>
      <c r="I1423" s="55" t="s">
        <v>3534</v>
      </c>
      <c r="J1423" s="55" t="s">
        <v>1634</v>
      </c>
      <c r="K1423" s="55" t="s">
        <v>3968</v>
      </c>
      <c r="L1423" s="55" t="s">
        <v>2980</v>
      </c>
      <c r="M1423" s="55" t="s">
        <v>4274</v>
      </c>
      <c r="N1423" s="55" t="s">
        <v>2777</v>
      </c>
      <c r="O1423" s="55" t="e">
        <v>#N/A</v>
      </c>
      <c r="Q1423" s="55" t="s">
        <v>4269</v>
      </c>
      <c r="V1423" s="60">
        <v>0.9</v>
      </c>
      <c r="W1423" s="59" t="s">
        <v>4535</v>
      </c>
      <c r="X1423" s="55">
        <v>1</v>
      </c>
      <c r="Y1423" s="55">
        <v>1</v>
      </c>
      <c r="AA1423" s="55" t="s">
        <v>4996</v>
      </c>
      <c r="AH1423" s="55" t="s">
        <v>4999</v>
      </c>
      <c r="AL1423" s="77">
        <f t="shared" si="9"/>
        <v>0</v>
      </c>
      <c r="AU1423" s="55" t="s">
        <v>4997</v>
      </c>
      <c r="AV1423" s="55" t="s">
        <v>4273</v>
      </c>
    </row>
    <row r="1424" spans="2:48" x14ac:dyDescent="0.3">
      <c r="B1424" s="55">
        <v>2017</v>
      </c>
      <c r="D1424" s="54">
        <v>630</v>
      </c>
      <c r="E1424" s="55">
        <v>18</v>
      </c>
      <c r="F1424" s="55" t="s">
        <v>1072</v>
      </c>
      <c r="H1424" s="55" t="s">
        <v>27</v>
      </c>
      <c r="I1424" s="55" t="s">
        <v>3452</v>
      </c>
      <c r="J1424" s="55" t="s">
        <v>1634</v>
      </c>
      <c r="K1424" s="55" t="s">
        <v>3968</v>
      </c>
      <c r="L1424" s="55" t="s">
        <v>2980</v>
      </c>
      <c r="M1424" s="55" t="s">
        <v>4274</v>
      </c>
      <c r="N1424" s="55" t="s">
        <v>2777</v>
      </c>
      <c r="O1424" s="55" t="e">
        <v>#N/A</v>
      </c>
      <c r="Q1424" s="55" t="s">
        <v>4265</v>
      </c>
      <c r="V1424" s="60" t="s">
        <v>2216</v>
      </c>
      <c r="Y1424" s="55">
        <v>1</v>
      </c>
      <c r="AA1424" s="55" t="s">
        <v>4998</v>
      </c>
      <c r="AH1424" s="55" t="s">
        <v>4999</v>
      </c>
      <c r="AL1424" s="77">
        <f t="shared" si="9"/>
        <v>0</v>
      </c>
      <c r="AU1424" s="55" t="s">
        <v>5000</v>
      </c>
      <c r="AV1424" s="55" t="s">
        <v>4273</v>
      </c>
    </row>
    <row r="1425" spans="2:48" x14ac:dyDescent="0.3">
      <c r="B1425" s="55">
        <v>2017</v>
      </c>
      <c r="D1425" s="54">
        <v>639</v>
      </c>
      <c r="E1425" s="55" t="s">
        <v>584</v>
      </c>
      <c r="F1425" s="55" t="s">
        <v>590</v>
      </c>
      <c r="H1425" s="55" t="s">
        <v>581</v>
      </c>
      <c r="J1425" s="55" t="s">
        <v>1634</v>
      </c>
      <c r="K1425" s="55" t="s">
        <v>1742</v>
      </c>
      <c r="L1425" s="55" t="s">
        <v>2925</v>
      </c>
      <c r="M1425" s="55" t="s">
        <v>2926</v>
      </c>
      <c r="N1425" s="55" t="s">
        <v>3888</v>
      </c>
      <c r="O1425" s="55" t="e">
        <v>#N/A</v>
      </c>
      <c r="Q1425" s="55" t="s">
        <v>4861</v>
      </c>
      <c r="T1425" s="55" t="s">
        <v>1790</v>
      </c>
      <c r="U1425" s="55" t="s">
        <v>2877</v>
      </c>
      <c r="V1425" s="60">
        <v>0.8</v>
      </c>
      <c r="W1425" s="59" t="s">
        <v>4437</v>
      </c>
      <c r="X1425" s="55">
        <v>4</v>
      </c>
      <c r="Y1425" s="55">
        <v>1</v>
      </c>
      <c r="AA1425" s="55" t="s">
        <v>5001</v>
      </c>
      <c r="AL1425" s="77">
        <f t="shared" si="9"/>
        <v>0</v>
      </c>
    </row>
    <row r="1426" spans="2:48" x14ac:dyDescent="0.3">
      <c r="B1426" s="55">
        <v>2017</v>
      </c>
      <c r="D1426" s="54">
        <v>639</v>
      </c>
      <c r="E1426" s="55" t="s">
        <v>584</v>
      </c>
      <c r="F1426" s="55" t="s">
        <v>590</v>
      </c>
      <c r="H1426" s="55" t="s">
        <v>581</v>
      </c>
      <c r="J1426" s="55" t="s">
        <v>1769</v>
      </c>
      <c r="K1426" s="55" t="s">
        <v>1771</v>
      </c>
      <c r="N1426" s="55" t="s">
        <v>5002</v>
      </c>
      <c r="O1426" s="55" t="e">
        <v>#N/A</v>
      </c>
      <c r="Q1426" s="55" t="s">
        <v>4792</v>
      </c>
      <c r="V1426" s="60">
        <v>0</v>
      </c>
      <c r="X1426" s="55">
        <v>4</v>
      </c>
      <c r="Y1426" s="55">
        <v>1</v>
      </c>
      <c r="AL1426" s="77">
        <f t="shared" si="9"/>
        <v>0</v>
      </c>
    </row>
    <row r="1427" spans="2:48" x14ac:dyDescent="0.3">
      <c r="B1427" s="55">
        <v>2017</v>
      </c>
      <c r="D1427" s="54">
        <v>639</v>
      </c>
      <c r="E1427" s="55" t="s">
        <v>584</v>
      </c>
      <c r="F1427" s="55" t="s">
        <v>590</v>
      </c>
      <c r="H1427" s="55" t="s">
        <v>581</v>
      </c>
      <c r="J1427" s="55" t="s">
        <v>1634</v>
      </c>
      <c r="N1427" s="55" t="s">
        <v>1634</v>
      </c>
      <c r="O1427" s="55" t="e">
        <v>#N/A</v>
      </c>
      <c r="Q1427" s="55" t="s">
        <v>4293</v>
      </c>
      <c r="V1427" s="60">
        <v>0</v>
      </c>
      <c r="X1427" s="55">
        <v>3</v>
      </c>
      <c r="Y1427" s="55">
        <v>3</v>
      </c>
      <c r="AL1427" s="77">
        <f t="shared" si="9"/>
        <v>0</v>
      </c>
    </row>
    <row r="1428" spans="2:48" x14ac:dyDescent="0.3">
      <c r="B1428" s="55">
        <v>2017</v>
      </c>
      <c r="D1428" s="54">
        <v>632</v>
      </c>
      <c r="E1428" s="55">
        <v>18</v>
      </c>
      <c r="F1428" s="55" t="s">
        <v>1395</v>
      </c>
      <c r="H1428" s="55" t="s">
        <v>972</v>
      </c>
      <c r="I1428" s="55" t="s">
        <v>2301</v>
      </c>
      <c r="J1428" s="55" t="s">
        <v>1634</v>
      </c>
      <c r="N1428" s="55" t="s">
        <v>3366</v>
      </c>
      <c r="O1428" s="55" t="e">
        <v>#N/A</v>
      </c>
      <c r="V1428" s="60">
        <v>0</v>
      </c>
      <c r="X1428" s="55">
        <v>4</v>
      </c>
      <c r="Y1428" s="55">
        <v>1</v>
      </c>
      <c r="AL1428" s="77">
        <f t="shared" si="9"/>
        <v>0</v>
      </c>
    </row>
    <row r="1429" spans="2:48" x14ac:dyDescent="0.3">
      <c r="B1429" s="55">
        <v>2017</v>
      </c>
      <c r="D1429" s="54">
        <v>569</v>
      </c>
      <c r="E1429" s="55">
        <v>18</v>
      </c>
      <c r="F1429" s="55" t="s">
        <v>358</v>
      </c>
      <c r="H1429" s="55" t="s">
        <v>356</v>
      </c>
      <c r="I1429" s="55" t="s">
        <v>1966</v>
      </c>
      <c r="J1429" s="55" t="s">
        <v>1634</v>
      </c>
      <c r="K1429" s="55" t="s">
        <v>3561</v>
      </c>
      <c r="L1429" s="55" t="s">
        <v>2873</v>
      </c>
      <c r="M1429" s="55" t="s">
        <v>1657</v>
      </c>
      <c r="N1429" s="55" t="s">
        <v>1658</v>
      </c>
      <c r="O1429" s="55" t="e">
        <v>#N/A</v>
      </c>
      <c r="Q1429" s="55" t="s">
        <v>3413</v>
      </c>
      <c r="T1429" s="55" t="s">
        <v>4204</v>
      </c>
      <c r="U1429" s="55" t="s">
        <v>2874</v>
      </c>
      <c r="V1429" s="60">
        <v>0.2</v>
      </c>
      <c r="W1429" s="59" t="s">
        <v>4430</v>
      </c>
      <c r="X1429" s="55">
        <v>2</v>
      </c>
      <c r="Y1429" s="55">
        <v>1</v>
      </c>
      <c r="AL1429" s="77">
        <f t="shared" si="9"/>
        <v>0</v>
      </c>
      <c r="AM1429" s="55">
        <v>8</v>
      </c>
    </row>
    <row r="1430" spans="2:48" x14ac:dyDescent="0.3">
      <c r="B1430" s="55">
        <v>2017</v>
      </c>
      <c r="D1430" s="54">
        <v>569</v>
      </c>
      <c r="E1430" s="55">
        <v>18</v>
      </c>
      <c r="F1430" s="55" t="s">
        <v>358</v>
      </c>
      <c r="H1430" s="55" t="s">
        <v>356</v>
      </c>
      <c r="I1430" s="55" t="s">
        <v>1966</v>
      </c>
      <c r="J1430" s="55" t="s">
        <v>1634</v>
      </c>
      <c r="K1430" s="55" t="s">
        <v>3561</v>
      </c>
      <c r="N1430" s="55" t="s">
        <v>2915</v>
      </c>
      <c r="O1430" s="55" t="e">
        <v>#N/A</v>
      </c>
      <c r="Q1430" s="55" t="s">
        <v>3354</v>
      </c>
      <c r="T1430" s="55" t="s">
        <v>1631</v>
      </c>
      <c r="V1430" s="60">
        <v>0</v>
      </c>
      <c r="W1430" s="59" t="s">
        <v>4396</v>
      </c>
      <c r="X1430" s="55">
        <v>4</v>
      </c>
      <c r="Y1430" s="55">
        <v>1</v>
      </c>
      <c r="AL1430" s="77">
        <f t="shared" si="9"/>
        <v>0</v>
      </c>
    </row>
    <row r="1431" spans="2:48" x14ac:dyDescent="0.3">
      <c r="B1431" s="55">
        <v>2017</v>
      </c>
      <c r="D1431" s="54">
        <v>569</v>
      </c>
      <c r="E1431" s="55">
        <v>18</v>
      </c>
      <c r="F1431" s="55" t="s">
        <v>358</v>
      </c>
      <c r="H1431" s="55" t="s">
        <v>356</v>
      </c>
      <c r="I1431" s="55" t="s">
        <v>1966</v>
      </c>
      <c r="J1431" s="55" t="s">
        <v>1634</v>
      </c>
      <c r="K1431" s="55" t="s">
        <v>3965</v>
      </c>
      <c r="L1431" s="55" t="s">
        <v>1673</v>
      </c>
      <c r="M1431" s="55" t="s">
        <v>2879</v>
      </c>
      <c r="N1431" s="55" t="s">
        <v>4550</v>
      </c>
      <c r="O1431" s="55" t="e">
        <v>#N/A</v>
      </c>
      <c r="Q1431" s="55" t="s">
        <v>5003</v>
      </c>
      <c r="T1431" s="55" t="s">
        <v>4036</v>
      </c>
      <c r="U1431" s="55" t="s">
        <v>2877</v>
      </c>
      <c r="V1431" s="60">
        <v>1</v>
      </c>
      <c r="Y1431" s="55">
        <v>1</v>
      </c>
      <c r="AC1431" s="55" t="s">
        <v>5004</v>
      </c>
      <c r="AL1431" s="77">
        <f t="shared" si="9"/>
        <v>0</v>
      </c>
      <c r="AU1431" s="73" t="s">
        <v>5015</v>
      </c>
      <c r="AV1431" s="55" t="s">
        <v>5005</v>
      </c>
    </row>
    <row r="1432" spans="2:48" x14ac:dyDescent="0.3">
      <c r="B1432" s="55">
        <v>2017</v>
      </c>
      <c r="D1432" s="54">
        <v>569</v>
      </c>
      <c r="E1432" s="55">
        <v>18</v>
      </c>
      <c r="F1432" s="55" t="s">
        <v>358</v>
      </c>
      <c r="H1432" s="55" t="s">
        <v>356</v>
      </c>
      <c r="I1432" s="55" t="s">
        <v>1966</v>
      </c>
      <c r="J1432" s="55" t="s">
        <v>1634</v>
      </c>
      <c r="K1432" s="55" t="s">
        <v>4593</v>
      </c>
      <c r="L1432" s="55" t="s">
        <v>1950</v>
      </c>
      <c r="M1432" s="55" t="s">
        <v>1636</v>
      </c>
      <c r="N1432" s="55" t="s">
        <v>1952</v>
      </c>
      <c r="O1432" s="55" t="e">
        <v>#N/A</v>
      </c>
      <c r="P1432" s="55" t="s">
        <v>4163</v>
      </c>
      <c r="Q1432" s="55" t="s">
        <v>4163</v>
      </c>
      <c r="R1432" s="55" t="s">
        <v>5419</v>
      </c>
      <c r="T1432" s="55" t="s">
        <v>5006</v>
      </c>
      <c r="V1432" s="60">
        <v>1</v>
      </c>
      <c r="X1432" s="55">
        <v>4</v>
      </c>
      <c r="Y1432" s="55">
        <v>3</v>
      </c>
      <c r="Z1432" s="55">
        <v>3</v>
      </c>
      <c r="AA1432" s="55" t="s">
        <v>5007</v>
      </c>
      <c r="AD1432" s="55" t="s">
        <v>4063</v>
      </c>
      <c r="AE1432" s="55" t="s">
        <v>4414</v>
      </c>
      <c r="AF1432" s="55" t="s">
        <v>4063</v>
      </c>
      <c r="AH1432" s="55" t="s">
        <v>4999</v>
      </c>
      <c r="AL1432" s="77">
        <f t="shared" si="9"/>
        <v>0</v>
      </c>
    </row>
    <row r="1433" spans="2:48" x14ac:dyDescent="0.3">
      <c r="B1433" s="55">
        <v>2017</v>
      </c>
      <c r="D1433" s="54">
        <v>569</v>
      </c>
      <c r="E1433" s="55">
        <v>18</v>
      </c>
      <c r="F1433" s="55" t="s">
        <v>358</v>
      </c>
      <c r="H1433" s="55" t="s">
        <v>356</v>
      </c>
      <c r="I1433" s="55" t="s">
        <v>1966</v>
      </c>
      <c r="J1433" s="55" t="s">
        <v>1634</v>
      </c>
      <c r="K1433" s="55" t="s">
        <v>4593</v>
      </c>
      <c r="L1433" s="55" t="s">
        <v>1950</v>
      </c>
      <c r="M1433" s="55" t="s">
        <v>1636</v>
      </c>
      <c r="N1433" s="55" t="s">
        <v>1952</v>
      </c>
      <c r="O1433" s="55" t="e">
        <v>#N/A</v>
      </c>
      <c r="Q1433" s="55" t="s">
        <v>3478</v>
      </c>
      <c r="T1433" s="55" t="s">
        <v>5008</v>
      </c>
      <c r="V1433" s="60">
        <v>0.2</v>
      </c>
      <c r="X1433" s="55" t="s">
        <v>2216</v>
      </c>
      <c r="Y1433" s="55">
        <v>1</v>
      </c>
      <c r="AA1433" s="55" t="s">
        <v>5009</v>
      </c>
      <c r="AD1433" s="55" t="s">
        <v>4063</v>
      </c>
      <c r="AF1433" s="55" t="s">
        <v>4063</v>
      </c>
      <c r="AL1433" s="77">
        <f t="shared" si="9"/>
        <v>0</v>
      </c>
      <c r="AM1433" s="55">
        <v>9</v>
      </c>
    </row>
    <row r="1434" spans="2:48" x14ac:dyDescent="0.3">
      <c r="B1434" s="55">
        <v>2017</v>
      </c>
      <c r="D1434" s="54">
        <v>569</v>
      </c>
      <c r="E1434" s="55">
        <v>18</v>
      </c>
      <c r="F1434" s="55" t="s">
        <v>358</v>
      </c>
      <c r="H1434" s="55" t="s">
        <v>356</v>
      </c>
      <c r="I1434" s="55" t="s">
        <v>1966</v>
      </c>
      <c r="J1434" s="55" t="s">
        <v>1634</v>
      </c>
      <c r="K1434" s="55" t="s">
        <v>3968</v>
      </c>
      <c r="L1434" s="55" t="s">
        <v>1746</v>
      </c>
      <c r="M1434" s="55" t="s">
        <v>4274</v>
      </c>
      <c r="N1434" s="55" t="s">
        <v>3201</v>
      </c>
      <c r="O1434" s="55" t="e">
        <v>#N/A</v>
      </c>
      <c r="Q1434" s="55" t="s">
        <v>1631</v>
      </c>
      <c r="T1434" s="55" t="s">
        <v>4293</v>
      </c>
      <c r="V1434" s="60">
        <v>0</v>
      </c>
      <c r="W1434" s="59" t="s">
        <v>4254</v>
      </c>
      <c r="X1434" s="55">
        <v>3</v>
      </c>
      <c r="Y1434" s="55">
        <v>1</v>
      </c>
      <c r="AA1434" s="55" t="s">
        <v>5010</v>
      </c>
      <c r="AL1434" s="77">
        <f t="shared" si="9"/>
        <v>0</v>
      </c>
      <c r="AP1434" s="55">
        <v>1</v>
      </c>
    </row>
    <row r="1435" spans="2:48" x14ac:dyDescent="0.3">
      <c r="B1435" s="55">
        <v>2017</v>
      </c>
      <c r="D1435" s="54">
        <v>569</v>
      </c>
      <c r="E1435" s="55">
        <v>18</v>
      </c>
      <c r="F1435" s="55" t="s">
        <v>358</v>
      </c>
      <c r="H1435" s="55" t="s">
        <v>356</v>
      </c>
      <c r="I1435" s="55" t="s">
        <v>1966</v>
      </c>
      <c r="J1435" s="55" t="s">
        <v>1634</v>
      </c>
      <c r="K1435" s="55" t="s">
        <v>3968</v>
      </c>
      <c r="L1435" s="55" t="s">
        <v>2980</v>
      </c>
      <c r="M1435" s="55" t="s">
        <v>4274</v>
      </c>
      <c r="N1435" s="55" t="s">
        <v>2777</v>
      </c>
      <c r="O1435" s="55" t="e">
        <v>#N/A</v>
      </c>
      <c r="Q1435" s="55" t="s">
        <v>1631</v>
      </c>
      <c r="T1435" s="55" t="s">
        <v>4293</v>
      </c>
      <c r="V1435" s="60">
        <v>0</v>
      </c>
      <c r="W1435" s="59" t="s">
        <v>4254</v>
      </c>
      <c r="X1435" s="55">
        <v>3</v>
      </c>
      <c r="Y1435" s="55">
        <v>1</v>
      </c>
      <c r="AA1435" s="55" t="s">
        <v>5011</v>
      </c>
      <c r="AL1435" s="77">
        <f t="shared" si="9"/>
        <v>0</v>
      </c>
    </row>
    <row r="1436" spans="2:48" x14ac:dyDescent="0.3">
      <c r="B1436" s="55">
        <v>2017</v>
      </c>
      <c r="D1436" s="54">
        <v>569</v>
      </c>
      <c r="E1436" s="55">
        <v>18</v>
      </c>
      <c r="F1436" s="55" t="s">
        <v>358</v>
      </c>
      <c r="H1436" s="55" t="s">
        <v>356</v>
      </c>
      <c r="I1436" s="55" t="s">
        <v>1966</v>
      </c>
      <c r="J1436" s="55" t="s">
        <v>1634</v>
      </c>
      <c r="K1436" s="55" t="s">
        <v>3968</v>
      </c>
      <c r="L1436" s="55" t="s">
        <v>2980</v>
      </c>
      <c r="M1436" s="55" t="s">
        <v>4274</v>
      </c>
      <c r="N1436" s="55" t="s">
        <v>2777</v>
      </c>
      <c r="O1436" s="55" t="e">
        <v>#N/A</v>
      </c>
      <c r="Q1436" s="55" t="s">
        <v>1713</v>
      </c>
      <c r="T1436" s="55" t="s">
        <v>5012</v>
      </c>
      <c r="V1436" s="60">
        <v>0</v>
      </c>
      <c r="X1436" s="55">
        <v>2</v>
      </c>
      <c r="Y1436" s="55">
        <v>1</v>
      </c>
      <c r="AA1436" s="55" t="s">
        <v>5013</v>
      </c>
      <c r="AL1436" s="77">
        <f t="shared" si="9"/>
        <v>0</v>
      </c>
    </row>
    <row r="1437" spans="2:48" x14ac:dyDescent="0.3">
      <c r="B1437" s="55">
        <v>2017</v>
      </c>
      <c r="D1437" s="54">
        <v>569</v>
      </c>
      <c r="E1437" s="55">
        <v>18</v>
      </c>
      <c r="F1437" s="55" t="s">
        <v>358</v>
      </c>
      <c r="H1437" s="55" t="s">
        <v>356</v>
      </c>
      <c r="I1437" s="55" t="s">
        <v>1966</v>
      </c>
      <c r="J1437" s="55" t="s">
        <v>1634</v>
      </c>
      <c r="N1437" s="55" t="s">
        <v>2919</v>
      </c>
      <c r="O1437" s="55" t="e">
        <v>#N/A</v>
      </c>
      <c r="Q1437" s="55" t="s">
        <v>1631</v>
      </c>
      <c r="V1437" s="60" t="s">
        <v>2216</v>
      </c>
      <c r="X1437" s="55">
        <v>1</v>
      </c>
      <c r="Y1437" s="55">
        <v>1</v>
      </c>
      <c r="AA1437" s="55" t="s">
        <v>5014</v>
      </c>
      <c r="AL1437" s="77">
        <f t="shared" si="9"/>
        <v>0</v>
      </c>
    </row>
    <row r="1438" spans="2:48" x14ac:dyDescent="0.3">
      <c r="B1438" s="55">
        <v>2017</v>
      </c>
      <c r="D1438" s="54">
        <v>569</v>
      </c>
      <c r="E1438" s="55">
        <v>18</v>
      </c>
      <c r="F1438" s="55" t="s">
        <v>358</v>
      </c>
      <c r="H1438" s="55" t="s">
        <v>356</v>
      </c>
      <c r="I1438" s="55" t="s">
        <v>1966</v>
      </c>
      <c r="J1438" s="55" t="s">
        <v>1634</v>
      </c>
      <c r="K1438" s="55" t="s">
        <v>3366</v>
      </c>
      <c r="N1438" s="55" t="s">
        <v>3366</v>
      </c>
      <c r="O1438" s="55" t="e">
        <v>#N/A</v>
      </c>
      <c r="Y1438" s="55">
        <v>1</v>
      </c>
      <c r="AA1438" s="55" t="s">
        <v>2045</v>
      </c>
      <c r="AL1438" s="77">
        <f t="shared" si="9"/>
        <v>0</v>
      </c>
    </row>
    <row r="1439" spans="2:48" x14ac:dyDescent="0.3">
      <c r="B1439" s="55">
        <v>2017</v>
      </c>
      <c r="D1439" s="54">
        <v>577</v>
      </c>
      <c r="E1439" s="55">
        <v>18</v>
      </c>
      <c r="F1439" s="55" t="s">
        <v>358</v>
      </c>
      <c r="H1439" s="55" t="s">
        <v>356</v>
      </c>
      <c r="I1439" s="55" t="s">
        <v>1996</v>
      </c>
      <c r="J1439" s="55" t="s">
        <v>1622</v>
      </c>
      <c r="K1439" s="55" t="s">
        <v>3593</v>
      </c>
      <c r="L1439" s="55" t="s">
        <v>2090</v>
      </c>
      <c r="N1439" s="55" t="s">
        <v>2091</v>
      </c>
      <c r="O1439" s="55" t="e">
        <v>#N/A</v>
      </c>
      <c r="Q1439" s="55" t="s">
        <v>4206</v>
      </c>
      <c r="T1439" s="55" t="s">
        <v>1631</v>
      </c>
      <c r="U1439" s="55" t="s">
        <v>2874</v>
      </c>
      <c r="V1439" s="60">
        <v>0.8</v>
      </c>
      <c r="W1439" s="59" t="s">
        <v>4396</v>
      </c>
      <c r="X1439" s="55" t="s">
        <v>2216</v>
      </c>
      <c r="Y1439" s="55">
        <v>1</v>
      </c>
      <c r="AA1439" s="55" t="s">
        <v>5016</v>
      </c>
      <c r="AL1439" s="77">
        <f t="shared" ref="AL1439:AL1502" si="10">IF(ISBLANK(AK1439),,Y1439)</f>
        <v>0</v>
      </c>
    </row>
    <row r="1440" spans="2:48" x14ac:dyDescent="0.3">
      <c r="B1440" s="55">
        <v>2017</v>
      </c>
      <c r="D1440" s="54">
        <v>577</v>
      </c>
      <c r="E1440" s="55">
        <v>18</v>
      </c>
      <c r="F1440" s="55" t="s">
        <v>358</v>
      </c>
      <c r="H1440" s="55" t="s">
        <v>356</v>
      </c>
      <c r="I1440" s="55" t="s">
        <v>1996</v>
      </c>
      <c r="J1440" s="55" t="s">
        <v>1698</v>
      </c>
      <c r="K1440" s="55" t="s">
        <v>4488</v>
      </c>
      <c r="N1440" s="55" t="s">
        <v>3720</v>
      </c>
      <c r="O1440" s="55" t="e">
        <v>#N/A</v>
      </c>
      <c r="Q1440" s="55" t="s">
        <v>5017</v>
      </c>
      <c r="V1440" s="60">
        <v>0.9</v>
      </c>
      <c r="X1440" s="55" t="s">
        <v>2216</v>
      </c>
      <c r="Y1440" s="55">
        <v>1</v>
      </c>
      <c r="AA1440" s="55" t="s">
        <v>5018</v>
      </c>
      <c r="AH1440" s="55" t="s">
        <v>5019</v>
      </c>
      <c r="AL1440" s="77">
        <f t="shared" si="10"/>
        <v>0</v>
      </c>
      <c r="AU1440" s="55">
        <v>9.8000000000000007</v>
      </c>
      <c r="AV1440" s="55" t="s">
        <v>2874</v>
      </c>
    </row>
    <row r="1441" spans="2:48" x14ac:dyDescent="0.3">
      <c r="B1441" s="55">
        <v>2017</v>
      </c>
      <c r="D1441" s="54">
        <v>564</v>
      </c>
      <c r="E1441" s="55">
        <v>18</v>
      </c>
      <c r="F1441" s="55" t="s">
        <v>1072</v>
      </c>
      <c r="H1441" s="55" t="s">
        <v>27</v>
      </c>
      <c r="I1441" s="55" t="s">
        <v>1981</v>
      </c>
      <c r="J1441" s="55" t="s">
        <v>2148</v>
      </c>
      <c r="N1441" s="55" t="s">
        <v>5020</v>
      </c>
      <c r="O1441" s="55" t="e">
        <v>#N/A</v>
      </c>
      <c r="Q1441" s="55" t="s">
        <v>5021</v>
      </c>
      <c r="T1441" s="55" t="s">
        <v>4293</v>
      </c>
      <c r="V1441" s="60">
        <v>0</v>
      </c>
      <c r="X1441" s="55">
        <v>2</v>
      </c>
      <c r="Y1441" s="55">
        <v>1</v>
      </c>
      <c r="AL1441" s="77">
        <f t="shared" si="10"/>
        <v>0</v>
      </c>
    </row>
    <row r="1442" spans="2:48" x14ac:dyDescent="0.3">
      <c r="B1442" s="55">
        <v>2017</v>
      </c>
      <c r="D1442" s="54">
        <v>564</v>
      </c>
      <c r="E1442" s="55">
        <v>18</v>
      </c>
      <c r="F1442" s="55" t="s">
        <v>1072</v>
      </c>
      <c r="H1442" s="55" t="s">
        <v>27</v>
      </c>
      <c r="I1442" s="55" t="s">
        <v>1981</v>
      </c>
      <c r="J1442" s="55" t="s">
        <v>1622</v>
      </c>
      <c r="L1442" s="55" t="s">
        <v>5022</v>
      </c>
      <c r="N1442" s="55" t="s">
        <v>1622</v>
      </c>
      <c r="O1442" s="55" t="s">
        <v>5022</v>
      </c>
      <c r="Q1442" s="55" t="s">
        <v>4431</v>
      </c>
      <c r="T1442" s="55" t="s">
        <v>1751</v>
      </c>
      <c r="U1442" s="55" t="s">
        <v>2877</v>
      </c>
      <c r="V1442" s="60">
        <v>0.3</v>
      </c>
      <c r="W1442" s="59" t="s">
        <v>4430</v>
      </c>
      <c r="X1442" s="55">
        <v>4</v>
      </c>
      <c r="Y1442" s="55">
        <v>1</v>
      </c>
      <c r="AA1442" s="55" t="s">
        <v>5025</v>
      </c>
      <c r="AH1442" s="55" t="s">
        <v>5019</v>
      </c>
      <c r="AI1442" s="55" t="s">
        <v>1647</v>
      </c>
      <c r="AL1442" s="77">
        <f t="shared" si="10"/>
        <v>0</v>
      </c>
      <c r="AU1442" s="55" t="s">
        <v>5023</v>
      </c>
      <c r="AV1442" s="55" t="s">
        <v>5024</v>
      </c>
    </row>
    <row r="1443" spans="2:48" x14ac:dyDescent="0.3">
      <c r="B1443" s="55">
        <v>2017</v>
      </c>
      <c r="D1443" s="54">
        <v>564</v>
      </c>
      <c r="E1443" s="55">
        <v>18</v>
      </c>
      <c r="F1443" s="55" t="s">
        <v>1072</v>
      </c>
      <c r="H1443" s="55" t="s">
        <v>27</v>
      </c>
      <c r="I1443" s="55" t="s">
        <v>1981</v>
      </c>
      <c r="J1443" s="55" t="s">
        <v>1634</v>
      </c>
      <c r="K1443" s="55" t="s">
        <v>3968</v>
      </c>
      <c r="L1443" s="55" t="s">
        <v>2945</v>
      </c>
      <c r="N1443" s="55" t="s">
        <v>2971</v>
      </c>
      <c r="O1443" s="55" t="e">
        <v>#N/A</v>
      </c>
      <c r="P1443" s="55" t="s">
        <v>4367</v>
      </c>
      <c r="Q1443" s="55" t="s">
        <v>4367</v>
      </c>
      <c r="T1443" s="55" t="s">
        <v>4293</v>
      </c>
      <c r="V1443" s="60">
        <v>0.1</v>
      </c>
      <c r="W1443" s="59" t="s">
        <v>3735</v>
      </c>
      <c r="X1443" s="55">
        <v>2</v>
      </c>
      <c r="Y1443" s="55">
        <v>1</v>
      </c>
      <c r="AL1443" s="77">
        <f t="shared" si="10"/>
        <v>0</v>
      </c>
    </row>
    <row r="1444" spans="2:48" x14ac:dyDescent="0.3">
      <c r="B1444" s="55">
        <v>2017</v>
      </c>
      <c r="D1444" s="54">
        <v>564</v>
      </c>
      <c r="E1444" s="55">
        <v>18</v>
      </c>
      <c r="F1444" s="55" t="s">
        <v>1072</v>
      </c>
      <c r="H1444" s="55" t="s">
        <v>27</v>
      </c>
      <c r="I1444" s="55" t="s">
        <v>1981</v>
      </c>
      <c r="J1444" s="55" t="s">
        <v>1634</v>
      </c>
      <c r="K1444" s="55" t="s">
        <v>3366</v>
      </c>
      <c r="N1444" s="55" t="s">
        <v>3366</v>
      </c>
      <c r="O1444" s="55" t="e">
        <v>#N/A</v>
      </c>
      <c r="Y1444" s="55">
        <v>1</v>
      </c>
      <c r="AL1444" s="77">
        <f t="shared" si="10"/>
        <v>0</v>
      </c>
    </row>
    <row r="1445" spans="2:48" x14ac:dyDescent="0.3">
      <c r="B1445" s="55">
        <v>2017</v>
      </c>
      <c r="D1445" s="54">
        <v>573</v>
      </c>
      <c r="E1445" s="55">
        <v>18</v>
      </c>
      <c r="F1445" s="55" t="s">
        <v>1072</v>
      </c>
      <c r="H1445" s="55" t="s">
        <v>27</v>
      </c>
      <c r="I1445" s="55" t="s">
        <v>1966</v>
      </c>
      <c r="J1445" s="55" t="s">
        <v>1634</v>
      </c>
      <c r="K1445" s="55" t="s">
        <v>3561</v>
      </c>
      <c r="N1445" s="55" t="s">
        <v>2915</v>
      </c>
      <c r="O1445" s="55" t="e">
        <v>#N/A</v>
      </c>
      <c r="Q1445" s="55" t="s">
        <v>4304</v>
      </c>
      <c r="T1445" s="55" t="s">
        <v>5026</v>
      </c>
      <c r="U1445" s="55" t="s">
        <v>2877</v>
      </c>
      <c r="V1445" s="60">
        <v>0</v>
      </c>
      <c r="X1445" s="55" t="s">
        <v>2216</v>
      </c>
      <c r="Y1445" s="55">
        <v>1</v>
      </c>
      <c r="AA1445" s="55" t="s">
        <v>5027</v>
      </c>
      <c r="AL1445" s="77">
        <f t="shared" si="10"/>
        <v>0</v>
      </c>
    </row>
    <row r="1446" spans="2:48" x14ac:dyDescent="0.3">
      <c r="B1446" s="55">
        <v>2017</v>
      </c>
      <c r="D1446" s="54">
        <v>573</v>
      </c>
      <c r="E1446" s="55">
        <v>18</v>
      </c>
      <c r="F1446" s="55" t="s">
        <v>1072</v>
      </c>
      <c r="H1446" s="55" t="s">
        <v>27</v>
      </c>
      <c r="I1446" s="55" t="s">
        <v>1966</v>
      </c>
      <c r="J1446" s="55" t="s">
        <v>1634</v>
      </c>
      <c r="K1446" s="55" t="s">
        <v>3968</v>
      </c>
      <c r="L1446" s="55" t="s">
        <v>2945</v>
      </c>
      <c r="N1446" s="55" t="s">
        <v>2971</v>
      </c>
      <c r="O1446" s="55" t="e">
        <v>#N/A</v>
      </c>
      <c r="Q1446" s="55" t="s">
        <v>3354</v>
      </c>
      <c r="T1446" s="55" t="s">
        <v>4869</v>
      </c>
      <c r="V1446" s="60">
        <v>0.5</v>
      </c>
      <c r="W1446" s="59" t="s">
        <v>4396</v>
      </c>
      <c r="X1446" s="55">
        <v>4</v>
      </c>
      <c r="Y1446" s="55">
        <v>1</v>
      </c>
      <c r="AA1446" s="55" t="s">
        <v>5028</v>
      </c>
      <c r="AL1446" s="77">
        <f t="shared" si="10"/>
        <v>0</v>
      </c>
    </row>
    <row r="1447" spans="2:48" x14ac:dyDescent="0.3">
      <c r="B1447" s="55">
        <v>2017</v>
      </c>
      <c r="D1447" s="54">
        <v>579</v>
      </c>
      <c r="E1447" s="55">
        <v>18</v>
      </c>
      <c r="F1447" s="55" t="s">
        <v>30</v>
      </c>
      <c r="H1447" s="55" t="s">
        <v>972</v>
      </c>
      <c r="I1447" s="55" t="s">
        <v>1996</v>
      </c>
      <c r="J1447" s="55" t="s">
        <v>1634</v>
      </c>
      <c r="N1447" s="55" t="s">
        <v>3366</v>
      </c>
      <c r="O1447" s="55" t="e">
        <v>#N/A</v>
      </c>
      <c r="Y1447" s="55">
        <v>1</v>
      </c>
      <c r="AL1447" s="77">
        <f t="shared" si="10"/>
        <v>0</v>
      </c>
    </row>
    <row r="1448" spans="2:48" x14ac:dyDescent="0.3">
      <c r="B1448" s="55">
        <v>2017</v>
      </c>
      <c r="D1448" s="54">
        <v>560</v>
      </c>
      <c r="E1448" s="55">
        <v>18</v>
      </c>
      <c r="F1448" s="55" t="s">
        <v>94</v>
      </c>
      <c r="H1448" s="55" t="s">
        <v>581</v>
      </c>
      <c r="I1448" s="55" t="s">
        <v>1981</v>
      </c>
      <c r="J1448" s="55" t="s">
        <v>1634</v>
      </c>
      <c r="K1448" s="55" t="s">
        <v>3968</v>
      </c>
      <c r="L1448" s="55" t="s">
        <v>1746</v>
      </c>
      <c r="N1448" s="55" t="s">
        <v>3201</v>
      </c>
      <c r="O1448" s="55" t="e">
        <v>#N/A</v>
      </c>
      <c r="Q1448" s="55" t="s">
        <v>1631</v>
      </c>
      <c r="T1448" s="55" t="s">
        <v>4293</v>
      </c>
      <c r="V1448" s="60">
        <v>0</v>
      </c>
      <c r="W1448" s="59" t="s">
        <v>4254</v>
      </c>
      <c r="X1448" s="55">
        <v>3</v>
      </c>
      <c r="Y1448" s="55">
        <v>1</v>
      </c>
      <c r="AL1448" s="77">
        <f t="shared" si="10"/>
        <v>0</v>
      </c>
      <c r="AN1448" s="55">
        <v>2</v>
      </c>
    </row>
    <row r="1449" spans="2:48" x14ac:dyDescent="0.3">
      <c r="B1449" s="55">
        <v>2017</v>
      </c>
      <c r="D1449" s="54">
        <v>562</v>
      </c>
      <c r="E1449" s="55">
        <v>18</v>
      </c>
      <c r="F1449" s="55" t="s">
        <v>94</v>
      </c>
      <c r="H1449" s="55" t="s">
        <v>581</v>
      </c>
      <c r="I1449" s="55" t="s">
        <v>1981</v>
      </c>
      <c r="J1449" s="55" t="s">
        <v>1634</v>
      </c>
      <c r="K1449" s="55" t="s">
        <v>3561</v>
      </c>
      <c r="N1449" s="55" t="s">
        <v>2915</v>
      </c>
      <c r="O1449" s="55" t="e">
        <v>#N/A</v>
      </c>
      <c r="Q1449" s="55" t="s">
        <v>3413</v>
      </c>
      <c r="T1449" s="55" t="s">
        <v>5029</v>
      </c>
      <c r="V1449" s="60">
        <v>0.1</v>
      </c>
      <c r="W1449" s="59" t="s">
        <v>4661</v>
      </c>
      <c r="X1449" s="55">
        <v>3</v>
      </c>
      <c r="Y1449" s="55">
        <v>1</v>
      </c>
      <c r="AA1449" s="55" t="s">
        <v>5030</v>
      </c>
      <c r="AF1449" s="55" t="s">
        <v>4079</v>
      </c>
      <c r="AL1449" s="77">
        <f t="shared" si="10"/>
        <v>0</v>
      </c>
    </row>
    <row r="1450" spans="2:48" x14ac:dyDescent="0.3">
      <c r="B1450" s="55">
        <v>2017</v>
      </c>
      <c r="D1450" s="54">
        <v>562</v>
      </c>
      <c r="E1450" s="55">
        <v>18</v>
      </c>
      <c r="F1450" s="55" t="s">
        <v>94</v>
      </c>
      <c r="H1450" s="55" t="s">
        <v>581</v>
      </c>
      <c r="I1450" s="55" t="s">
        <v>1981</v>
      </c>
      <c r="J1450" s="55" t="s">
        <v>1634</v>
      </c>
      <c r="K1450" s="55" t="s">
        <v>3366</v>
      </c>
      <c r="N1450" s="55" t="s">
        <v>3366</v>
      </c>
      <c r="O1450" s="55" t="e">
        <v>#N/A</v>
      </c>
      <c r="Y1450" s="55">
        <v>1</v>
      </c>
      <c r="AL1450" s="77">
        <f t="shared" si="10"/>
        <v>0</v>
      </c>
    </row>
    <row r="1451" spans="2:48" x14ac:dyDescent="0.3">
      <c r="B1451" s="55">
        <v>2017</v>
      </c>
      <c r="D1451" s="54">
        <v>174</v>
      </c>
      <c r="E1451" s="55">
        <v>17</v>
      </c>
      <c r="F1451" s="55" t="s">
        <v>94</v>
      </c>
      <c r="H1451" s="55" t="s">
        <v>95</v>
      </c>
      <c r="I1451" s="55" t="s">
        <v>3543</v>
      </c>
      <c r="J1451" s="55" t="s">
        <v>1634</v>
      </c>
      <c r="K1451" s="55" t="s">
        <v>3561</v>
      </c>
      <c r="N1451" s="55" t="s">
        <v>2915</v>
      </c>
      <c r="O1451" s="55" t="e">
        <v>#N/A</v>
      </c>
      <c r="P1451" s="55" t="s">
        <v>4163</v>
      </c>
      <c r="Q1451" s="55" t="s">
        <v>5031</v>
      </c>
      <c r="V1451" s="60">
        <v>0.9</v>
      </c>
      <c r="W1451" s="59" t="s">
        <v>4437</v>
      </c>
      <c r="X1451" s="55">
        <v>4</v>
      </c>
      <c r="Y1451" s="55">
        <v>1</v>
      </c>
      <c r="AA1451" s="55" t="s">
        <v>5032</v>
      </c>
      <c r="AD1451" s="55" t="s">
        <v>4063</v>
      </c>
      <c r="AF1451" s="55" t="s">
        <v>4063</v>
      </c>
      <c r="AL1451" s="77">
        <f t="shared" si="10"/>
        <v>0</v>
      </c>
      <c r="AU1451" s="55">
        <v>33.700000000000003</v>
      </c>
      <c r="AV1451" s="55" t="s">
        <v>4858</v>
      </c>
    </row>
    <row r="1452" spans="2:48" x14ac:dyDescent="0.3">
      <c r="B1452" s="55">
        <v>2017</v>
      </c>
      <c r="D1452" s="54">
        <v>174</v>
      </c>
      <c r="E1452" s="55">
        <v>17</v>
      </c>
      <c r="F1452" s="55" t="s">
        <v>94</v>
      </c>
      <c r="H1452" s="55" t="s">
        <v>95</v>
      </c>
      <c r="I1452" s="55" t="s">
        <v>3543</v>
      </c>
      <c r="J1452" s="55" t="s">
        <v>1634</v>
      </c>
      <c r="K1452" s="55" t="s">
        <v>3968</v>
      </c>
      <c r="L1452" s="55" t="s">
        <v>2945</v>
      </c>
      <c r="N1452" s="55" t="s">
        <v>2971</v>
      </c>
      <c r="O1452" s="55" t="e">
        <v>#N/A</v>
      </c>
      <c r="P1452" s="55" t="s">
        <v>4367</v>
      </c>
      <c r="Q1452" s="55" t="s">
        <v>4367</v>
      </c>
      <c r="V1452" s="60">
        <v>1</v>
      </c>
      <c r="Y1452" s="55">
        <v>1</v>
      </c>
      <c r="AA1452" s="55" t="s">
        <v>1826</v>
      </c>
      <c r="AB1452" s="55" t="s">
        <v>5040</v>
      </c>
      <c r="AD1452" s="55" t="s">
        <v>4067</v>
      </c>
      <c r="AF1452" s="55" t="s">
        <v>4067</v>
      </c>
      <c r="AL1452" s="77">
        <f t="shared" si="10"/>
        <v>0</v>
      </c>
      <c r="AU1452" s="55" t="s">
        <v>5034</v>
      </c>
      <c r="AV1452" s="55" t="s">
        <v>5033</v>
      </c>
    </row>
    <row r="1453" spans="2:48" x14ac:dyDescent="0.3">
      <c r="B1453" s="55">
        <v>2017</v>
      </c>
      <c r="D1453" s="54">
        <v>174</v>
      </c>
      <c r="E1453" s="55">
        <v>17</v>
      </c>
      <c r="F1453" s="55" t="s">
        <v>94</v>
      </c>
      <c r="H1453" s="55" t="s">
        <v>95</v>
      </c>
      <c r="I1453" s="55" t="s">
        <v>3543</v>
      </c>
      <c r="J1453" s="55" t="s">
        <v>1634</v>
      </c>
      <c r="K1453" s="55" t="s">
        <v>4593</v>
      </c>
      <c r="L1453" s="55" t="s">
        <v>1635</v>
      </c>
      <c r="M1453" s="55" t="s">
        <v>1636</v>
      </c>
      <c r="N1453" s="55" t="s">
        <v>1637</v>
      </c>
      <c r="O1453" s="55" t="e">
        <v>#N/A</v>
      </c>
      <c r="Q1453" s="55" t="s">
        <v>4214</v>
      </c>
      <c r="T1453" s="55" t="s">
        <v>4249</v>
      </c>
      <c r="U1453" s="55" t="s">
        <v>2874</v>
      </c>
      <c r="V1453" s="60">
        <v>1</v>
      </c>
      <c r="Y1453" s="55">
        <v>1</v>
      </c>
      <c r="AA1453" s="55" t="s">
        <v>5037</v>
      </c>
      <c r="AD1453" s="55" t="s">
        <v>4063</v>
      </c>
      <c r="AF1453" s="55" t="s">
        <v>4063</v>
      </c>
      <c r="AL1453" s="77">
        <f t="shared" si="10"/>
        <v>0</v>
      </c>
      <c r="AU1453" s="55" t="s">
        <v>5035</v>
      </c>
      <c r="AV1453" s="55" t="s">
        <v>5036</v>
      </c>
    </row>
    <row r="1454" spans="2:48" x14ac:dyDescent="0.3">
      <c r="B1454" s="55">
        <v>2017</v>
      </c>
      <c r="D1454" s="54">
        <v>174</v>
      </c>
      <c r="E1454" s="55">
        <v>17</v>
      </c>
      <c r="F1454" s="55" t="s">
        <v>94</v>
      </c>
      <c r="H1454" s="55" t="s">
        <v>95</v>
      </c>
      <c r="I1454" s="55" t="s">
        <v>3543</v>
      </c>
      <c r="J1454" s="55" t="s">
        <v>1634</v>
      </c>
      <c r="K1454" s="55" t="s">
        <v>3965</v>
      </c>
      <c r="L1454" s="55" t="s">
        <v>1673</v>
      </c>
      <c r="M1454" s="55" t="s">
        <v>2879</v>
      </c>
      <c r="N1454" s="55" t="s">
        <v>4550</v>
      </c>
      <c r="O1454" s="55" t="e">
        <v>#N/A</v>
      </c>
      <c r="Q1454" s="55" t="s">
        <v>3813</v>
      </c>
      <c r="T1454" s="55" t="s">
        <v>4249</v>
      </c>
      <c r="U1454" s="55" t="s">
        <v>2874</v>
      </c>
      <c r="V1454" s="60">
        <v>1</v>
      </c>
      <c r="Y1454" s="55">
        <v>1</v>
      </c>
      <c r="AA1454" s="55" t="s">
        <v>5041</v>
      </c>
      <c r="AB1454" s="55" t="s">
        <v>5038</v>
      </c>
      <c r="AD1454" s="55" t="s">
        <v>4067</v>
      </c>
      <c r="AE1454" s="55" t="s">
        <v>4414</v>
      </c>
      <c r="AF1454" s="55" t="s">
        <v>4067</v>
      </c>
      <c r="AH1454" s="55" t="s">
        <v>5019</v>
      </c>
      <c r="AL1454" s="77">
        <f t="shared" si="10"/>
        <v>0</v>
      </c>
      <c r="AU1454" s="55" t="s">
        <v>5039</v>
      </c>
      <c r="AV1454" s="55" t="s">
        <v>5042</v>
      </c>
    </row>
    <row r="1455" spans="2:48" x14ac:dyDescent="0.3">
      <c r="B1455" s="55">
        <v>2017</v>
      </c>
      <c r="D1455" s="54">
        <v>174</v>
      </c>
      <c r="E1455" s="55">
        <v>17</v>
      </c>
      <c r="F1455" s="55" t="s">
        <v>94</v>
      </c>
      <c r="H1455" s="55" t="s">
        <v>95</v>
      </c>
      <c r="I1455" s="55" t="s">
        <v>3543</v>
      </c>
      <c r="J1455" s="55" t="s">
        <v>1634</v>
      </c>
      <c r="K1455" s="55" t="s">
        <v>3366</v>
      </c>
      <c r="N1455" s="55" t="s">
        <v>3366</v>
      </c>
      <c r="O1455" s="55" t="e">
        <v>#N/A</v>
      </c>
      <c r="Y1455" s="55">
        <v>15</v>
      </c>
      <c r="AL1455" s="77">
        <f t="shared" si="10"/>
        <v>0</v>
      </c>
    </row>
    <row r="1456" spans="2:48" x14ac:dyDescent="0.3">
      <c r="B1456" s="55">
        <v>2017</v>
      </c>
      <c r="D1456" s="54">
        <v>171</v>
      </c>
      <c r="E1456" s="55">
        <v>17</v>
      </c>
      <c r="F1456" s="55" t="s">
        <v>91</v>
      </c>
      <c r="H1456" s="55" t="s">
        <v>5043</v>
      </c>
      <c r="I1456" s="55" t="s">
        <v>3543</v>
      </c>
      <c r="J1456" s="55" t="s">
        <v>1622</v>
      </c>
      <c r="N1456" s="55" t="s">
        <v>1622</v>
      </c>
      <c r="O1456" s="55" t="e">
        <v>#N/A</v>
      </c>
      <c r="Q1456" s="55" t="s">
        <v>1631</v>
      </c>
      <c r="V1456" s="60">
        <v>0</v>
      </c>
      <c r="W1456" s="59" t="s">
        <v>4254</v>
      </c>
      <c r="X1456" s="55" t="s">
        <v>2216</v>
      </c>
      <c r="Y1456" s="55">
        <v>1</v>
      </c>
      <c r="AL1456" s="77">
        <f t="shared" si="10"/>
        <v>0</v>
      </c>
      <c r="AN1456" s="55">
        <v>1</v>
      </c>
    </row>
    <row r="1457" spans="2:48" x14ac:dyDescent="0.3">
      <c r="B1457" s="55">
        <v>2017</v>
      </c>
      <c r="D1457" s="54">
        <v>163</v>
      </c>
      <c r="E1457" s="55">
        <v>17</v>
      </c>
      <c r="F1457" s="55" t="s">
        <v>94</v>
      </c>
      <c r="H1457" s="55" t="s">
        <v>95</v>
      </c>
      <c r="I1457" s="55" t="s">
        <v>3543</v>
      </c>
      <c r="J1457" s="55" t="s">
        <v>1634</v>
      </c>
      <c r="K1457" s="55" t="s">
        <v>1742</v>
      </c>
      <c r="L1457" s="55" t="s">
        <v>1904</v>
      </c>
      <c r="M1457" s="55" t="s">
        <v>1636</v>
      </c>
      <c r="N1457" s="55" t="s">
        <v>1905</v>
      </c>
      <c r="O1457" s="55" t="e">
        <v>#N/A</v>
      </c>
      <c r="Q1457" s="55" t="s">
        <v>4188</v>
      </c>
      <c r="T1457" s="55" t="s">
        <v>2875</v>
      </c>
      <c r="U1457" s="55" t="s">
        <v>2877</v>
      </c>
      <c r="V1457" s="60">
        <v>0.4</v>
      </c>
      <c r="W1457" s="59" t="s">
        <v>4430</v>
      </c>
      <c r="X1457" s="55">
        <v>4</v>
      </c>
      <c r="Y1457" s="55">
        <v>1</v>
      </c>
      <c r="AA1457" s="55" t="s">
        <v>5044</v>
      </c>
      <c r="AD1457" s="55" t="s">
        <v>4109</v>
      </c>
      <c r="AE1457" s="55" t="s">
        <v>4414</v>
      </c>
      <c r="AF1457" s="55" t="s">
        <v>4063</v>
      </c>
      <c r="AH1457" s="55" t="s">
        <v>5045</v>
      </c>
      <c r="AL1457" s="77">
        <f t="shared" si="10"/>
        <v>0</v>
      </c>
      <c r="AU1457" s="55">
        <v>8.9</v>
      </c>
      <c r="AV1457" s="55" t="s">
        <v>5046</v>
      </c>
    </row>
    <row r="1458" spans="2:48" x14ac:dyDescent="0.3">
      <c r="B1458" s="55">
        <v>2017</v>
      </c>
      <c r="D1458" s="54">
        <v>163</v>
      </c>
      <c r="E1458" s="55">
        <v>17</v>
      </c>
      <c r="F1458" s="55" t="s">
        <v>94</v>
      </c>
      <c r="H1458" s="55" t="s">
        <v>95</v>
      </c>
      <c r="I1458" s="55" t="s">
        <v>3543</v>
      </c>
      <c r="J1458" s="55" t="s">
        <v>1622</v>
      </c>
      <c r="K1458" s="55" t="s">
        <v>3593</v>
      </c>
      <c r="L1458" s="55" t="s">
        <v>2090</v>
      </c>
      <c r="M1458" s="55" t="s">
        <v>1636</v>
      </c>
      <c r="N1458" s="55" t="s">
        <v>2091</v>
      </c>
      <c r="O1458" s="55" t="e">
        <v>#N/A</v>
      </c>
      <c r="Q1458" s="55" t="s">
        <v>4188</v>
      </c>
      <c r="T1458" s="55" t="s">
        <v>1786</v>
      </c>
      <c r="U1458" s="55" t="s">
        <v>2877</v>
      </c>
      <c r="V1458" s="60">
        <v>0.1</v>
      </c>
      <c r="W1458" s="59" t="s">
        <v>4535</v>
      </c>
      <c r="X1458" s="55" t="s">
        <v>2216</v>
      </c>
      <c r="Y1458" s="55">
        <v>3</v>
      </c>
      <c r="AL1458" s="77">
        <f t="shared" si="10"/>
        <v>0</v>
      </c>
    </row>
    <row r="1459" spans="2:48" x14ac:dyDescent="0.3">
      <c r="B1459" s="55">
        <v>2017</v>
      </c>
      <c r="D1459" s="54">
        <v>163</v>
      </c>
      <c r="E1459" s="55">
        <v>17</v>
      </c>
      <c r="F1459" s="55" t="s">
        <v>94</v>
      </c>
      <c r="H1459" s="55" t="s">
        <v>95</v>
      </c>
      <c r="I1459" s="55" t="s">
        <v>3543</v>
      </c>
      <c r="J1459" s="55" t="s">
        <v>1622</v>
      </c>
      <c r="K1459" s="55" t="s">
        <v>3593</v>
      </c>
      <c r="L1459" s="55" t="s">
        <v>2090</v>
      </c>
      <c r="M1459" s="55" t="s">
        <v>1636</v>
      </c>
      <c r="N1459" s="55" t="s">
        <v>2091</v>
      </c>
      <c r="O1459" s="55" t="e">
        <v>#N/A</v>
      </c>
      <c r="Q1459" s="55" t="s">
        <v>4379</v>
      </c>
      <c r="T1459" s="55" t="s">
        <v>1786</v>
      </c>
      <c r="U1459" s="55" t="s">
        <v>2874</v>
      </c>
      <c r="V1459" s="60">
        <v>0.1</v>
      </c>
      <c r="W1459" s="59" t="s">
        <v>4535</v>
      </c>
      <c r="X1459" s="55" t="s">
        <v>2216</v>
      </c>
      <c r="Y1459" s="55">
        <v>3</v>
      </c>
      <c r="AL1459" s="77">
        <f t="shared" si="10"/>
        <v>0</v>
      </c>
    </row>
    <row r="1460" spans="2:48" x14ac:dyDescent="0.3">
      <c r="B1460" s="55">
        <v>2017</v>
      </c>
      <c r="D1460" s="54">
        <v>163</v>
      </c>
      <c r="E1460" s="55">
        <v>17</v>
      </c>
      <c r="F1460" s="55" t="s">
        <v>94</v>
      </c>
      <c r="H1460" s="55" t="s">
        <v>95</v>
      </c>
      <c r="I1460" s="55" t="s">
        <v>3543</v>
      </c>
      <c r="J1460" s="55" t="s">
        <v>1622</v>
      </c>
      <c r="K1460" s="55" t="s">
        <v>3968</v>
      </c>
      <c r="L1460" s="55" t="s">
        <v>1630</v>
      </c>
      <c r="N1460" s="55" t="s">
        <v>5048</v>
      </c>
      <c r="O1460" s="55" t="e">
        <v>#N/A</v>
      </c>
      <c r="Q1460" s="55" t="s">
        <v>5049</v>
      </c>
      <c r="T1460" s="55" t="s">
        <v>4262</v>
      </c>
      <c r="V1460" s="60">
        <v>0.2</v>
      </c>
      <c r="W1460" s="59" t="s">
        <v>4396</v>
      </c>
      <c r="X1460" s="55">
        <v>3</v>
      </c>
      <c r="Y1460" s="55">
        <v>1</v>
      </c>
      <c r="AA1460" s="55" t="s">
        <v>5050</v>
      </c>
      <c r="AL1460" s="77">
        <f t="shared" si="10"/>
        <v>0</v>
      </c>
    </row>
    <row r="1461" spans="2:48" x14ac:dyDescent="0.3">
      <c r="B1461" s="55">
        <v>2017</v>
      </c>
      <c r="D1461" s="54">
        <v>163</v>
      </c>
      <c r="E1461" s="55">
        <v>17</v>
      </c>
      <c r="F1461" s="55" t="s">
        <v>94</v>
      </c>
      <c r="H1461" s="55" t="s">
        <v>95</v>
      </c>
      <c r="I1461" s="55" t="s">
        <v>3543</v>
      </c>
      <c r="J1461" s="55" t="s">
        <v>1622</v>
      </c>
      <c r="K1461" s="55" t="s">
        <v>3968</v>
      </c>
      <c r="N1461" s="55" t="s">
        <v>2992</v>
      </c>
      <c r="O1461" s="55" t="e">
        <v>#N/A</v>
      </c>
      <c r="Q1461" s="55" t="s">
        <v>4293</v>
      </c>
      <c r="V1461" s="60">
        <v>0</v>
      </c>
      <c r="X1461" s="55">
        <v>2</v>
      </c>
      <c r="Y1461" s="55">
        <v>1</v>
      </c>
      <c r="AL1461" s="77">
        <f t="shared" si="10"/>
        <v>0</v>
      </c>
    </row>
    <row r="1462" spans="2:48" x14ac:dyDescent="0.3">
      <c r="B1462" s="55">
        <v>2017</v>
      </c>
      <c r="D1462" s="54">
        <v>163</v>
      </c>
      <c r="E1462" s="55">
        <v>17</v>
      </c>
      <c r="F1462" s="55" t="s">
        <v>94</v>
      </c>
      <c r="H1462" s="55" t="s">
        <v>95</v>
      </c>
      <c r="I1462" s="55" t="s">
        <v>3543</v>
      </c>
      <c r="J1462" s="55" t="s">
        <v>1634</v>
      </c>
      <c r="K1462" s="55" t="s">
        <v>3968</v>
      </c>
      <c r="L1462" s="55" t="s">
        <v>1630</v>
      </c>
      <c r="N1462" s="55" t="s">
        <v>2777</v>
      </c>
      <c r="O1462" s="55" t="e">
        <v>#N/A</v>
      </c>
      <c r="Q1462" s="55" t="s">
        <v>1667</v>
      </c>
      <c r="T1462" s="55" t="s">
        <v>4293</v>
      </c>
      <c r="V1462" s="60">
        <v>0</v>
      </c>
      <c r="W1462" s="59" t="s">
        <v>4396</v>
      </c>
      <c r="X1462" s="55">
        <v>3</v>
      </c>
      <c r="Y1462" s="55">
        <v>1</v>
      </c>
      <c r="AL1462" s="77">
        <f t="shared" si="10"/>
        <v>0</v>
      </c>
    </row>
    <row r="1463" spans="2:48" x14ac:dyDescent="0.3">
      <c r="B1463" s="55">
        <v>2017</v>
      </c>
      <c r="D1463" s="54">
        <v>163</v>
      </c>
      <c r="E1463" s="55">
        <v>17</v>
      </c>
      <c r="F1463" s="55" t="s">
        <v>94</v>
      </c>
      <c r="H1463" s="55" t="s">
        <v>95</v>
      </c>
      <c r="I1463" s="55" t="s">
        <v>3543</v>
      </c>
      <c r="J1463" s="55" t="s">
        <v>1634</v>
      </c>
      <c r="K1463" s="55" t="s">
        <v>3968</v>
      </c>
      <c r="N1463" s="55" t="s">
        <v>2919</v>
      </c>
      <c r="O1463" s="55" t="e">
        <v>#N/A</v>
      </c>
      <c r="Q1463" s="55" t="s">
        <v>1631</v>
      </c>
      <c r="T1463" s="55" t="s">
        <v>4293</v>
      </c>
      <c r="V1463" s="60">
        <v>0</v>
      </c>
      <c r="W1463" s="59" t="s">
        <v>4254</v>
      </c>
      <c r="X1463" s="55">
        <v>5</v>
      </c>
      <c r="Y1463" s="55">
        <v>3</v>
      </c>
      <c r="AL1463" s="77">
        <f t="shared" si="10"/>
        <v>0</v>
      </c>
    </row>
    <row r="1464" spans="2:48" x14ac:dyDescent="0.3">
      <c r="B1464" s="55">
        <v>2017</v>
      </c>
      <c r="D1464" s="54">
        <v>163</v>
      </c>
      <c r="E1464" s="55">
        <v>17</v>
      </c>
      <c r="F1464" s="55" t="s">
        <v>94</v>
      </c>
      <c r="H1464" s="55" t="s">
        <v>95</v>
      </c>
      <c r="I1464" s="55" t="s">
        <v>3543</v>
      </c>
      <c r="J1464" s="55" t="s">
        <v>1634</v>
      </c>
      <c r="K1464" s="55" t="s">
        <v>3968</v>
      </c>
      <c r="L1464" s="55" t="s">
        <v>1746</v>
      </c>
      <c r="N1464" s="55" t="s">
        <v>3201</v>
      </c>
      <c r="O1464" s="55" t="e">
        <v>#N/A</v>
      </c>
      <c r="P1464" s="55" t="s">
        <v>4175</v>
      </c>
      <c r="Q1464" s="55" t="s">
        <v>4816</v>
      </c>
      <c r="T1464" s="55" t="s">
        <v>4293</v>
      </c>
      <c r="V1464" s="60">
        <v>0</v>
      </c>
      <c r="X1464" s="55">
        <v>3</v>
      </c>
      <c r="Y1464" s="55">
        <v>1</v>
      </c>
      <c r="Z1464" s="55" t="s">
        <v>4274</v>
      </c>
      <c r="AL1464" s="77">
        <f t="shared" si="10"/>
        <v>0</v>
      </c>
    </row>
    <row r="1465" spans="2:48" x14ac:dyDescent="0.3">
      <c r="B1465" s="55">
        <v>2017</v>
      </c>
      <c r="D1465" s="54">
        <v>163</v>
      </c>
      <c r="E1465" s="55">
        <v>17</v>
      </c>
      <c r="F1465" s="55" t="s">
        <v>94</v>
      </c>
      <c r="H1465" s="55" t="s">
        <v>95</v>
      </c>
      <c r="I1465" s="55" t="s">
        <v>3543</v>
      </c>
      <c r="J1465" s="55" t="s">
        <v>1634</v>
      </c>
      <c r="K1465" s="55" t="s">
        <v>3366</v>
      </c>
      <c r="N1465" s="55" t="s">
        <v>3366</v>
      </c>
      <c r="O1465" s="55" t="e">
        <v>#N/A</v>
      </c>
      <c r="Y1465" s="55">
        <v>9</v>
      </c>
      <c r="AA1465" s="55" t="s">
        <v>5047</v>
      </c>
      <c r="AL1465" s="77">
        <f t="shared" si="10"/>
        <v>0</v>
      </c>
    </row>
    <row r="1466" spans="2:48" x14ac:dyDescent="0.3">
      <c r="B1466" s="55">
        <v>2017</v>
      </c>
      <c r="D1466" s="54">
        <v>167</v>
      </c>
      <c r="E1466" s="55">
        <v>17</v>
      </c>
      <c r="F1466" s="55" t="s">
        <v>321</v>
      </c>
      <c r="H1466" s="55" t="s">
        <v>95</v>
      </c>
      <c r="I1466" s="55" t="s">
        <v>3543</v>
      </c>
      <c r="J1466" s="55" t="s">
        <v>1622</v>
      </c>
      <c r="K1466" s="55" t="s">
        <v>3593</v>
      </c>
      <c r="L1466" s="55" t="s">
        <v>2090</v>
      </c>
      <c r="N1466" s="55" t="s">
        <v>2091</v>
      </c>
      <c r="O1466" s="55" t="e">
        <v>#N/A</v>
      </c>
      <c r="Q1466" s="55" t="s">
        <v>4379</v>
      </c>
      <c r="T1466" s="55" t="s">
        <v>5051</v>
      </c>
      <c r="U1466" s="55" t="s">
        <v>2874</v>
      </c>
      <c r="V1466" s="60">
        <v>0.2</v>
      </c>
      <c r="W1466" s="59" t="s">
        <v>4661</v>
      </c>
      <c r="X1466" s="55" t="s">
        <v>2216</v>
      </c>
      <c r="Y1466" s="55">
        <v>1</v>
      </c>
      <c r="AA1466" s="55" t="s">
        <v>5053</v>
      </c>
      <c r="AB1466" s="55" t="s">
        <v>4500</v>
      </c>
      <c r="AD1466" s="55" t="s">
        <v>4063</v>
      </c>
      <c r="AL1466" s="77">
        <f t="shared" si="10"/>
        <v>0</v>
      </c>
    </row>
    <row r="1467" spans="2:48" x14ac:dyDescent="0.3">
      <c r="B1467" s="55">
        <v>2017</v>
      </c>
      <c r="D1467" s="54">
        <v>167</v>
      </c>
      <c r="E1467" s="55">
        <v>17</v>
      </c>
      <c r="F1467" s="55" t="s">
        <v>321</v>
      </c>
      <c r="H1467" s="55" t="s">
        <v>95</v>
      </c>
      <c r="I1467" s="55" t="s">
        <v>3543</v>
      </c>
      <c r="J1467" s="55" t="s">
        <v>1622</v>
      </c>
      <c r="K1467" s="55" t="s">
        <v>3593</v>
      </c>
      <c r="L1467" s="55" t="s">
        <v>2090</v>
      </c>
      <c r="N1467" s="55" t="s">
        <v>2091</v>
      </c>
      <c r="O1467" s="55" t="e">
        <v>#N/A</v>
      </c>
      <c r="Q1467" s="55" t="s">
        <v>4182</v>
      </c>
      <c r="T1467" s="55" t="s">
        <v>5052</v>
      </c>
      <c r="U1467" s="55" t="s">
        <v>2874</v>
      </c>
      <c r="V1467" s="60">
        <v>0.1</v>
      </c>
      <c r="X1467" s="55">
        <v>2</v>
      </c>
      <c r="Y1467" s="55">
        <v>1</v>
      </c>
      <c r="AK1467" s="55">
        <v>9</v>
      </c>
      <c r="AL1467" s="77">
        <f t="shared" si="10"/>
        <v>1</v>
      </c>
    </row>
    <row r="1468" spans="2:48" x14ac:dyDescent="0.3">
      <c r="B1468" s="55">
        <v>2017</v>
      </c>
      <c r="D1468" s="54">
        <v>167</v>
      </c>
      <c r="E1468" s="55">
        <v>17</v>
      </c>
      <c r="F1468" s="55" t="s">
        <v>321</v>
      </c>
      <c r="H1468" s="55" t="s">
        <v>95</v>
      </c>
      <c r="I1468" s="55" t="s">
        <v>3543</v>
      </c>
      <c r="J1468" s="55" t="s">
        <v>1634</v>
      </c>
      <c r="K1468" s="55" t="s">
        <v>3965</v>
      </c>
      <c r="L1468" s="55" t="s">
        <v>1673</v>
      </c>
      <c r="M1468" s="55" t="s">
        <v>2879</v>
      </c>
      <c r="N1468" s="55" t="s">
        <v>4550</v>
      </c>
      <c r="O1468" s="55" t="e">
        <v>#N/A</v>
      </c>
      <c r="Q1468" s="55" t="s">
        <v>3103</v>
      </c>
      <c r="T1468" s="55" t="s">
        <v>3092</v>
      </c>
      <c r="U1468" s="55" t="s">
        <v>2874</v>
      </c>
      <c r="V1468" s="60">
        <v>0</v>
      </c>
      <c r="W1468" s="59" t="s">
        <v>4396</v>
      </c>
      <c r="X1468" s="55">
        <v>3</v>
      </c>
      <c r="Y1468" s="55">
        <v>1</v>
      </c>
      <c r="AA1468" s="55" t="s">
        <v>5054</v>
      </c>
      <c r="AL1468" s="77">
        <f t="shared" si="10"/>
        <v>0</v>
      </c>
    </row>
    <row r="1469" spans="2:48" x14ac:dyDescent="0.3">
      <c r="B1469" s="55">
        <v>2017</v>
      </c>
      <c r="D1469" s="54">
        <v>167</v>
      </c>
      <c r="E1469" s="55">
        <v>17</v>
      </c>
      <c r="F1469" s="55" t="s">
        <v>321</v>
      </c>
      <c r="H1469" s="55" t="s">
        <v>95</v>
      </c>
      <c r="I1469" s="55" t="s">
        <v>3543</v>
      </c>
      <c r="J1469" s="55" t="s">
        <v>1634</v>
      </c>
      <c r="K1469" s="55" t="s">
        <v>3965</v>
      </c>
      <c r="L1469" s="55" t="s">
        <v>1673</v>
      </c>
      <c r="M1469" s="55" t="s">
        <v>2879</v>
      </c>
      <c r="N1469" s="55" t="s">
        <v>4550</v>
      </c>
      <c r="O1469" s="55" t="e">
        <v>#N/A</v>
      </c>
      <c r="Q1469" s="55" t="s">
        <v>4130</v>
      </c>
      <c r="T1469" s="55" t="s">
        <v>4036</v>
      </c>
      <c r="U1469" s="55" t="s">
        <v>2877</v>
      </c>
      <c r="V1469" s="60">
        <v>0.2</v>
      </c>
      <c r="W1469" s="59" t="s">
        <v>3974</v>
      </c>
      <c r="X1469" s="55" t="s">
        <v>2216</v>
      </c>
      <c r="Y1469" s="55">
        <v>1</v>
      </c>
      <c r="AA1469" s="55" t="s">
        <v>5056</v>
      </c>
      <c r="AK1469" s="55">
        <v>9</v>
      </c>
      <c r="AL1469" s="77">
        <f t="shared" si="10"/>
        <v>1</v>
      </c>
    </row>
    <row r="1470" spans="2:48" x14ac:dyDescent="0.3">
      <c r="B1470" s="55">
        <v>2017</v>
      </c>
      <c r="D1470" s="54">
        <v>167</v>
      </c>
      <c r="E1470" s="55">
        <v>17</v>
      </c>
      <c r="F1470" s="55" t="s">
        <v>321</v>
      </c>
      <c r="H1470" s="55" t="s">
        <v>95</v>
      </c>
      <c r="I1470" s="55" t="s">
        <v>3543</v>
      </c>
      <c r="J1470" s="55" t="s">
        <v>1634</v>
      </c>
      <c r="K1470" s="55" t="s">
        <v>3965</v>
      </c>
      <c r="L1470" s="55" t="s">
        <v>1673</v>
      </c>
      <c r="M1470" s="55" t="s">
        <v>2879</v>
      </c>
      <c r="N1470" s="55" t="s">
        <v>4550</v>
      </c>
      <c r="O1470" s="55" t="e">
        <v>#N/A</v>
      </c>
      <c r="Q1470" s="55" t="s">
        <v>5055</v>
      </c>
      <c r="T1470" s="55" t="s">
        <v>4028</v>
      </c>
      <c r="U1470" s="55" t="s">
        <v>2877</v>
      </c>
      <c r="V1470" s="60">
        <v>1</v>
      </c>
      <c r="Y1470" s="55">
        <v>1</v>
      </c>
      <c r="AA1470" s="55" t="s">
        <v>5057</v>
      </c>
      <c r="AL1470" s="77">
        <f t="shared" si="10"/>
        <v>0</v>
      </c>
      <c r="AU1470" s="55" t="s">
        <v>5059</v>
      </c>
      <c r="AV1470" s="55" t="s">
        <v>5058</v>
      </c>
    </row>
    <row r="1471" spans="2:48" x14ac:dyDescent="0.3">
      <c r="B1471" s="55">
        <v>2017</v>
      </c>
      <c r="D1471" s="54">
        <v>167</v>
      </c>
      <c r="E1471" s="55">
        <v>17</v>
      </c>
      <c r="F1471" s="55" t="s">
        <v>321</v>
      </c>
      <c r="H1471" s="55" t="s">
        <v>95</v>
      </c>
      <c r="I1471" s="55" t="s">
        <v>3543</v>
      </c>
      <c r="J1471" s="55" t="s">
        <v>1634</v>
      </c>
      <c r="K1471" s="55" t="s">
        <v>4593</v>
      </c>
      <c r="L1471" s="55" t="s">
        <v>1635</v>
      </c>
      <c r="M1471" s="55" t="s">
        <v>3759</v>
      </c>
      <c r="N1471" s="55" t="s">
        <v>5060</v>
      </c>
      <c r="O1471" s="55" t="e">
        <v>#N/A</v>
      </c>
      <c r="Q1471" s="55" t="s">
        <v>3103</v>
      </c>
      <c r="T1471" s="55" t="s">
        <v>4476</v>
      </c>
      <c r="U1471" s="55" t="s">
        <v>2877</v>
      </c>
      <c r="V1471" s="60">
        <v>0.1</v>
      </c>
      <c r="W1471" s="59" t="s">
        <v>4396</v>
      </c>
      <c r="X1471" s="55">
        <v>4</v>
      </c>
      <c r="Y1471" s="55">
        <v>1</v>
      </c>
      <c r="AB1471" s="55" t="s">
        <v>5038</v>
      </c>
      <c r="AL1471" s="77">
        <f t="shared" si="10"/>
        <v>0</v>
      </c>
    </row>
    <row r="1472" spans="2:48" x14ac:dyDescent="0.3">
      <c r="B1472" s="55">
        <v>2017</v>
      </c>
      <c r="D1472" s="54">
        <v>167</v>
      </c>
      <c r="E1472" s="55">
        <v>17</v>
      </c>
      <c r="F1472" s="55" t="s">
        <v>321</v>
      </c>
      <c r="H1472" s="55" t="s">
        <v>95</v>
      </c>
      <c r="I1472" s="55" t="s">
        <v>3543</v>
      </c>
      <c r="J1472" s="55" t="s">
        <v>1634</v>
      </c>
      <c r="K1472" s="55" t="s">
        <v>1742</v>
      </c>
      <c r="L1472" s="55" t="s">
        <v>1904</v>
      </c>
      <c r="M1472" s="55" t="s">
        <v>1636</v>
      </c>
      <c r="N1472" s="55" t="s">
        <v>1905</v>
      </c>
      <c r="O1472" s="55" t="e">
        <v>#N/A</v>
      </c>
      <c r="Q1472" s="55" t="s">
        <v>3388</v>
      </c>
      <c r="U1472" s="55" t="s">
        <v>2874</v>
      </c>
      <c r="V1472" s="60">
        <v>1</v>
      </c>
      <c r="Y1472" s="55">
        <v>1</v>
      </c>
      <c r="AA1472" s="55" t="s">
        <v>5061</v>
      </c>
      <c r="AD1472" s="55" t="s">
        <v>4063</v>
      </c>
      <c r="AE1472" s="55" t="s">
        <v>4414</v>
      </c>
      <c r="AF1472" s="55" t="s">
        <v>4063</v>
      </c>
      <c r="AL1472" s="77">
        <f t="shared" si="10"/>
        <v>0</v>
      </c>
      <c r="AU1472" s="55">
        <v>37.799999999999997</v>
      </c>
      <c r="AV1472" s="55" t="s">
        <v>2874</v>
      </c>
    </row>
    <row r="1473" spans="2:48" x14ac:dyDescent="0.3">
      <c r="B1473" s="55">
        <v>2017</v>
      </c>
      <c r="D1473" s="54">
        <v>167</v>
      </c>
      <c r="E1473" s="55">
        <v>17</v>
      </c>
      <c r="F1473" s="55" t="s">
        <v>321</v>
      </c>
      <c r="H1473" s="55" t="s">
        <v>95</v>
      </c>
      <c r="I1473" s="55" t="s">
        <v>3543</v>
      </c>
      <c r="J1473" s="55" t="s">
        <v>1634</v>
      </c>
      <c r="K1473" s="55" t="s">
        <v>3561</v>
      </c>
      <c r="N1473" s="55" t="s">
        <v>2915</v>
      </c>
      <c r="O1473" s="55" t="e">
        <v>#N/A</v>
      </c>
      <c r="Q1473" s="55" t="s">
        <v>3103</v>
      </c>
      <c r="T1473" s="55" t="s">
        <v>5062</v>
      </c>
      <c r="V1473" s="60">
        <v>0</v>
      </c>
      <c r="W1473" s="59" t="s">
        <v>2216</v>
      </c>
      <c r="X1473" s="55" t="s">
        <v>2216</v>
      </c>
      <c r="Y1473" s="55">
        <v>1</v>
      </c>
      <c r="AL1473" s="77">
        <f t="shared" si="10"/>
        <v>0</v>
      </c>
    </row>
    <row r="1474" spans="2:48" x14ac:dyDescent="0.3">
      <c r="B1474" s="55">
        <v>2017</v>
      </c>
      <c r="D1474" s="54">
        <v>167</v>
      </c>
      <c r="E1474" s="55">
        <v>17</v>
      </c>
      <c r="F1474" s="55" t="s">
        <v>321</v>
      </c>
      <c r="H1474" s="55" t="s">
        <v>95</v>
      </c>
      <c r="I1474" s="55" t="s">
        <v>3543</v>
      </c>
      <c r="J1474" s="55" t="s">
        <v>1634</v>
      </c>
      <c r="K1474" s="55" t="s">
        <v>3968</v>
      </c>
      <c r="L1474" s="55" t="s">
        <v>1743</v>
      </c>
      <c r="N1474" s="55" t="s">
        <v>5063</v>
      </c>
      <c r="O1474" s="55" t="e">
        <v>#N/A</v>
      </c>
      <c r="P1474" s="55" t="s">
        <v>4163</v>
      </c>
      <c r="Q1474" s="55" t="s">
        <v>4163</v>
      </c>
      <c r="V1474" s="60">
        <v>0.9</v>
      </c>
      <c r="X1474" s="55">
        <v>2</v>
      </c>
      <c r="Y1474" s="55">
        <v>1</v>
      </c>
      <c r="AA1474" s="55" t="s">
        <v>5064</v>
      </c>
      <c r="AD1474" s="55" t="s">
        <v>4063</v>
      </c>
      <c r="AF1474" s="55" t="s">
        <v>4063</v>
      </c>
      <c r="AL1474" s="77">
        <f t="shared" si="10"/>
        <v>0</v>
      </c>
      <c r="AU1474" s="55">
        <v>20.2</v>
      </c>
      <c r="AV1474" s="55" t="s">
        <v>4858</v>
      </c>
    </row>
    <row r="1475" spans="2:48" x14ac:dyDescent="0.3">
      <c r="B1475" s="55">
        <v>2017</v>
      </c>
      <c r="D1475" s="54">
        <v>167</v>
      </c>
      <c r="E1475" s="55">
        <v>17</v>
      </c>
      <c r="F1475" s="55" t="s">
        <v>321</v>
      </c>
      <c r="H1475" s="55" t="s">
        <v>95</v>
      </c>
      <c r="I1475" s="55" t="s">
        <v>3543</v>
      </c>
      <c r="J1475" s="55" t="s">
        <v>1634</v>
      </c>
      <c r="K1475" s="55" t="s">
        <v>3968</v>
      </c>
      <c r="L1475" s="55" t="s">
        <v>1746</v>
      </c>
      <c r="M1475" s="55" t="s">
        <v>4274</v>
      </c>
      <c r="N1475" s="55" t="s">
        <v>3201</v>
      </c>
      <c r="O1475" s="55" t="e">
        <v>#N/A</v>
      </c>
      <c r="Q1475" s="55" t="s">
        <v>3103</v>
      </c>
      <c r="T1475" s="55" t="s">
        <v>5065</v>
      </c>
      <c r="U1475" s="55" t="s">
        <v>2877</v>
      </c>
      <c r="V1475" s="60">
        <v>0</v>
      </c>
      <c r="X1475" s="55">
        <v>2</v>
      </c>
      <c r="Y1475" s="55">
        <v>1</v>
      </c>
      <c r="AA1475" s="55" t="s">
        <v>5066</v>
      </c>
      <c r="AH1475" s="55" t="s">
        <v>5067</v>
      </c>
      <c r="AL1475" s="77">
        <f t="shared" si="10"/>
        <v>0</v>
      </c>
    </row>
    <row r="1476" spans="2:48" x14ac:dyDescent="0.3">
      <c r="B1476" s="55">
        <v>2017</v>
      </c>
      <c r="D1476" s="54">
        <v>167</v>
      </c>
      <c r="E1476" s="55">
        <v>17</v>
      </c>
      <c r="F1476" s="55" t="s">
        <v>321</v>
      </c>
      <c r="H1476" s="55" t="s">
        <v>95</v>
      </c>
      <c r="I1476" s="55" t="s">
        <v>3543</v>
      </c>
      <c r="J1476" s="55" t="s">
        <v>1634</v>
      </c>
      <c r="K1476" s="55" t="s">
        <v>3968</v>
      </c>
      <c r="L1476" s="55" t="s">
        <v>1746</v>
      </c>
      <c r="M1476" s="55" t="s">
        <v>4274</v>
      </c>
      <c r="N1476" s="55" t="s">
        <v>3201</v>
      </c>
      <c r="O1476" s="55" t="e">
        <v>#N/A</v>
      </c>
      <c r="Q1476" s="55" t="s">
        <v>4533</v>
      </c>
      <c r="V1476" s="60">
        <v>0</v>
      </c>
      <c r="X1476" s="55" t="s">
        <v>3974</v>
      </c>
      <c r="Y1476" s="55">
        <v>3</v>
      </c>
      <c r="AA1476" s="55" t="s">
        <v>5068</v>
      </c>
      <c r="AL1476" s="77">
        <f t="shared" si="10"/>
        <v>0</v>
      </c>
    </row>
    <row r="1477" spans="2:48" x14ac:dyDescent="0.3">
      <c r="B1477" s="55">
        <v>2017</v>
      </c>
      <c r="D1477" s="54">
        <v>167</v>
      </c>
      <c r="E1477" s="55">
        <v>17</v>
      </c>
      <c r="F1477" s="55" t="s">
        <v>321</v>
      </c>
      <c r="H1477" s="55" t="s">
        <v>95</v>
      </c>
      <c r="I1477" s="55" t="s">
        <v>3543</v>
      </c>
      <c r="J1477" s="55" t="s">
        <v>1634</v>
      </c>
      <c r="K1477" s="55" t="s">
        <v>3968</v>
      </c>
      <c r="L1477" s="55" t="s">
        <v>1746</v>
      </c>
      <c r="M1477" s="55" t="s">
        <v>4274</v>
      </c>
      <c r="N1477" s="55" t="s">
        <v>3201</v>
      </c>
      <c r="O1477" s="55" t="e">
        <v>#N/A</v>
      </c>
      <c r="Q1477" s="55" t="s">
        <v>3446</v>
      </c>
      <c r="V1477" s="60">
        <v>0</v>
      </c>
      <c r="W1477" s="59" t="s">
        <v>4254</v>
      </c>
      <c r="X1477" s="55">
        <v>5</v>
      </c>
      <c r="Y1477" s="55">
        <v>6</v>
      </c>
      <c r="AG1477" s="55" t="s">
        <v>5069</v>
      </c>
      <c r="AL1477" s="77">
        <f t="shared" si="10"/>
        <v>0</v>
      </c>
      <c r="AR1477" s="55" t="s">
        <v>3974</v>
      </c>
    </row>
    <row r="1478" spans="2:48" x14ac:dyDescent="0.3">
      <c r="B1478" s="55">
        <v>2017</v>
      </c>
      <c r="D1478" s="54">
        <v>167</v>
      </c>
      <c r="E1478" s="55">
        <v>17</v>
      </c>
      <c r="F1478" s="55" t="s">
        <v>321</v>
      </c>
      <c r="H1478" s="55" t="s">
        <v>95</v>
      </c>
      <c r="I1478" s="55" t="s">
        <v>3543</v>
      </c>
      <c r="J1478" s="55" t="s">
        <v>1634</v>
      </c>
      <c r="K1478" s="55" t="s">
        <v>3968</v>
      </c>
      <c r="L1478" s="55" t="s">
        <v>2980</v>
      </c>
      <c r="M1478" s="55" t="s">
        <v>4274</v>
      </c>
      <c r="N1478" s="55" t="s">
        <v>2777</v>
      </c>
      <c r="O1478" s="55" t="e">
        <v>#N/A</v>
      </c>
      <c r="Q1478" s="55" t="s">
        <v>1631</v>
      </c>
      <c r="T1478" s="55" t="s">
        <v>5070</v>
      </c>
      <c r="V1478" s="60">
        <v>0</v>
      </c>
      <c r="W1478" s="59" t="s">
        <v>4396</v>
      </c>
      <c r="X1478" s="55">
        <v>2</v>
      </c>
      <c r="Y1478" s="55">
        <v>1</v>
      </c>
      <c r="AA1478" s="55" t="s">
        <v>5071</v>
      </c>
      <c r="AL1478" s="77">
        <f t="shared" si="10"/>
        <v>0</v>
      </c>
      <c r="AU1478" s="55">
        <v>4.4000000000000004</v>
      </c>
      <c r="AV1478" s="55" t="s">
        <v>4413</v>
      </c>
    </row>
    <row r="1479" spans="2:48" x14ac:dyDescent="0.3">
      <c r="B1479" s="55">
        <v>2017</v>
      </c>
      <c r="D1479" s="54">
        <v>167</v>
      </c>
      <c r="E1479" s="55">
        <v>17</v>
      </c>
      <c r="F1479" s="55" t="s">
        <v>321</v>
      </c>
      <c r="H1479" s="55" t="s">
        <v>95</v>
      </c>
      <c r="I1479" s="55" t="s">
        <v>3543</v>
      </c>
      <c r="J1479" s="55" t="s">
        <v>1634</v>
      </c>
      <c r="K1479" s="55" t="s">
        <v>3968</v>
      </c>
      <c r="L1479" s="55" t="s">
        <v>2980</v>
      </c>
      <c r="M1479" s="55" t="s">
        <v>4274</v>
      </c>
      <c r="N1479" s="55" t="s">
        <v>2777</v>
      </c>
      <c r="O1479" s="55" t="e">
        <v>#N/A</v>
      </c>
      <c r="Q1479" s="55" t="s">
        <v>1631</v>
      </c>
      <c r="T1479" s="55" t="s">
        <v>5072</v>
      </c>
      <c r="V1479" s="60">
        <v>0</v>
      </c>
      <c r="W1479" s="59" t="s">
        <v>4254</v>
      </c>
      <c r="X1479" s="55">
        <v>2</v>
      </c>
      <c r="Y1479" s="55">
        <v>1</v>
      </c>
      <c r="AA1479" s="55" t="s">
        <v>5073</v>
      </c>
      <c r="AL1479" s="77">
        <f t="shared" si="10"/>
        <v>0</v>
      </c>
      <c r="AU1479" s="55">
        <v>20.3</v>
      </c>
      <c r="AV1479" s="55" t="s">
        <v>5074</v>
      </c>
    </row>
    <row r="1480" spans="2:48" x14ac:dyDescent="0.3">
      <c r="B1480" s="55">
        <v>2017</v>
      </c>
      <c r="D1480" s="54">
        <v>167</v>
      </c>
      <c r="E1480" s="55">
        <v>17</v>
      </c>
      <c r="F1480" s="55" t="s">
        <v>321</v>
      </c>
      <c r="H1480" s="55" t="s">
        <v>95</v>
      </c>
      <c r="I1480" s="55" t="s">
        <v>3543</v>
      </c>
      <c r="J1480" s="55" t="s">
        <v>2148</v>
      </c>
      <c r="N1480" s="55" t="s">
        <v>5075</v>
      </c>
      <c r="O1480" s="55" t="e">
        <v>#N/A</v>
      </c>
      <c r="Q1480" s="55" t="s">
        <v>1631</v>
      </c>
      <c r="V1480" s="60">
        <v>0</v>
      </c>
      <c r="W1480" s="59" t="s">
        <v>4397</v>
      </c>
      <c r="X1480" s="55">
        <v>5</v>
      </c>
      <c r="Y1480" s="55">
        <v>4</v>
      </c>
      <c r="AA1480" s="55" t="s">
        <v>5076</v>
      </c>
      <c r="AL1480" s="77">
        <f t="shared" si="10"/>
        <v>0</v>
      </c>
    </row>
    <row r="1481" spans="2:48" x14ac:dyDescent="0.3">
      <c r="B1481" s="55">
        <v>2017</v>
      </c>
      <c r="D1481" s="54">
        <v>167</v>
      </c>
      <c r="E1481" s="55">
        <v>17</v>
      </c>
      <c r="F1481" s="55" t="s">
        <v>321</v>
      </c>
      <c r="H1481" s="55" t="s">
        <v>95</v>
      </c>
      <c r="I1481" s="55" t="s">
        <v>3543</v>
      </c>
      <c r="J1481" s="55" t="s">
        <v>2148</v>
      </c>
      <c r="N1481" s="55" t="s">
        <v>5075</v>
      </c>
      <c r="O1481" s="55" t="e">
        <v>#N/A</v>
      </c>
      <c r="Q1481" s="55" t="s">
        <v>4293</v>
      </c>
      <c r="V1481" s="60">
        <v>0</v>
      </c>
      <c r="W1481" s="59" t="s">
        <v>4397</v>
      </c>
      <c r="X1481" s="55">
        <v>5</v>
      </c>
      <c r="Y1481" s="55">
        <v>5</v>
      </c>
      <c r="AL1481" s="77">
        <f t="shared" si="10"/>
        <v>0</v>
      </c>
    </row>
    <row r="1482" spans="2:48" x14ac:dyDescent="0.3">
      <c r="B1482" s="55">
        <v>2017</v>
      </c>
      <c r="D1482" s="54">
        <v>167</v>
      </c>
      <c r="E1482" s="55">
        <v>17</v>
      </c>
      <c r="F1482" s="55" t="s">
        <v>321</v>
      </c>
      <c r="H1482" s="55" t="s">
        <v>95</v>
      </c>
      <c r="I1482" s="55" t="s">
        <v>3543</v>
      </c>
      <c r="J1482" s="55" t="s">
        <v>1634</v>
      </c>
      <c r="K1482" s="55" t="s">
        <v>1816</v>
      </c>
      <c r="N1482" s="55" t="s">
        <v>1816</v>
      </c>
      <c r="O1482" s="55" t="e">
        <v>#N/A</v>
      </c>
      <c r="Q1482" s="55" t="s">
        <v>1816</v>
      </c>
      <c r="V1482" s="60">
        <v>0</v>
      </c>
      <c r="Y1482" s="55">
        <v>1</v>
      </c>
      <c r="AL1482" s="77">
        <f t="shared" si="10"/>
        <v>0</v>
      </c>
    </row>
    <row r="1483" spans="2:48" x14ac:dyDescent="0.3">
      <c r="B1483" s="55">
        <v>2017</v>
      </c>
      <c r="D1483" s="54">
        <v>167</v>
      </c>
      <c r="E1483" s="55">
        <v>17</v>
      </c>
      <c r="F1483" s="55" t="s">
        <v>321</v>
      </c>
      <c r="H1483" s="55" t="s">
        <v>95</v>
      </c>
      <c r="I1483" s="55" t="s">
        <v>3543</v>
      </c>
      <c r="J1483" s="55" t="s">
        <v>1634</v>
      </c>
      <c r="K1483" s="55" t="s">
        <v>3366</v>
      </c>
      <c r="N1483" s="55" t="s">
        <v>3366</v>
      </c>
      <c r="O1483" s="55" t="e">
        <v>#N/A</v>
      </c>
      <c r="Y1483" s="55">
        <v>2</v>
      </c>
      <c r="AL1483" s="77">
        <f t="shared" si="10"/>
        <v>0</v>
      </c>
    </row>
    <row r="1484" spans="2:48" x14ac:dyDescent="0.3">
      <c r="B1484" s="55">
        <v>2017</v>
      </c>
      <c r="D1484" s="54">
        <v>164</v>
      </c>
      <c r="E1484" s="55">
        <v>17</v>
      </c>
      <c r="F1484" s="55" t="s">
        <v>31</v>
      </c>
      <c r="H1484" s="55" t="s">
        <v>15</v>
      </c>
      <c r="I1484" s="55" t="s">
        <v>3543</v>
      </c>
      <c r="J1484" s="55" t="s">
        <v>1634</v>
      </c>
      <c r="K1484" s="55" t="s">
        <v>3965</v>
      </c>
      <c r="L1484" s="55" t="s">
        <v>1673</v>
      </c>
      <c r="M1484" s="55" t="s">
        <v>2879</v>
      </c>
      <c r="N1484" s="55" t="s">
        <v>4550</v>
      </c>
      <c r="O1484" s="55" t="e">
        <v>#N/A</v>
      </c>
      <c r="Q1484" s="55" t="s">
        <v>4440</v>
      </c>
      <c r="T1484" s="55" t="s">
        <v>1674</v>
      </c>
      <c r="V1484" s="60">
        <v>0.3</v>
      </c>
      <c r="W1484" s="59" t="s">
        <v>5077</v>
      </c>
      <c r="X1484" s="55" t="s">
        <v>2216</v>
      </c>
      <c r="Y1484" s="55">
        <v>1</v>
      </c>
      <c r="AB1484" s="55" t="s">
        <v>5078</v>
      </c>
      <c r="AL1484" s="77">
        <f t="shared" si="10"/>
        <v>0</v>
      </c>
    </row>
    <row r="1485" spans="2:48" x14ac:dyDescent="0.3">
      <c r="B1485" s="55">
        <v>2017</v>
      </c>
      <c r="D1485" s="54">
        <v>164</v>
      </c>
      <c r="E1485" s="55">
        <v>17</v>
      </c>
      <c r="F1485" s="55" t="s">
        <v>31</v>
      </c>
      <c r="H1485" s="55" t="s">
        <v>15</v>
      </c>
      <c r="I1485" s="55" t="s">
        <v>3543</v>
      </c>
      <c r="J1485" s="55" t="s">
        <v>1634</v>
      </c>
      <c r="K1485" s="55" t="s">
        <v>3965</v>
      </c>
      <c r="L1485" s="55" t="s">
        <v>1673</v>
      </c>
      <c r="M1485" s="55" t="s">
        <v>2879</v>
      </c>
      <c r="N1485" s="55" t="s">
        <v>4550</v>
      </c>
      <c r="O1485" s="55" t="e">
        <v>#N/A</v>
      </c>
      <c r="Q1485" s="55" t="s">
        <v>4199</v>
      </c>
      <c r="T1485" s="55" t="s">
        <v>4288</v>
      </c>
      <c r="U1485" s="55" t="s">
        <v>2877</v>
      </c>
      <c r="V1485" s="60">
        <v>1</v>
      </c>
      <c r="Y1485" s="55">
        <v>1</v>
      </c>
      <c r="AB1485" s="55" t="s">
        <v>5038</v>
      </c>
      <c r="AD1485" s="55" t="s">
        <v>4063</v>
      </c>
      <c r="AE1485" s="55" t="s">
        <v>4414</v>
      </c>
      <c r="AF1485" s="55" t="s">
        <v>4063</v>
      </c>
      <c r="AL1485" s="77">
        <f t="shared" si="10"/>
        <v>0</v>
      </c>
      <c r="AU1485" s="55" t="s">
        <v>5080</v>
      </c>
      <c r="AV1485" s="55" t="s">
        <v>5079</v>
      </c>
    </row>
    <row r="1486" spans="2:48" x14ac:dyDescent="0.3">
      <c r="B1486" s="55">
        <v>2017</v>
      </c>
      <c r="D1486" s="54">
        <v>164</v>
      </c>
      <c r="E1486" s="55">
        <v>17</v>
      </c>
      <c r="F1486" s="55" t="s">
        <v>31</v>
      </c>
      <c r="H1486" s="55" t="s">
        <v>15</v>
      </c>
      <c r="I1486" s="55" t="s">
        <v>3543</v>
      </c>
      <c r="J1486" s="55" t="s">
        <v>1622</v>
      </c>
      <c r="K1486" s="55" t="s">
        <v>3593</v>
      </c>
      <c r="L1486" s="55" t="s">
        <v>2090</v>
      </c>
      <c r="M1486" s="55" t="s">
        <v>5081</v>
      </c>
      <c r="N1486" s="55" t="s">
        <v>2091</v>
      </c>
      <c r="O1486" s="55" t="s">
        <v>5081</v>
      </c>
      <c r="Q1486" s="55" t="s">
        <v>3544</v>
      </c>
      <c r="U1486" s="55" t="s">
        <v>2874</v>
      </c>
      <c r="V1486" s="60">
        <v>0.9</v>
      </c>
      <c r="W1486" s="59" t="s">
        <v>4430</v>
      </c>
      <c r="X1486" s="55" t="s">
        <v>2216</v>
      </c>
      <c r="Y1486" s="55">
        <v>1</v>
      </c>
      <c r="AA1486" s="55" t="s">
        <v>5082</v>
      </c>
      <c r="AL1486" s="77">
        <f t="shared" si="10"/>
        <v>0</v>
      </c>
    </row>
    <row r="1487" spans="2:48" x14ac:dyDescent="0.3">
      <c r="B1487" s="55">
        <v>2017</v>
      </c>
      <c r="D1487" s="54">
        <v>164</v>
      </c>
      <c r="E1487" s="55">
        <v>17</v>
      </c>
      <c r="F1487" s="55" t="s">
        <v>31</v>
      </c>
      <c r="H1487" s="55" t="s">
        <v>15</v>
      </c>
      <c r="I1487" s="55" t="s">
        <v>3543</v>
      </c>
      <c r="J1487" s="55" t="s">
        <v>1622</v>
      </c>
      <c r="K1487" s="55" t="s">
        <v>3593</v>
      </c>
      <c r="L1487" s="55" t="s">
        <v>2090</v>
      </c>
      <c r="N1487" s="55" t="s">
        <v>2091</v>
      </c>
      <c r="O1487" s="55" t="e">
        <v>#N/A</v>
      </c>
      <c r="Q1487" s="55" t="s">
        <v>4861</v>
      </c>
      <c r="T1487" s="55" t="s">
        <v>5083</v>
      </c>
      <c r="U1487" s="55" t="s">
        <v>2874</v>
      </c>
      <c r="V1487" s="60">
        <v>0.3</v>
      </c>
      <c r="W1487" s="59" t="s">
        <v>4430</v>
      </c>
      <c r="X1487" s="55" t="s">
        <v>2216</v>
      </c>
      <c r="Y1487" s="55">
        <v>1</v>
      </c>
      <c r="AL1487" s="77">
        <f t="shared" si="10"/>
        <v>0</v>
      </c>
    </row>
    <row r="1488" spans="2:48" x14ac:dyDescent="0.3">
      <c r="B1488" s="55">
        <v>2017</v>
      </c>
      <c r="D1488" s="54">
        <v>164</v>
      </c>
      <c r="E1488" s="55">
        <v>17</v>
      </c>
      <c r="F1488" s="55" t="s">
        <v>31</v>
      </c>
      <c r="H1488" s="55" t="s">
        <v>15</v>
      </c>
      <c r="I1488" s="55" t="s">
        <v>3543</v>
      </c>
      <c r="J1488" s="55" t="s">
        <v>1634</v>
      </c>
      <c r="K1488" s="55" t="s">
        <v>3561</v>
      </c>
      <c r="N1488" s="55" t="s">
        <v>2915</v>
      </c>
      <c r="O1488" s="55" t="e">
        <v>#N/A</v>
      </c>
      <c r="Q1488" s="55" t="s">
        <v>2916</v>
      </c>
      <c r="T1488" s="55" t="s">
        <v>1631</v>
      </c>
      <c r="U1488" s="55" t="s">
        <v>2216</v>
      </c>
      <c r="V1488" s="60">
        <v>0</v>
      </c>
      <c r="W1488" s="59" t="s">
        <v>4254</v>
      </c>
      <c r="X1488" s="55">
        <v>3</v>
      </c>
      <c r="Y1488" s="55">
        <v>1</v>
      </c>
      <c r="AL1488" s="77">
        <f t="shared" si="10"/>
        <v>0</v>
      </c>
    </row>
    <row r="1489" spans="2:48" x14ac:dyDescent="0.3">
      <c r="B1489" s="55">
        <v>2017</v>
      </c>
      <c r="D1489" s="54">
        <v>164</v>
      </c>
      <c r="E1489" s="55">
        <v>17</v>
      </c>
      <c r="F1489" s="55" t="s">
        <v>31</v>
      </c>
      <c r="H1489" s="55" t="s">
        <v>15</v>
      </c>
      <c r="I1489" s="55" t="s">
        <v>3543</v>
      </c>
      <c r="J1489" s="55" t="s">
        <v>1634</v>
      </c>
      <c r="K1489" s="55" t="s">
        <v>3968</v>
      </c>
      <c r="L1489" s="55" t="s">
        <v>2945</v>
      </c>
      <c r="M1489" s="55" t="s">
        <v>4274</v>
      </c>
      <c r="N1489" s="55" t="s">
        <v>2971</v>
      </c>
      <c r="O1489" s="55" t="e">
        <v>#N/A</v>
      </c>
      <c r="Q1489" s="55" t="s">
        <v>3354</v>
      </c>
      <c r="V1489" s="60">
        <v>0.4</v>
      </c>
      <c r="W1489" s="59" t="s">
        <v>4397</v>
      </c>
      <c r="X1489" s="55">
        <v>4</v>
      </c>
      <c r="Y1489" s="55">
        <v>2</v>
      </c>
      <c r="AA1489" s="55" t="s">
        <v>5084</v>
      </c>
      <c r="AB1489" s="55" t="s">
        <v>2965</v>
      </c>
      <c r="AD1489" s="55" t="s">
        <v>4067</v>
      </c>
      <c r="AF1489" s="55" t="s">
        <v>4109</v>
      </c>
      <c r="AL1489" s="77">
        <f t="shared" si="10"/>
        <v>0</v>
      </c>
    </row>
    <row r="1490" spans="2:48" x14ac:dyDescent="0.3">
      <c r="B1490" s="55">
        <v>2017</v>
      </c>
      <c r="D1490" s="54">
        <v>164</v>
      </c>
      <c r="E1490" s="55">
        <v>17</v>
      </c>
      <c r="F1490" s="55" t="s">
        <v>31</v>
      </c>
      <c r="H1490" s="55" t="s">
        <v>15</v>
      </c>
      <c r="I1490" s="55" t="s">
        <v>3543</v>
      </c>
      <c r="J1490" s="55" t="s">
        <v>1634</v>
      </c>
      <c r="K1490" s="55" t="s">
        <v>3968</v>
      </c>
      <c r="L1490" s="55" t="s">
        <v>2980</v>
      </c>
      <c r="M1490" s="55" t="s">
        <v>4274</v>
      </c>
      <c r="N1490" s="55" t="s">
        <v>2777</v>
      </c>
      <c r="O1490" s="55" t="e">
        <v>#N/A</v>
      </c>
      <c r="Q1490" s="55" t="s">
        <v>3446</v>
      </c>
      <c r="T1490" s="55" t="s">
        <v>4293</v>
      </c>
      <c r="V1490" s="60">
        <v>0</v>
      </c>
      <c r="W1490" s="59" t="s">
        <v>4254</v>
      </c>
      <c r="X1490" s="55">
        <v>3</v>
      </c>
      <c r="Y1490" s="55">
        <v>1</v>
      </c>
      <c r="AL1490" s="77">
        <f t="shared" si="10"/>
        <v>0</v>
      </c>
    </row>
    <row r="1491" spans="2:48" x14ac:dyDescent="0.3">
      <c r="B1491" s="55">
        <v>2017</v>
      </c>
      <c r="D1491" s="54">
        <v>164</v>
      </c>
      <c r="E1491" s="55">
        <v>17</v>
      </c>
      <c r="F1491" s="55" t="s">
        <v>31</v>
      </c>
      <c r="H1491" s="55" t="s">
        <v>15</v>
      </c>
      <c r="I1491" s="55" t="s">
        <v>3543</v>
      </c>
      <c r="J1491" s="55" t="s">
        <v>1634</v>
      </c>
      <c r="N1491" s="55" t="s">
        <v>2919</v>
      </c>
      <c r="O1491" s="55" t="e">
        <v>#N/A</v>
      </c>
      <c r="Q1491" s="55" t="s">
        <v>4293</v>
      </c>
      <c r="V1491" s="60">
        <v>0</v>
      </c>
      <c r="X1491" s="55">
        <v>3</v>
      </c>
      <c r="Y1491" s="55">
        <v>1</v>
      </c>
      <c r="AL1491" s="77">
        <f t="shared" si="10"/>
        <v>0</v>
      </c>
    </row>
    <row r="1492" spans="2:48" x14ac:dyDescent="0.3">
      <c r="B1492" s="55">
        <v>2017</v>
      </c>
      <c r="D1492" s="54">
        <v>164</v>
      </c>
      <c r="E1492" s="55">
        <v>17</v>
      </c>
      <c r="F1492" s="55" t="s">
        <v>31</v>
      </c>
      <c r="H1492" s="55" t="s">
        <v>15</v>
      </c>
      <c r="I1492" s="55" t="s">
        <v>3543</v>
      </c>
      <c r="J1492" s="55" t="s">
        <v>1634</v>
      </c>
      <c r="K1492" s="55" t="s">
        <v>3366</v>
      </c>
      <c r="N1492" s="55" t="s">
        <v>3366</v>
      </c>
      <c r="O1492" s="55" t="e">
        <v>#N/A</v>
      </c>
      <c r="Y1492" s="55">
        <v>8</v>
      </c>
      <c r="AL1492" s="77">
        <f t="shared" si="10"/>
        <v>0</v>
      </c>
    </row>
    <row r="1493" spans="2:48" x14ac:dyDescent="0.3">
      <c r="B1493" s="55">
        <v>2017</v>
      </c>
      <c r="D1493" s="54">
        <v>160</v>
      </c>
      <c r="E1493" s="55">
        <v>17</v>
      </c>
      <c r="F1493" s="55" t="s">
        <v>30</v>
      </c>
      <c r="H1493" s="55" t="s">
        <v>27</v>
      </c>
      <c r="I1493" s="55" t="s">
        <v>2284</v>
      </c>
      <c r="J1493" s="55" t="s">
        <v>1634</v>
      </c>
      <c r="K1493" s="55" t="s">
        <v>3965</v>
      </c>
      <c r="L1493" s="55" t="s">
        <v>1673</v>
      </c>
      <c r="M1493" s="55" t="s">
        <v>2879</v>
      </c>
      <c r="N1493" s="55" t="s">
        <v>4550</v>
      </c>
      <c r="O1493" s="55" t="e">
        <v>#N/A</v>
      </c>
      <c r="Q1493" s="55" t="s">
        <v>4895</v>
      </c>
      <c r="T1493" s="55" t="s">
        <v>2327</v>
      </c>
      <c r="U1493" s="55" t="s">
        <v>2877</v>
      </c>
      <c r="V1493" s="60">
        <v>0.3</v>
      </c>
      <c r="Y1493" s="55">
        <v>1</v>
      </c>
      <c r="AA1493" s="55" t="s">
        <v>5085</v>
      </c>
      <c r="AB1493" s="55" t="s">
        <v>5086</v>
      </c>
      <c r="AD1493" s="55" t="s">
        <v>4067</v>
      </c>
      <c r="AF1493" s="55" t="s">
        <v>4067</v>
      </c>
      <c r="AK1493" s="55">
        <v>7</v>
      </c>
      <c r="AL1493" s="77">
        <f t="shared" si="10"/>
        <v>1</v>
      </c>
    </row>
    <row r="1494" spans="2:48" x14ac:dyDescent="0.3">
      <c r="B1494" s="55">
        <v>2017</v>
      </c>
      <c r="D1494" s="54">
        <v>160</v>
      </c>
      <c r="E1494" s="55">
        <v>17</v>
      </c>
      <c r="F1494" s="55" t="s">
        <v>30</v>
      </c>
      <c r="H1494" s="55" t="s">
        <v>27</v>
      </c>
      <c r="I1494" s="55" t="s">
        <v>2284</v>
      </c>
      <c r="J1494" s="55" t="s">
        <v>1622</v>
      </c>
      <c r="K1494" s="55" t="s">
        <v>3593</v>
      </c>
      <c r="L1494" s="55" t="s">
        <v>2090</v>
      </c>
      <c r="M1494" s="55" t="s">
        <v>1636</v>
      </c>
      <c r="N1494" s="55" t="s">
        <v>2091</v>
      </c>
      <c r="O1494" s="55" t="e">
        <v>#N/A</v>
      </c>
      <c r="Q1494" s="55" t="s">
        <v>5087</v>
      </c>
      <c r="U1494" s="55" t="s">
        <v>2877</v>
      </c>
      <c r="V1494" s="60">
        <v>0.9</v>
      </c>
      <c r="W1494" s="59" t="s">
        <v>4661</v>
      </c>
      <c r="X1494" s="55">
        <v>4</v>
      </c>
      <c r="Y1494" s="55">
        <v>1</v>
      </c>
      <c r="AB1494" s="55" t="s">
        <v>4500</v>
      </c>
      <c r="AG1494" s="55" t="s">
        <v>5088</v>
      </c>
      <c r="AH1494" s="55" t="s">
        <v>5067</v>
      </c>
      <c r="AK1494" s="55">
        <v>8</v>
      </c>
      <c r="AL1494" s="77">
        <f t="shared" si="10"/>
        <v>1</v>
      </c>
    </row>
    <row r="1495" spans="2:48" x14ac:dyDescent="0.3">
      <c r="B1495" s="55">
        <v>2017</v>
      </c>
      <c r="D1495" s="54">
        <v>160</v>
      </c>
      <c r="E1495" s="55">
        <v>17</v>
      </c>
      <c r="F1495" s="55" t="s">
        <v>30</v>
      </c>
      <c r="H1495" s="55" t="s">
        <v>27</v>
      </c>
      <c r="I1495" s="55" t="s">
        <v>2284</v>
      </c>
      <c r="J1495" s="55" t="s">
        <v>1634</v>
      </c>
      <c r="K1495" s="55" t="s">
        <v>3968</v>
      </c>
      <c r="L1495" s="55" t="s">
        <v>1746</v>
      </c>
      <c r="M1495" s="55" t="s">
        <v>4274</v>
      </c>
      <c r="N1495" s="55" t="s">
        <v>3201</v>
      </c>
      <c r="O1495" s="55" t="e">
        <v>#N/A</v>
      </c>
      <c r="Q1495" s="55" t="s">
        <v>1631</v>
      </c>
      <c r="T1495" s="55" t="s">
        <v>4293</v>
      </c>
      <c r="V1495" s="60">
        <v>9</v>
      </c>
      <c r="W1495" s="59" t="s">
        <v>4254</v>
      </c>
      <c r="X1495" s="55">
        <v>2</v>
      </c>
      <c r="Y1495" s="55">
        <v>1</v>
      </c>
      <c r="AK1495" s="55">
        <v>6</v>
      </c>
      <c r="AL1495" s="77">
        <f t="shared" si="10"/>
        <v>1</v>
      </c>
    </row>
    <row r="1496" spans="2:48" x14ac:dyDescent="0.3">
      <c r="B1496" s="55">
        <v>2017</v>
      </c>
      <c r="D1496" s="54">
        <v>160</v>
      </c>
      <c r="E1496" s="55">
        <v>17</v>
      </c>
      <c r="F1496" s="55" t="s">
        <v>30</v>
      </c>
      <c r="H1496" s="55" t="s">
        <v>27</v>
      </c>
      <c r="I1496" s="55" t="s">
        <v>2284</v>
      </c>
      <c r="J1496" s="55" t="s">
        <v>1634</v>
      </c>
      <c r="K1496" s="55" t="s">
        <v>3968</v>
      </c>
      <c r="L1496" s="55" t="s">
        <v>1746</v>
      </c>
      <c r="M1496" s="55" t="s">
        <v>4274</v>
      </c>
      <c r="N1496" s="55" t="s">
        <v>3201</v>
      </c>
      <c r="O1496" s="55" t="e">
        <v>#N/A</v>
      </c>
      <c r="Q1496" s="55" t="s">
        <v>1667</v>
      </c>
      <c r="T1496" s="55" t="s">
        <v>4293</v>
      </c>
      <c r="V1496" s="60">
        <v>0.3</v>
      </c>
      <c r="W1496" s="59" t="s">
        <v>4396</v>
      </c>
      <c r="X1496" s="55">
        <v>4</v>
      </c>
      <c r="Y1496" s="55">
        <v>1</v>
      </c>
      <c r="AL1496" s="77">
        <f t="shared" si="10"/>
        <v>0</v>
      </c>
    </row>
    <row r="1497" spans="2:48" x14ac:dyDescent="0.3">
      <c r="B1497" s="55">
        <v>2017</v>
      </c>
      <c r="D1497" s="54">
        <v>160</v>
      </c>
      <c r="E1497" s="55">
        <v>17</v>
      </c>
      <c r="F1497" s="55" t="s">
        <v>30</v>
      </c>
      <c r="H1497" s="55" t="s">
        <v>27</v>
      </c>
      <c r="I1497" s="55" t="s">
        <v>2284</v>
      </c>
      <c r="J1497" s="55" t="s">
        <v>1634</v>
      </c>
      <c r="K1497" s="55" t="s">
        <v>3968</v>
      </c>
      <c r="L1497" s="55" t="s">
        <v>2980</v>
      </c>
      <c r="M1497" s="55" t="s">
        <v>4274</v>
      </c>
      <c r="N1497" s="55" t="s">
        <v>2777</v>
      </c>
      <c r="O1497" s="55" t="e">
        <v>#N/A</v>
      </c>
      <c r="Q1497" s="55" t="s">
        <v>1631</v>
      </c>
      <c r="T1497" s="55" t="s">
        <v>3340</v>
      </c>
      <c r="V1497" s="60">
        <v>1</v>
      </c>
      <c r="X1497" s="55">
        <v>2</v>
      </c>
      <c r="Y1497" s="55">
        <v>1</v>
      </c>
      <c r="AA1497" s="55" t="s">
        <v>5089</v>
      </c>
      <c r="AH1497" s="55" t="s">
        <v>5067</v>
      </c>
      <c r="AL1497" s="77">
        <f t="shared" si="10"/>
        <v>0</v>
      </c>
      <c r="AU1497" s="55" t="s">
        <v>5090</v>
      </c>
      <c r="AV1497" s="55" t="s">
        <v>4273</v>
      </c>
    </row>
    <row r="1498" spans="2:48" x14ac:dyDescent="0.3">
      <c r="B1498" s="55">
        <v>2017</v>
      </c>
      <c r="D1498" s="54">
        <v>160</v>
      </c>
      <c r="E1498" s="55">
        <v>17</v>
      </c>
      <c r="F1498" s="55" t="s">
        <v>30</v>
      </c>
      <c r="H1498" s="55" t="s">
        <v>27</v>
      </c>
      <c r="I1498" s="55" t="s">
        <v>2284</v>
      </c>
      <c r="J1498" s="55" t="s">
        <v>1634</v>
      </c>
      <c r="K1498" s="55" t="s">
        <v>3366</v>
      </c>
      <c r="N1498" s="55" t="s">
        <v>3366</v>
      </c>
      <c r="O1498" s="55" t="e">
        <v>#N/A</v>
      </c>
      <c r="Y1498" s="55">
        <v>2</v>
      </c>
      <c r="AL1498" s="77">
        <f t="shared" si="10"/>
        <v>0</v>
      </c>
    </row>
    <row r="1499" spans="2:48" x14ac:dyDescent="0.3">
      <c r="B1499" s="55">
        <v>2017</v>
      </c>
      <c r="D1499" s="54">
        <v>104</v>
      </c>
      <c r="E1499" s="55">
        <v>17</v>
      </c>
      <c r="F1499" s="55" t="s">
        <v>30</v>
      </c>
      <c r="H1499" s="55" t="s">
        <v>27</v>
      </c>
      <c r="I1499" s="55" t="s">
        <v>2746</v>
      </c>
      <c r="J1499" s="55" t="s">
        <v>1634</v>
      </c>
      <c r="K1499" s="55" t="s">
        <v>3366</v>
      </c>
      <c r="N1499" s="55" t="s">
        <v>3366</v>
      </c>
      <c r="O1499" s="55" t="e">
        <v>#N/A</v>
      </c>
      <c r="Y1499" s="55">
        <v>3</v>
      </c>
      <c r="AL1499" s="77">
        <f t="shared" si="10"/>
        <v>0</v>
      </c>
    </row>
    <row r="1500" spans="2:48" x14ac:dyDescent="0.3">
      <c r="B1500" s="55">
        <v>2017</v>
      </c>
      <c r="D1500" s="54">
        <v>167</v>
      </c>
      <c r="E1500" s="55">
        <v>17</v>
      </c>
      <c r="F1500" s="55" t="s">
        <v>321</v>
      </c>
      <c r="H1500" s="55" t="s">
        <v>95</v>
      </c>
      <c r="I1500" s="55" t="s">
        <v>3543</v>
      </c>
      <c r="J1500" s="55" t="s">
        <v>1634</v>
      </c>
      <c r="K1500" s="55" t="s">
        <v>3968</v>
      </c>
      <c r="L1500" s="55" t="s">
        <v>2980</v>
      </c>
      <c r="N1500" s="55" t="s">
        <v>2777</v>
      </c>
      <c r="O1500" s="55" t="e">
        <v>#N/A</v>
      </c>
      <c r="Q1500" s="55" t="s">
        <v>1631</v>
      </c>
      <c r="T1500" s="55" t="s">
        <v>5072</v>
      </c>
      <c r="V1500" s="60">
        <v>0</v>
      </c>
      <c r="W1500" s="59" t="s">
        <v>4254</v>
      </c>
      <c r="X1500" s="55">
        <v>2</v>
      </c>
      <c r="Y1500" s="55">
        <v>1</v>
      </c>
      <c r="AA1500" s="55" t="s">
        <v>5091</v>
      </c>
      <c r="AL1500" s="77">
        <f t="shared" si="10"/>
        <v>0</v>
      </c>
      <c r="AU1500" s="55" t="s">
        <v>5092</v>
      </c>
      <c r="AV1500" s="55" t="s">
        <v>4855</v>
      </c>
    </row>
    <row r="1501" spans="2:48" x14ac:dyDescent="0.3">
      <c r="B1501" s="55">
        <v>2017</v>
      </c>
      <c r="D1501" s="54">
        <v>173</v>
      </c>
      <c r="E1501" s="55">
        <v>17</v>
      </c>
      <c r="F1501" s="55" t="s">
        <v>91</v>
      </c>
      <c r="H1501" s="55" t="s">
        <v>15</v>
      </c>
      <c r="I1501" s="55" t="s">
        <v>2549</v>
      </c>
      <c r="J1501" s="55" t="s">
        <v>1634</v>
      </c>
      <c r="K1501" s="55" t="s">
        <v>3965</v>
      </c>
      <c r="L1501" s="55" t="s">
        <v>1673</v>
      </c>
      <c r="M1501" s="55" t="s">
        <v>2879</v>
      </c>
      <c r="N1501" s="55" t="s">
        <v>4550</v>
      </c>
      <c r="O1501" s="55" t="e">
        <v>#N/A</v>
      </c>
      <c r="Q1501" s="55" t="s">
        <v>5093</v>
      </c>
      <c r="T1501" s="55" t="s">
        <v>1674</v>
      </c>
      <c r="U1501" s="55" t="s">
        <v>2874</v>
      </c>
      <c r="V1501" s="60">
        <v>0.5</v>
      </c>
      <c r="W1501" s="59" t="s">
        <v>4430</v>
      </c>
      <c r="X1501" s="55" t="s">
        <v>2216</v>
      </c>
      <c r="Y1501" s="55">
        <v>1</v>
      </c>
      <c r="AL1501" s="77">
        <f t="shared" si="10"/>
        <v>0</v>
      </c>
    </row>
    <row r="1502" spans="2:48" x14ac:dyDescent="0.3">
      <c r="B1502" s="55">
        <v>2017</v>
      </c>
      <c r="D1502" s="54">
        <v>173</v>
      </c>
      <c r="E1502" s="55">
        <v>17</v>
      </c>
      <c r="F1502" s="55" t="s">
        <v>91</v>
      </c>
      <c r="H1502" s="55" t="s">
        <v>15</v>
      </c>
      <c r="I1502" s="55" t="s">
        <v>2549</v>
      </c>
      <c r="J1502" s="55" t="s">
        <v>1634</v>
      </c>
      <c r="K1502" s="55" t="s">
        <v>3968</v>
      </c>
      <c r="L1502" s="55" t="s">
        <v>2945</v>
      </c>
      <c r="M1502" s="55" t="s">
        <v>4274</v>
      </c>
      <c r="N1502" s="55" t="s">
        <v>2971</v>
      </c>
      <c r="O1502" s="55" t="e">
        <v>#N/A</v>
      </c>
      <c r="Q1502" s="55" t="s">
        <v>1667</v>
      </c>
      <c r="T1502" s="55" t="s">
        <v>4293</v>
      </c>
      <c r="U1502" s="55" t="s">
        <v>4274</v>
      </c>
      <c r="V1502" s="60">
        <v>0</v>
      </c>
      <c r="W1502" s="59" t="s">
        <v>4396</v>
      </c>
      <c r="X1502" s="55">
        <v>1</v>
      </c>
      <c r="Y1502" s="55">
        <v>1</v>
      </c>
      <c r="AL1502" s="77">
        <f t="shared" si="10"/>
        <v>0</v>
      </c>
    </row>
    <row r="1503" spans="2:48" x14ac:dyDescent="0.3">
      <c r="B1503" s="55">
        <v>2017</v>
      </c>
      <c r="D1503" s="54">
        <v>173</v>
      </c>
      <c r="E1503" s="55">
        <v>17</v>
      </c>
      <c r="F1503" s="55" t="s">
        <v>91</v>
      </c>
      <c r="H1503" s="55" t="s">
        <v>15</v>
      </c>
      <c r="I1503" s="55" t="s">
        <v>2549</v>
      </c>
      <c r="J1503" s="55" t="s">
        <v>2148</v>
      </c>
      <c r="K1503" s="55" t="s">
        <v>3968</v>
      </c>
      <c r="M1503" s="55" t="s">
        <v>4274</v>
      </c>
      <c r="N1503" s="55" t="s">
        <v>5075</v>
      </c>
      <c r="O1503" s="55" t="e">
        <v>#N/A</v>
      </c>
      <c r="Q1503" s="55" t="s">
        <v>1631</v>
      </c>
      <c r="V1503" s="60" t="s">
        <v>2216</v>
      </c>
      <c r="W1503" s="59" t="s">
        <v>4396</v>
      </c>
      <c r="X1503" s="55">
        <v>2</v>
      </c>
      <c r="Y1503" s="55">
        <v>1</v>
      </c>
      <c r="AA1503" s="55" t="s">
        <v>5094</v>
      </c>
      <c r="AL1503" s="77">
        <f t="shared" ref="AL1503:AL1566" si="11">IF(ISBLANK(AK1503),,Y1503)</f>
        <v>0</v>
      </c>
    </row>
    <row r="1504" spans="2:48" x14ac:dyDescent="0.3">
      <c r="B1504" s="55">
        <v>2017</v>
      </c>
      <c r="D1504" s="54">
        <v>173</v>
      </c>
      <c r="E1504" s="55">
        <v>17</v>
      </c>
      <c r="F1504" s="55" t="s">
        <v>91</v>
      </c>
      <c r="H1504" s="55" t="s">
        <v>15</v>
      </c>
      <c r="I1504" s="55" t="s">
        <v>2549</v>
      </c>
      <c r="J1504" s="55" t="s">
        <v>1622</v>
      </c>
      <c r="K1504" s="55" t="s">
        <v>3593</v>
      </c>
      <c r="L1504" s="55" t="s">
        <v>2090</v>
      </c>
      <c r="M1504" s="55" t="s">
        <v>1636</v>
      </c>
      <c r="N1504" s="55" t="s">
        <v>2091</v>
      </c>
      <c r="O1504" s="55" t="e">
        <v>#N/A</v>
      </c>
      <c r="Q1504" s="55" t="s">
        <v>4182</v>
      </c>
      <c r="V1504" s="60">
        <v>0.1</v>
      </c>
      <c r="Y1504" s="55">
        <v>1</v>
      </c>
      <c r="AL1504" s="77">
        <f t="shared" si="11"/>
        <v>0</v>
      </c>
    </row>
    <row r="1505" spans="2:48" x14ac:dyDescent="0.3">
      <c r="B1505" s="55">
        <v>2017</v>
      </c>
      <c r="D1505" s="54">
        <v>161</v>
      </c>
      <c r="E1505" s="55">
        <v>17</v>
      </c>
      <c r="F1505" s="55" t="s">
        <v>32</v>
      </c>
      <c r="H1505" s="55" t="s">
        <v>15</v>
      </c>
      <c r="I1505" s="55" t="s">
        <v>2284</v>
      </c>
      <c r="J1505" s="55" t="s">
        <v>1622</v>
      </c>
      <c r="N1505" s="55" t="s">
        <v>1622</v>
      </c>
      <c r="O1505" s="55" t="e">
        <v>#N/A</v>
      </c>
      <c r="Q1505" s="55" t="s">
        <v>3388</v>
      </c>
      <c r="U1505" s="55" t="s">
        <v>2877</v>
      </c>
      <c r="V1505" s="60">
        <v>0.3</v>
      </c>
      <c r="W1505" s="59" t="s">
        <v>4430</v>
      </c>
      <c r="X1505" s="55">
        <v>1</v>
      </c>
      <c r="Y1505" s="55">
        <v>1</v>
      </c>
      <c r="AL1505" s="77">
        <f t="shared" si="11"/>
        <v>0</v>
      </c>
    </row>
    <row r="1506" spans="2:48" x14ac:dyDescent="0.3">
      <c r="B1506" s="55">
        <v>2017</v>
      </c>
      <c r="D1506" s="54">
        <v>161</v>
      </c>
      <c r="E1506" s="55">
        <v>17</v>
      </c>
      <c r="F1506" s="55" t="s">
        <v>32</v>
      </c>
      <c r="H1506" s="55" t="s">
        <v>15</v>
      </c>
      <c r="I1506" s="55" t="s">
        <v>2284</v>
      </c>
      <c r="J1506" s="55" t="s">
        <v>1634</v>
      </c>
      <c r="K1506" s="55" t="s">
        <v>3366</v>
      </c>
      <c r="N1506" s="55" t="s">
        <v>3366</v>
      </c>
      <c r="O1506" s="55" t="e">
        <v>#N/A</v>
      </c>
      <c r="Y1506" s="55">
        <v>1</v>
      </c>
      <c r="AL1506" s="77">
        <f t="shared" si="11"/>
        <v>0</v>
      </c>
    </row>
    <row r="1507" spans="2:48" x14ac:dyDescent="0.3">
      <c r="B1507" s="55">
        <v>2017</v>
      </c>
      <c r="D1507" s="54">
        <v>194</v>
      </c>
      <c r="E1507" s="55">
        <v>17</v>
      </c>
      <c r="F1507" s="55" t="s">
        <v>234</v>
      </c>
      <c r="H1507" s="55" t="s">
        <v>15</v>
      </c>
      <c r="I1507" s="55" t="s">
        <v>2301</v>
      </c>
      <c r="J1507" s="55" t="s">
        <v>1634</v>
      </c>
      <c r="K1507" s="55" t="s">
        <v>3561</v>
      </c>
      <c r="L1507" s="55" t="s">
        <v>2873</v>
      </c>
      <c r="M1507" s="55" t="s">
        <v>1657</v>
      </c>
      <c r="N1507" s="55" t="s">
        <v>1658</v>
      </c>
      <c r="O1507" s="55" t="e">
        <v>#N/A</v>
      </c>
      <c r="Q1507" s="55" t="s">
        <v>3813</v>
      </c>
      <c r="T1507" s="55" t="s">
        <v>5095</v>
      </c>
      <c r="U1507" s="55" t="s">
        <v>2877</v>
      </c>
      <c r="V1507" s="60">
        <v>0.2</v>
      </c>
      <c r="W1507" s="59" t="s">
        <v>4430</v>
      </c>
      <c r="X1507" s="55">
        <v>2</v>
      </c>
      <c r="Y1507" s="55">
        <v>1</v>
      </c>
      <c r="AA1507" s="55" t="s">
        <v>5096</v>
      </c>
      <c r="AD1507" s="55" t="s">
        <v>4109</v>
      </c>
      <c r="AE1507" s="55" t="s">
        <v>4109</v>
      </c>
      <c r="AF1507" s="55" t="s">
        <v>4063</v>
      </c>
      <c r="AH1507" s="55" t="s">
        <v>5098</v>
      </c>
      <c r="AK1507" s="55">
        <v>9</v>
      </c>
      <c r="AL1507" s="77">
        <f t="shared" si="11"/>
        <v>1</v>
      </c>
      <c r="AU1507" s="55" t="s">
        <v>5097</v>
      </c>
      <c r="AV1507" s="55" t="s">
        <v>4516</v>
      </c>
    </row>
    <row r="1508" spans="2:48" x14ac:dyDescent="0.3">
      <c r="B1508" s="55">
        <v>2017</v>
      </c>
      <c r="D1508" s="54">
        <v>194</v>
      </c>
      <c r="E1508" s="55">
        <v>17</v>
      </c>
      <c r="F1508" s="55" t="s">
        <v>234</v>
      </c>
      <c r="H1508" s="55" t="s">
        <v>15</v>
      </c>
      <c r="I1508" s="55" t="s">
        <v>2301</v>
      </c>
      <c r="J1508" s="55" t="s">
        <v>1634</v>
      </c>
      <c r="K1508" s="55" t="s">
        <v>3561</v>
      </c>
      <c r="L1508" s="55" t="s">
        <v>2873</v>
      </c>
      <c r="M1508" s="55" t="s">
        <v>1657</v>
      </c>
      <c r="N1508" s="55" t="s">
        <v>1658</v>
      </c>
      <c r="O1508" s="55" t="e">
        <v>#N/A</v>
      </c>
      <c r="Q1508" s="55" t="s">
        <v>1765</v>
      </c>
      <c r="T1508" s="55" t="s">
        <v>4293</v>
      </c>
      <c r="V1508" s="60">
        <v>0</v>
      </c>
      <c r="W1508" s="59" t="s">
        <v>4254</v>
      </c>
      <c r="X1508" s="55">
        <v>3</v>
      </c>
      <c r="Y1508" s="55">
        <v>1</v>
      </c>
      <c r="AL1508" s="77">
        <f t="shared" si="11"/>
        <v>0</v>
      </c>
      <c r="AU1508" s="55">
        <v>25.3</v>
      </c>
      <c r="AV1508" s="55" t="s">
        <v>5099</v>
      </c>
    </row>
    <row r="1509" spans="2:48" x14ac:dyDescent="0.3">
      <c r="B1509" s="55">
        <v>2017</v>
      </c>
      <c r="D1509" s="54">
        <v>194</v>
      </c>
      <c r="E1509" s="55">
        <v>17</v>
      </c>
      <c r="F1509" s="55" t="s">
        <v>234</v>
      </c>
      <c r="H1509" s="55" t="s">
        <v>15</v>
      </c>
      <c r="I1509" s="55" t="s">
        <v>2301</v>
      </c>
      <c r="J1509" s="55" t="s">
        <v>1634</v>
      </c>
      <c r="K1509" s="55" t="s">
        <v>4593</v>
      </c>
      <c r="L1509" s="55" t="s">
        <v>1635</v>
      </c>
      <c r="M1509" s="55" t="s">
        <v>3036</v>
      </c>
      <c r="N1509" s="55" t="s">
        <v>5100</v>
      </c>
      <c r="O1509" s="55" t="e">
        <v>#N/A</v>
      </c>
      <c r="Q1509" s="55" t="s">
        <v>4206</v>
      </c>
      <c r="U1509" s="55" t="s">
        <v>2877</v>
      </c>
      <c r="V1509" s="60">
        <v>0.9</v>
      </c>
      <c r="W1509" s="59" t="s">
        <v>4396</v>
      </c>
      <c r="Y1509" s="55">
        <v>1</v>
      </c>
      <c r="AA1509" s="55" t="s">
        <v>5101</v>
      </c>
      <c r="AB1509" s="55" t="s">
        <v>2965</v>
      </c>
      <c r="AD1509" s="55" t="s">
        <v>4067</v>
      </c>
      <c r="AE1509" s="55" t="s">
        <v>4414</v>
      </c>
      <c r="AF1509" s="55" t="s">
        <v>4067</v>
      </c>
      <c r="AH1509" s="55" t="s">
        <v>5098</v>
      </c>
      <c r="AL1509" s="77">
        <f t="shared" si="11"/>
        <v>0</v>
      </c>
      <c r="AU1509" s="55">
        <v>5</v>
      </c>
      <c r="AV1509" s="55" t="s">
        <v>5102</v>
      </c>
    </row>
    <row r="1510" spans="2:48" x14ac:dyDescent="0.3">
      <c r="B1510" s="55">
        <v>2017</v>
      </c>
      <c r="D1510" s="54">
        <v>194</v>
      </c>
      <c r="E1510" s="55">
        <v>17</v>
      </c>
      <c r="F1510" s="55" t="s">
        <v>234</v>
      </c>
      <c r="H1510" s="55" t="s">
        <v>15</v>
      </c>
      <c r="I1510" s="55" t="s">
        <v>2301</v>
      </c>
      <c r="J1510" s="55" t="s">
        <v>1634</v>
      </c>
      <c r="K1510" s="55" t="s">
        <v>4593</v>
      </c>
      <c r="L1510" s="55" t="s">
        <v>1635</v>
      </c>
      <c r="M1510" s="55" t="s">
        <v>3036</v>
      </c>
      <c r="N1510" s="55" t="s">
        <v>5100</v>
      </c>
      <c r="O1510" s="55" t="e">
        <v>#N/A</v>
      </c>
      <c r="Q1510" s="55" t="s">
        <v>2916</v>
      </c>
      <c r="U1510" s="55" t="s">
        <v>2874</v>
      </c>
      <c r="V1510" s="60">
        <v>0.1</v>
      </c>
      <c r="W1510" s="59" t="s">
        <v>4396</v>
      </c>
      <c r="X1510" s="55">
        <v>3</v>
      </c>
      <c r="Y1510" s="55">
        <v>1</v>
      </c>
      <c r="AA1510" s="55" t="s">
        <v>5103</v>
      </c>
      <c r="AD1510" s="55" t="s">
        <v>4109</v>
      </c>
      <c r="AE1510" s="55" t="s">
        <v>4109</v>
      </c>
      <c r="AF1510" s="55" t="s">
        <v>4109</v>
      </c>
      <c r="AL1510" s="77">
        <f t="shared" si="11"/>
        <v>0</v>
      </c>
    </row>
    <row r="1511" spans="2:48" x14ac:dyDescent="0.3">
      <c r="B1511" s="55">
        <v>2017</v>
      </c>
      <c r="D1511" s="54">
        <v>194</v>
      </c>
      <c r="E1511" s="55">
        <v>17</v>
      </c>
      <c r="F1511" s="55" t="s">
        <v>234</v>
      </c>
      <c r="H1511" s="55" t="s">
        <v>15</v>
      </c>
      <c r="I1511" s="55" t="s">
        <v>2301</v>
      </c>
      <c r="J1511" s="55" t="s">
        <v>1634</v>
      </c>
      <c r="K1511" s="55" t="s">
        <v>4593</v>
      </c>
      <c r="L1511" s="55" t="s">
        <v>1950</v>
      </c>
      <c r="M1511" s="55" t="s">
        <v>1636</v>
      </c>
      <c r="N1511" s="55" t="s">
        <v>1952</v>
      </c>
      <c r="O1511" s="55" t="e">
        <v>#N/A</v>
      </c>
      <c r="Q1511" s="55" t="s">
        <v>4214</v>
      </c>
      <c r="T1511" s="55" t="s">
        <v>4287</v>
      </c>
      <c r="U1511" s="55" t="s">
        <v>2877</v>
      </c>
      <c r="V1511" s="60">
        <v>1</v>
      </c>
      <c r="X1511" s="55">
        <v>4</v>
      </c>
      <c r="Y1511" s="55">
        <v>1</v>
      </c>
      <c r="AD1511" s="55" t="s">
        <v>4063</v>
      </c>
      <c r="AE1511" s="55" t="s">
        <v>4414</v>
      </c>
      <c r="AF1511" s="55" t="s">
        <v>4063</v>
      </c>
      <c r="AL1511" s="77">
        <f t="shared" si="11"/>
        <v>0</v>
      </c>
      <c r="AU1511" s="55">
        <v>51.2</v>
      </c>
      <c r="AV1511" s="55" t="s">
        <v>2874</v>
      </c>
    </row>
    <row r="1512" spans="2:48" x14ac:dyDescent="0.3">
      <c r="B1512" s="55">
        <v>2017</v>
      </c>
      <c r="D1512" s="54">
        <v>194</v>
      </c>
      <c r="E1512" s="55">
        <v>17</v>
      </c>
      <c r="F1512" s="55" t="s">
        <v>234</v>
      </c>
      <c r="H1512" s="55" t="s">
        <v>15</v>
      </c>
      <c r="I1512" s="55" t="s">
        <v>2301</v>
      </c>
      <c r="J1512" s="55" t="s">
        <v>1634</v>
      </c>
      <c r="K1512" s="55" t="s">
        <v>4593</v>
      </c>
      <c r="L1512" s="55" t="s">
        <v>2911</v>
      </c>
      <c r="M1512" s="55" t="s">
        <v>4934</v>
      </c>
      <c r="N1512" s="55" t="s">
        <v>2911</v>
      </c>
      <c r="O1512" s="55" t="e">
        <v>#N/A</v>
      </c>
      <c r="Q1512" s="55" t="s">
        <v>3413</v>
      </c>
      <c r="T1512" s="55" t="s">
        <v>5104</v>
      </c>
      <c r="U1512" s="55" t="s">
        <v>2874</v>
      </c>
      <c r="V1512" s="60">
        <v>0</v>
      </c>
      <c r="X1512" s="55">
        <v>2</v>
      </c>
      <c r="Y1512" s="55">
        <v>1</v>
      </c>
      <c r="AL1512" s="77">
        <f t="shared" si="11"/>
        <v>0</v>
      </c>
    </row>
    <row r="1513" spans="2:48" x14ac:dyDescent="0.3">
      <c r="B1513" s="55">
        <v>2017</v>
      </c>
      <c r="D1513" s="54">
        <v>194</v>
      </c>
      <c r="E1513" s="55">
        <v>17</v>
      </c>
      <c r="F1513" s="55" t="s">
        <v>234</v>
      </c>
      <c r="H1513" s="55" t="s">
        <v>15</v>
      </c>
      <c r="I1513" s="55" t="s">
        <v>2301</v>
      </c>
      <c r="J1513" s="55" t="s">
        <v>1634</v>
      </c>
      <c r="K1513" s="55" t="s">
        <v>3968</v>
      </c>
      <c r="L1513" s="55" t="s">
        <v>2259</v>
      </c>
      <c r="N1513" s="55" t="s">
        <v>2983</v>
      </c>
      <c r="O1513" s="55" t="e">
        <v>#N/A</v>
      </c>
      <c r="P1513" s="55" t="s">
        <v>4163</v>
      </c>
      <c r="Q1513" s="55" t="s">
        <v>4163</v>
      </c>
      <c r="V1513" s="60">
        <v>1</v>
      </c>
      <c r="Y1513" s="55">
        <v>1</v>
      </c>
      <c r="AA1513" s="55" t="s">
        <v>5105</v>
      </c>
      <c r="AB1513" s="55" t="s">
        <v>5106</v>
      </c>
      <c r="AD1513" s="55" t="s">
        <v>4109</v>
      </c>
      <c r="AF1513" s="55" t="s">
        <v>4109</v>
      </c>
      <c r="AL1513" s="77">
        <f t="shared" si="11"/>
        <v>0</v>
      </c>
    </row>
    <row r="1514" spans="2:48" x14ac:dyDescent="0.3">
      <c r="B1514" s="55">
        <v>2017</v>
      </c>
      <c r="D1514" s="54">
        <v>194</v>
      </c>
      <c r="E1514" s="55">
        <v>17</v>
      </c>
      <c r="F1514" s="55" t="s">
        <v>234</v>
      </c>
      <c r="H1514" s="55" t="s">
        <v>15</v>
      </c>
      <c r="I1514" s="55" t="s">
        <v>2301</v>
      </c>
      <c r="J1514" s="55" t="s">
        <v>1634</v>
      </c>
      <c r="K1514" s="55" t="s">
        <v>3968</v>
      </c>
      <c r="L1514" s="55" t="s">
        <v>1743</v>
      </c>
      <c r="N1514" s="55" t="s">
        <v>5063</v>
      </c>
      <c r="O1514" s="55" t="e">
        <v>#N/A</v>
      </c>
      <c r="Q1514" s="55" t="s">
        <v>1631</v>
      </c>
      <c r="V1514" s="60">
        <v>0</v>
      </c>
      <c r="W1514" s="59" t="s">
        <v>4254</v>
      </c>
      <c r="X1514" s="55" t="s">
        <v>2216</v>
      </c>
      <c r="Y1514" s="55">
        <v>1</v>
      </c>
      <c r="AK1514" s="55">
        <v>6</v>
      </c>
      <c r="AL1514" s="77">
        <f t="shared" si="11"/>
        <v>1</v>
      </c>
    </row>
    <row r="1515" spans="2:48" x14ac:dyDescent="0.3">
      <c r="B1515" s="55">
        <v>2017</v>
      </c>
      <c r="D1515" s="54">
        <v>194</v>
      </c>
      <c r="E1515" s="55">
        <v>17</v>
      </c>
      <c r="F1515" s="55" t="s">
        <v>234</v>
      </c>
      <c r="H1515" s="55" t="s">
        <v>15</v>
      </c>
      <c r="I1515" s="55" t="s">
        <v>2301</v>
      </c>
      <c r="J1515" s="55" t="s">
        <v>1634</v>
      </c>
      <c r="K1515" s="55" t="s">
        <v>3968</v>
      </c>
      <c r="L1515" s="55" t="s">
        <v>2980</v>
      </c>
      <c r="M1515" s="55" t="s">
        <v>4274</v>
      </c>
      <c r="N1515" s="55" t="s">
        <v>2777</v>
      </c>
      <c r="O1515" s="55" t="e">
        <v>#N/A</v>
      </c>
      <c r="Q1515" s="55" t="s">
        <v>3354</v>
      </c>
      <c r="T1515" s="55" t="s">
        <v>1631</v>
      </c>
      <c r="V1515" s="60">
        <v>0</v>
      </c>
      <c r="W1515" s="59" t="s">
        <v>4397</v>
      </c>
      <c r="X1515" s="55">
        <v>3</v>
      </c>
      <c r="Y1515" s="55">
        <v>2</v>
      </c>
      <c r="AA1515" s="55" t="s">
        <v>5107</v>
      </c>
      <c r="AL1515" s="77">
        <f t="shared" si="11"/>
        <v>0</v>
      </c>
    </row>
    <row r="1516" spans="2:48" x14ac:dyDescent="0.3">
      <c r="B1516" s="55">
        <v>2017</v>
      </c>
      <c r="D1516" s="54">
        <v>194</v>
      </c>
      <c r="E1516" s="55">
        <v>17</v>
      </c>
      <c r="F1516" s="55" t="s">
        <v>234</v>
      </c>
      <c r="H1516" s="55" t="s">
        <v>15</v>
      </c>
      <c r="I1516" s="55" t="s">
        <v>2301</v>
      </c>
      <c r="J1516" s="55" t="s">
        <v>1634</v>
      </c>
      <c r="K1516" s="55" t="s">
        <v>3965</v>
      </c>
      <c r="L1516" s="55" t="s">
        <v>1673</v>
      </c>
      <c r="M1516" s="55" t="s">
        <v>2879</v>
      </c>
      <c r="N1516" s="55" t="s">
        <v>4550</v>
      </c>
      <c r="O1516" s="55" t="e">
        <v>#N/A</v>
      </c>
      <c r="Q1516" s="55" t="s">
        <v>4440</v>
      </c>
      <c r="T1516" s="55" t="s">
        <v>1674</v>
      </c>
      <c r="U1516" s="55" t="s">
        <v>2216</v>
      </c>
      <c r="V1516" s="60">
        <v>0.1</v>
      </c>
      <c r="W1516" s="59" t="s">
        <v>4254</v>
      </c>
      <c r="X1516" s="55">
        <v>4</v>
      </c>
      <c r="Y1516" s="55">
        <v>1</v>
      </c>
      <c r="AA1516" s="55" t="s">
        <v>5108</v>
      </c>
      <c r="AL1516" s="77">
        <f t="shared" si="11"/>
        <v>0</v>
      </c>
    </row>
    <row r="1517" spans="2:48" x14ac:dyDescent="0.3">
      <c r="B1517" s="55">
        <v>2017</v>
      </c>
      <c r="D1517" s="54">
        <v>194</v>
      </c>
      <c r="E1517" s="55">
        <v>17</v>
      </c>
      <c r="F1517" s="55" t="s">
        <v>234</v>
      </c>
      <c r="H1517" s="55" t="s">
        <v>15</v>
      </c>
      <c r="I1517" s="55" t="s">
        <v>2301</v>
      </c>
      <c r="J1517" s="55" t="s">
        <v>1698</v>
      </c>
      <c r="L1517" s="55" t="s">
        <v>3138</v>
      </c>
      <c r="N1517" s="55" t="s">
        <v>3138</v>
      </c>
      <c r="O1517" s="55" t="e">
        <v>#N/A</v>
      </c>
      <c r="Q1517" s="55" t="s">
        <v>4429</v>
      </c>
      <c r="T1517" s="55" t="s">
        <v>5109</v>
      </c>
      <c r="U1517" s="55" t="s">
        <v>2877</v>
      </c>
      <c r="V1517" s="60">
        <v>0.1</v>
      </c>
      <c r="W1517" s="59" t="s">
        <v>4661</v>
      </c>
      <c r="X1517" s="55" t="s">
        <v>2216</v>
      </c>
      <c r="Y1517" s="55">
        <v>1</v>
      </c>
      <c r="AL1517" s="77">
        <f t="shared" si="11"/>
        <v>0</v>
      </c>
    </row>
    <row r="1518" spans="2:48" x14ac:dyDescent="0.3">
      <c r="B1518" s="55">
        <v>2017</v>
      </c>
      <c r="D1518" s="54">
        <v>194</v>
      </c>
      <c r="E1518" s="55">
        <v>17</v>
      </c>
      <c r="F1518" s="55" t="s">
        <v>234</v>
      </c>
      <c r="H1518" s="55" t="s">
        <v>15</v>
      </c>
      <c r="I1518" s="55" t="s">
        <v>2301</v>
      </c>
      <c r="J1518" s="55" t="s">
        <v>1698</v>
      </c>
      <c r="L1518" s="55" t="s">
        <v>3520</v>
      </c>
      <c r="N1518" s="55" t="s">
        <v>3720</v>
      </c>
      <c r="O1518" s="55" t="e">
        <v>#N/A</v>
      </c>
      <c r="Q1518" s="55" t="s">
        <v>5110</v>
      </c>
      <c r="T1518" s="55" t="s">
        <v>5111</v>
      </c>
      <c r="V1518" s="60">
        <v>0.3</v>
      </c>
      <c r="X1518" s="55" t="s">
        <v>2216</v>
      </c>
      <c r="Y1518" s="55">
        <v>1</v>
      </c>
      <c r="AK1518" s="55">
        <v>8</v>
      </c>
      <c r="AL1518" s="77">
        <f t="shared" si="11"/>
        <v>1</v>
      </c>
    </row>
    <row r="1519" spans="2:48" x14ac:dyDescent="0.3">
      <c r="B1519" s="55">
        <v>2017</v>
      </c>
      <c r="D1519" s="54">
        <v>194</v>
      </c>
      <c r="E1519" s="55">
        <v>17</v>
      </c>
      <c r="F1519" s="55" t="s">
        <v>234</v>
      </c>
      <c r="H1519" s="55" t="s">
        <v>15</v>
      </c>
      <c r="I1519" s="55" t="s">
        <v>2301</v>
      </c>
      <c r="J1519" s="55" t="s">
        <v>1698</v>
      </c>
      <c r="N1519" s="55" t="s">
        <v>3289</v>
      </c>
      <c r="O1519" s="55" t="e">
        <v>#N/A</v>
      </c>
      <c r="Q1519" s="55" t="s">
        <v>4293</v>
      </c>
      <c r="V1519" s="60">
        <v>0</v>
      </c>
      <c r="X1519" s="55" t="s">
        <v>2216</v>
      </c>
      <c r="Y1519" s="55">
        <v>1</v>
      </c>
      <c r="AL1519" s="77">
        <f t="shared" si="11"/>
        <v>0</v>
      </c>
    </row>
    <row r="1520" spans="2:48" x14ac:dyDescent="0.3">
      <c r="B1520" s="55">
        <v>2017</v>
      </c>
      <c r="D1520" s="54">
        <v>194</v>
      </c>
      <c r="E1520" s="55">
        <v>17</v>
      </c>
      <c r="F1520" s="55" t="s">
        <v>234</v>
      </c>
      <c r="H1520" s="55" t="s">
        <v>15</v>
      </c>
      <c r="I1520" s="55" t="s">
        <v>2301</v>
      </c>
      <c r="J1520" s="55" t="s">
        <v>2148</v>
      </c>
      <c r="N1520" s="55" t="s">
        <v>5075</v>
      </c>
      <c r="O1520" s="55" t="e">
        <v>#N/A</v>
      </c>
      <c r="Q1520" s="55" t="s">
        <v>1631</v>
      </c>
      <c r="V1520" s="60">
        <v>0</v>
      </c>
      <c r="W1520" s="59" t="s">
        <v>4254</v>
      </c>
      <c r="X1520" s="55" t="s">
        <v>2216</v>
      </c>
      <c r="Y1520" s="55">
        <v>1</v>
      </c>
      <c r="AK1520" s="55">
        <v>4</v>
      </c>
      <c r="AL1520" s="77">
        <f t="shared" si="11"/>
        <v>1</v>
      </c>
    </row>
    <row r="1521" spans="2:48" x14ac:dyDescent="0.3">
      <c r="B1521" s="55">
        <v>2017</v>
      </c>
      <c r="D1521" s="54">
        <v>194</v>
      </c>
      <c r="E1521" s="55">
        <v>17</v>
      </c>
      <c r="F1521" s="55" t="s">
        <v>234</v>
      </c>
      <c r="H1521" s="55" t="s">
        <v>15</v>
      </c>
      <c r="I1521" s="55" t="s">
        <v>2301</v>
      </c>
      <c r="J1521" s="55" t="s">
        <v>1634</v>
      </c>
      <c r="N1521" s="55" t="s">
        <v>2919</v>
      </c>
      <c r="O1521" s="55" t="e">
        <v>#N/A</v>
      </c>
      <c r="Q1521" s="55" t="s">
        <v>4293</v>
      </c>
      <c r="V1521" s="60">
        <v>0</v>
      </c>
      <c r="W1521" s="59" t="s">
        <v>4397</v>
      </c>
      <c r="X1521" s="55">
        <v>5</v>
      </c>
      <c r="Y1521" s="55">
        <v>8</v>
      </c>
      <c r="AL1521" s="77">
        <f t="shared" si="11"/>
        <v>0</v>
      </c>
    </row>
    <row r="1522" spans="2:48" x14ac:dyDescent="0.3">
      <c r="B1522" s="55">
        <v>2017</v>
      </c>
      <c r="D1522" s="54">
        <v>194</v>
      </c>
      <c r="E1522" s="55">
        <v>17</v>
      </c>
      <c r="F1522" s="55" t="s">
        <v>234</v>
      </c>
      <c r="H1522" s="55" t="s">
        <v>15</v>
      </c>
      <c r="I1522" s="55" t="s">
        <v>2301</v>
      </c>
      <c r="J1522" s="55" t="s">
        <v>1634</v>
      </c>
      <c r="K1522" s="55" t="s">
        <v>3366</v>
      </c>
      <c r="N1522" s="55" t="s">
        <v>3366</v>
      </c>
      <c r="O1522" s="55" t="e">
        <v>#N/A</v>
      </c>
      <c r="Y1522" s="55">
        <v>3</v>
      </c>
      <c r="AL1522" s="77">
        <f t="shared" si="11"/>
        <v>0</v>
      </c>
    </row>
    <row r="1523" spans="2:48" x14ac:dyDescent="0.3">
      <c r="B1523" s="55">
        <v>2017</v>
      </c>
      <c r="D1523" s="54">
        <v>195</v>
      </c>
      <c r="E1523" s="55">
        <v>17</v>
      </c>
      <c r="F1523" s="55" t="s">
        <v>234</v>
      </c>
      <c r="H1523" s="55" t="s">
        <v>15</v>
      </c>
      <c r="I1523" s="55" t="s">
        <v>2301</v>
      </c>
      <c r="J1523" s="55" t="s">
        <v>1634</v>
      </c>
      <c r="K1523" s="55" t="s">
        <v>3561</v>
      </c>
      <c r="L1523" s="55" t="s">
        <v>2873</v>
      </c>
      <c r="M1523" s="55" t="s">
        <v>1657</v>
      </c>
      <c r="N1523" s="55" t="s">
        <v>1658</v>
      </c>
      <c r="O1523" s="55" t="e">
        <v>#N/A</v>
      </c>
      <c r="Q1523" s="55" t="s">
        <v>4206</v>
      </c>
      <c r="T1523" s="55" t="s">
        <v>5112</v>
      </c>
      <c r="U1523" s="55" t="s">
        <v>2874</v>
      </c>
      <c r="V1523" s="60">
        <v>0.1</v>
      </c>
      <c r="W1523" s="59" t="s">
        <v>4535</v>
      </c>
      <c r="X1523" s="55">
        <v>1</v>
      </c>
      <c r="Y1523" s="55">
        <v>1</v>
      </c>
      <c r="AA1523" s="55" t="s">
        <v>5113</v>
      </c>
      <c r="AB1523" s="55" t="s">
        <v>2965</v>
      </c>
      <c r="AD1523" s="55" t="s">
        <v>4067</v>
      </c>
      <c r="AE1523" s="55" t="s">
        <v>4414</v>
      </c>
      <c r="AF1523" s="55" t="s">
        <v>4109</v>
      </c>
      <c r="AG1523" s="55" t="s">
        <v>5114</v>
      </c>
      <c r="AL1523" s="77">
        <f t="shared" si="11"/>
        <v>0</v>
      </c>
      <c r="AU1523" s="55">
        <v>22.4</v>
      </c>
      <c r="AV1523" s="55" t="s">
        <v>5115</v>
      </c>
    </row>
    <row r="1524" spans="2:48" x14ac:dyDescent="0.3">
      <c r="B1524" s="55">
        <v>2017</v>
      </c>
      <c r="D1524" s="54">
        <v>195</v>
      </c>
      <c r="E1524" s="55">
        <v>17</v>
      </c>
      <c r="F1524" s="55" t="s">
        <v>234</v>
      </c>
      <c r="H1524" s="55" t="s">
        <v>15</v>
      </c>
      <c r="I1524" s="55" t="s">
        <v>2301</v>
      </c>
      <c r="J1524" s="55" t="s">
        <v>1634</v>
      </c>
      <c r="K1524" s="55" t="s">
        <v>3561</v>
      </c>
      <c r="N1524" s="55" t="s">
        <v>2915</v>
      </c>
      <c r="O1524" s="55" t="e">
        <v>#N/A</v>
      </c>
      <c r="Q1524" s="55" t="s">
        <v>3354</v>
      </c>
      <c r="T1524" s="55" t="s">
        <v>1631</v>
      </c>
      <c r="V1524" s="60">
        <v>0.4</v>
      </c>
      <c r="W1524" s="59" t="s">
        <v>4396</v>
      </c>
      <c r="X1524" s="55">
        <v>2</v>
      </c>
      <c r="Y1524" s="55">
        <v>1</v>
      </c>
      <c r="AL1524" s="77">
        <f t="shared" si="11"/>
        <v>0</v>
      </c>
    </row>
    <row r="1525" spans="2:48" x14ac:dyDescent="0.3">
      <c r="B1525" s="55">
        <v>2017</v>
      </c>
      <c r="D1525" s="54">
        <v>195</v>
      </c>
      <c r="E1525" s="55">
        <v>17</v>
      </c>
      <c r="F1525" s="55" t="s">
        <v>234</v>
      </c>
      <c r="H1525" s="55" t="s">
        <v>15</v>
      </c>
      <c r="I1525" s="55" t="s">
        <v>2301</v>
      </c>
      <c r="J1525" s="55" t="s">
        <v>1634</v>
      </c>
      <c r="K1525" s="55" t="s">
        <v>4593</v>
      </c>
      <c r="L1525" s="55" t="s">
        <v>1635</v>
      </c>
      <c r="M1525" s="55" t="s">
        <v>3036</v>
      </c>
      <c r="N1525" s="55" t="s">
        <v>5100</v>
      </c>
      <c r="O1525" s="55" t="e">
        <v>#N/A</v>
      </c>
      <c r="Q1525" s="55" t="s">
        <v>4981</v>
      </c>
      <c r="T1525" s="55" t="s">
        <v>5116</v>
      </c>
      <c r="V1525" s="60">
        <v>0.8</v>
      </c>
      <c r="W1525" s="59" t="s">
        <v>4418</v>
      </c>
      <c r="X1525" s="55">
        <v>1</v>
      </c>
      <c r="Y1525" s="55">
        <v>1</v>
      </c>
      <c r="AL1525" s="77">
        <f t="shared" si="11"/>
        <v>0</v>
      </c>
    </row>
    <row r="1526" spans="2:48" x14ac:dyDescent="0.3">
      <c r="B1526" s="55">
        <v>2017</v>
      </c>
      <c r="D1526" s="54">
        <v>195</v>
      </c>
      <c r="E1526" s="55">
        <v>17</v>
      </c>
      <c r="F1526" s="55" t="s">
        <v>234</v>
      </c>
      <c r="H1526" s="55" t="s">
        <v>15</v>
      </c>
      <c r="I1526" s="55" t="s">
        <v>2301</v>
      </c>
      <c r="J1526" s="55" t="s">
        <v>1769</v>
      </c>
      <c r="K1526" s="55" t="s">
        <v>1770</v>
      </c>
      <c r="N1526" s="55" t="s">
        <v>5117</v>
      </c>
      <c r="O1526" s="55" t="e">
        <v>#N/A</v>
      </c>
      <c r="Q1526" s="55" t="s">
        <v>1772</v>
      </c>
      <c r="T1526" s="55" t="s">
        <v>2717</v>
      </c>
      <c r="V1526" s="60">
        <v>0</v>
      </c>
      <c r="Y1526" s="55">
        <v>1</v>
      </c>
      <c r="AL1526" s="77">
        <f t="shared" si="11"/>
        <v>0</v>
      </c>
    </row>
    <row r="1527" spans="2:48" x14ac:dyDescent="0.3">
      <c r="B1527" s="55">
        <v>2017</v>
      </c>
      <c r="D1527" s="54">
        <v>195</v>
      </c>
      <c r="E1527" s="55">
        <v>17</v>
      </c>
      <c r="F1527" s="55" t="s">
        <v>234</v>
      </c>
      <c r="H1527" s="55" t="s">
        <v>15</v>
      </c>
      <c r="I1527" s="55" t="s">
        <v>2301</v>
      </c>
      <c r="J1527" s="55" t="s">
        <v>1634</v>
      </c>
      <c r="K1527" s="55" t="s">
        <v>3968</v>
      </c>
      <c r="L1527" s="55" t="s">
        <v>2945</v>
      </c>
      <c r="N1527" s="55" t="s">
        <v>2971</v>
      </c>
      <c r="O1527" s="55" t="e">
        <v>#N/A</v>
      </c>
      <c r="Q1527" s="55" t="s">
        <v>1667</v>
      </c>
      <c r="T1527" s="55" t="s">
        <v>1631</v>
      </c>
      <c r="V1527" s="60">
        <v>0</v>
      </c>
      <c r="W1527" s="59" t="s">
        <v>4396</v>
      </c>
      <c r="X1527" s="55">
        <v>1</v>
      </c>
      <c r="Y1527" s="55">
        <v>1</v>
      </c>
      <c r="AL1527" s="77">
        <f t="shared" si="11"/>
        <v>0</v>
      </c>
    </row>
    <row r="1528" spans="2:48" x14ac:dyDescent="0.3">
      <c r="B1528" s="55">
        <v>2017</v>
      </c>
      <c r="D1528" s="54">
        <v>195</v>
      </c>
      <c r="E1528" s="55">
        <v>17</v>
      </c>
      <c r="F1528" s="55" t="s">
        <v>234</v>
      </c>
      <c r="H1528" s="55" t="s">
        <v>15</v>
      </c>
      <c r="I1528" s="55" t="s">
        <v>2301</v>
      </c>
      <c r="J1528" s="55" t="s">
        <v>1634</v>
      </c>
      <c r="K1528" s="55" t="s">
        <v>3968</v>
      </c>
      <c r="L1528" s="55" t="s">
        <v>1746</v>
      </c>
      <c r="N1528" s="55" t="s">
        <v>3201</v>
      </c>
      <c r="O1528" s="55" t="e">
        <v>#N/A</v>
      </c>
      <c r="Q1528" s="55" t="s">
        <v>4293</v>
      </c>
      <c r="V1528" s="60">
        <v>0</v>
      </c>
      <c r="X1528" s="55" t="s">
        <v>3974</v>
      </c>
      <c r="Y1528" s="55">
        <v>3</v>
      </c>
      <c r="AA1528" s="55" t="s">
        <v>5118</v>
      </c>
      <c r="AG1528" s="55" t="s">
        <v>5119</v>
      </c>
      <c r="AK1528" s="55">
        <v>4</v>
      </c>
      <c r="AL1528" s="77">
        <v>1</v>
      </c>
    </row>
    <row r="1529" spans="2:48" x14ac:dyDescent="0.3">
      <c r="B1529" s="55">
        <v>2017</v>
      </c>
      <c r="D1529" s="54">
        <v>195</v>
      </c>
      <c r="E1529" s="55">
        <v>17</v>
      </c>
      <c r="F1529" s="55" t="s">
        <v>234</v>
      </c>
      <c r="H1529" s="55" t="s">
        <v>15</v>
      </c>
      <c r="I1529" s="55" t="s">
        <v>2301</v>
      </c>
      <c r="J1529" s="55" t="s">
        <v>1634</v>
      </c>
      <c r="N1529" s="55" t="s">
        <v>2919</v>
      </c>
      <c r="O1529" s="55" t="e">
        <v>#N/A</v>
      </c>
      <c r="Q1529" s="55" t="s">
        <v>4293</v>
      </c>
      <c r="V1529" s="60">
        <v>0</v>
      </c>
      <c r="X1529" s="55">
        <v>4</v>
      </c>
      <c r="Y1529" s="55">
        <v>1</v>
      </c>
      <c r="AL1529" s="77">
        <f t="shared" si="11"/>
        <v>0</v>
      </c>
    </row>
    <row r="1530" spans="2:48" x14ac:dyDescent="0.3">
      <c r="B1530" s="55">
        <v>2017</v>
      </c>
      <c r="D1530" s="54">
        <v>195</v>
      </c>
      <c r="E1530" s="55">
        <v>17</v>
      </c>
      <c r="F1530" s="55" t="s">
        <v>234</v>
      </c>
      <c r="H1530" s="55" t="s">
        <v>15</v>
      </c>
      <c r="I1530" s="55" t="s">
        <v>2301</v>
      </c>
      <c r="J1530" s="55" t="s">
        <v>1634</v>
      </c>
      <c r="K1530" s="55" t="s">
        <v>3366</v>
      </c>
      <c r="N1530" s="55" t="s">
        <v>4741</v>
      </c>
      <c r="O1530" s="55" t="e">
        <v>#N/A</v>
      </c>
      <c r="Y1530" s="55">
        <v>5</v>
      </c>
      <c r="AL1530" s="77">
        <f t="shared" si="11"/>
        <v>0</v>
      </c>
    </row>
    <row r="1531" spans="2:48" x14ac:dyDescent="0.3">
      <c r="B1531" s="55">
        <v>2017</v>
      </c>
      <c r="D1531" s="54">
        <v>197</v>
      </c>
      <c r="E1531" s="55">
        <v>17</v>
      </c>
      <c r="F1531" s="55" t="s">
        <v>120</v>
      </c>
      <c r="H1531" s="55" t="s">
        <v>15</v>
      </c>
      <c r="I1531" s="55" t="s">
        <v>2505</v>
      </c>
      <c r="J1531" s="55" t="s">
        <v>1769</v>
      </c>
      <c r="K1531" s="55" t="s">
        <v>1770</v>
      </c>
      <c r="L1531" s="55" t="s">
        <v>5122</v>
      </c>
      <c r="N1531" s="55" t="s">
        <v>5117</v>
      </c>
      <c r="O1531" s="55" t="s">
        <v>5122</v>
      </c>
      <c r="Q1531" s="55" t="s">
        <v>1772</v>
      </c>
      <c r="T1531" s="55" t="s">
        <v>5120</v>
      </c>
      <c r="V1531" s="60">
        <v>0.7</v>
      </c>
      <c r="X1531" s="55" t="s">
        <v>2216</v>
      </c>
      <c r="Y1531" s="55">
        <v>1</v>
      </c>
      <c r="AA1531" s="55" t="s">
        <v>5121</v>
      </c>
      <c r="AH1531" s="55" t="s">
        <v>5098</v>
      </c>
      <c r="AL1531" s="77">
        <f t="shared" si="11"/>
        <v>0</v>
      </c>
    </row>
    <row r="1532" spans="2:48" x14ac:dyDescent="0.3">
      <c r="B1532" s="55">
        <v>2017</v>
      </c>
      <c r="D1532" s="54">
        <v>197</v>
      </c>
      <c r="E1532" s="55">
        <v>17</v>
      </c>
      <c r="F1532" s="55" t="s">
        <v>120</v>
      </c>
      <c r="H1532" s="55" t="s">
        <v>15</v>
      </c>
      <c r="I1532" s="55" t="s">
        <v>2505</v>
      </c>
      <c r="J1532" s="55" t="s">
        <v>1634</v>
      </c>
      <c r="K1532" s="55" t="s">
        <v>3968</v>
      </c>
      <c r="N1532" s="55" t="s">
        <v>2919</v>
      </c>
      <c r="O1532" s="55" t="e">
        <v>#N/A</v>
      </c>
      <c r="V1532" s="60">
        <v>0</v>
      </c>
      <c r="X1532" s="55">
        <v>4</v>
      </c>
      <c r="Y1532" s="55">
        <v>2</v>
      </c>
      <c r="AL1532" s="77">
        <f t="shared" si="11"/>
        <v>0</v>
      </c>
    </row>
    <row r="1533" spans="2:48" x14ac:dyDescent="0.3">
      <c r="B1533" s="55">
        <v>2017</v>
      </c>
      <c r="D1533" s="54">
        <v>184</v>
      </c>
      <c r="E1533" s="55">
        <v>17</v>
      </c>
      <c r="F1533" s="55" t="s">
        <v>5123</v>
      </c>
      <c r="H1533" s="55" t="s">
        <v>3077</v>
      </c>
      <c r="I1533" s="55" t="s">
        <v>2214</v>
      </c>
      <c r="J1533" s="55" t="s">
        <v>1634</v>
      </c>
      <c r="K1533" s="55" t="s">
        <v>3965</v>
      </c>
      <c r="L1533" s="55" t="s">
        <v>1673</v>
      </c>
      <c r="M1533" s="55" t="s">
        <v>2879</v>
      </c>
      <c r="N1533" s="55" t="s">
        <v>4550</v>
      </c>
      <c r="O1533" s="55" t="e">
        <v>#N/A</v>
      </c>
      <c r="Q1533" s="55" t="s">
        <v>4304</v>
      </c>
      <c r="T1533" s="55" t="s">
        <v>2981</v>
      </c>
      <c r="U1533" s="55" t="s">
        <v>2874</v>
      </c>
      <c r="V1533" s="60">
        <v>0.1</v>
      </c>
      <c r="X1533" s="55">
        <v>2</v>
      </c>
      <c r="Y1533" s="55">
        <v>1</v>
      </c>
      <c r="AA1533" s="55" t="s">
        <v>5124</v>
      </c>
      <c r="AB1533" s="55" t="s">
        <v>5126</v>
      </c>
      <c r="AL1533" s="77">
        <f t="shared" si="11"/>
        <v>0</v>
      </c>
    </row>
    <row r="1534" spans="2:48" x14ac:dyDescent="0.3">
      <c r="B1534" s="55">
        <v>2017</v>
      </c>
      <c r="D1534" s="54">
        <v>184</v>
      </c>
      <c r="E1534" s="55">
        <v>17</v>
      </c>
      <c r="F1534" s="55" t="s">
        <v>5123</v>
      </c>
      <c r="H1534" s="55" t="s">
        <v>3077</v>
      </c>
      <c r="I1534" s="55" t="s">
        <v>2214</v>
      </c>
      <c r="J1534" s="55" t="s">
        <v>1634</v>
      </c>
      <c r="K1534" s="55" t="s">
        <v>3965</v>
      </c>
      <c r="L1534" s="55" t="s">
        <v>1673</v>
      </c>
      <c r="M1534" s="55" t="s">
        <v>2879</v>
      </c>
      <c r="N1534" s="55" t="s">
        <v>4550</v>
      </c>
      <c r="O1534" s="55" t="e">
        <v>#N/A</v>
      </c>
      <c r="Q1534" s="55" t="s">
        <v>4304</v>
      </c>
      <c r="T1534" s="55" t="s">
        <v>3038</v>
      </c>
      <c r="U1534" s="55" t="s">
        <v>2874</v>
      </c>
      <c r="V1534" s="60">
        <v>0</v>
      </c>
      <c r="X1534" s="55">
        <v>2</v>
      </c>
      <c r="Y1534" s="55">
        <v>1</v>
      </c>
      <c r="AA1534" s="55" t="s">
        <v>5125</v>
      </c>
      <c r="AL1534" s="77">
        <f t="shared" si="11"/>
        <v>0</v>
      </c>
    </row>
    <row r="1535" spans="2:48" x14ac:dyDescent="0.3">
      <c r="B1535" s="55">
        <v>2017</v>
      </c>
      <c r="D1535" s="54">
        <v>184</v>
      </c>
      <c r="E1535" s="55">
        <v>17</v>
      </c>
      <c r="F1535" s="55" t="s">
        <v>5123</v>
      </c>
      <c r="H1535" s="55" t="s">
        <v>3077</v>
      </c>
      <c r="I1535" s="55" t="s">
        <v>2214</v>
      </c>
      <c r="J1535" s="55" t="s">
        <v>1634</v>
      </c>
      <c r="K1535" s="55" t="s">
        <v>2911</v>
      </c>
      <c r="L1535" s="55" t="s">
        <v>1950</v>
      </c>
      <c r="M1535" s="55" t="s">
        <v>1636</v>
      </c>
      <c r="N1535" s="55" t="s">
        <v>1952</v>
      </c>
      <c r="O1535" s="55" t="e">
        <v>#N/A</v>
      </c>
      <c r="Q1535" s="55" t="s">
        <v>4191</v>
      </c>
      <c r="U1535" s="55" t="s">
        <v>2877</v>
      </c>
      <c r="V1535" s="60">
        <v>1</v>
      </c>
      <c r="X1535" s="55">
        <v>4</v>
      </c>
      <c r="Y1535" s="55">
        <v>1</v>
      </c>
      <c r="AB1535" s="55" t="s">
        <v>4500</v>
      </c>
      <c r="AD1535" s="55" t="s">
        <v>4063</v>
      </c>
      <c r="AE1535" s="55" t="s">
        <v>4414</v>
      </c>
      <c r="AF1535" s="55" t="s">
        <v>4063</v>
      </c>
      <c r="AL1535" s="77">
        <f t="shared" si="11"/>
        <v>0</v>
      </c>
      <c r="AU1535" s="55" t="s">
        <v>5128</v>
      </c>
      <c r="AV1535" s="55" t="s">
        <v>5127</v>
      </c>
    </row>
    <row r="1536" spans="2:48" x14ac:dyDescent="0.3">
      <c r="B1536" s="55">
        <v>2017</v>
      </c>
      <c r="D1536" s="54">
        <v>184</v>
      </c>
      <c r="E1536" s="55">
        <v>17</v>
      </c>
      <c r="F1536" s="55" t="s">
        <v>5123</v>
      </c>
      <c r="H1536" s="55" t="s">
        <v>3077</v>
      </c>
      <c r="I1536" s="55" t="s">
        <v>2214</v>
      </c>
      <c r="J1536" s="55" t="s">
        <v>1634</v>
      </c>
      <c r="K1536" s="55" t="s">
        <v>2911</v>
      </c>
      <c r="L1536" s="55" t="s">
        <v>1635</v>
      </c>
      <c r="M1536" s="55" t="s">
        <v>3036</v>
      </c>
      <c r="N1536" s="55" t="s">
        <v>5100</v>
      </c>
      <c r="O1536" s="55" t="e">
        <v>#N/A</v>
      </c>
      <c r="Q1536" s="55" t="s">
        <v>4191</v>
      </c>
      <c r="T1536" s="55" t="s">
        <v>5129</v>
      </c>
      <c r="U1536" s="55" t="s">
        <v>2874</v>
      </c>
      <c r="V1536" s="60">
        <v>0.4</v>
      </c>
      <c r="W1536" s="59" t="s">
        <v>4418</v>
      </c>
      <c r="X1536" s="55" t="s">
        <v>2216</v>
      </c>
      <c r="Y1536" s="55">
        <v>1</v>
      </c>
      <c r="AD1536" s="55" t="s">
        <v>4063</v>
      </c>
      <c r="AE1536" s="55" t="s">
        <v>4414</v>
      </c>
      <c r="AF1536" s="55" t="s">
        <v>4109</v>
      </c>
      <c r="AK1536" s="55">
        <v>6</v>
      </c>
      <c r="AL1536" s="77">
        <f t="shared" si="11"/>
        <v>1</v>
      </c>
      <c r="AU1536" s="55">
        <v>4.9000000000000004</v>
      </c>
      <c r="AV1536" s="55" t="s">
        <v>5130</v>
      </c>
    </row>
    <row r="1537" spans="2:48" x14ac:dyDescent="0.3">
      <c r="B1537" s="55">
        <v>2017</v>
      </c>
      <c r="D1537" s="54">
        <v>184</v>
      </c>
      <c r="E1537" s="55">
        <v>17</v>
      </c>
      <c r="F1537" s="55" t="s">
        <v>5123</v>
      </c>
      <c r="H1537" s="55" t="s">
        <v>3077</v>
      </c>
      <c r="I1537" s="55" t="s">
        <v>2214</v>
      </c>
      <c r="J1537" s="55" t="s">
        <v>1634</v>
      </c>
      <c r="K1537" s="55" t="s">
        <v>2911</v>
      </c>
      <c r="L1537" s="55" t="s">
        <v>1950</v>
      </c>
      <c r="M1537" s="55" t="s">
        <v>1636</v>
      </c>
      <c r="N1537" s="55" t="s">
        <v>1952</v>
      </c>
      <c r="O1537" s="55" t="e">
        <v>#N/A</v>
      </c>
      <c r="Q1537" s="55" t="s">
        <v>3354</v>
      </c>
      <c r="T1537" s="55" t="s">
        <v>5129</v>
      </c>
      <c r="V1537" s="60">
        <v>0.2</v>
      </c>
      <c r="W1537" s="59" t="s">
        <v>4418</v>
      </c>
      <c r="X1537" s="55">
        <v>1</v>
      </c>
      <c r="Y1537" s="55">
        <v>1</v>
      </c>
      <c r="AD1537" s="55" t="s">
        <v>4063</v>
      </c>
      <c r="AL1537" s="77">
        <f t="shared" si="11"/>
        <v>0</v>
      </c>
    </row>
    <row r="1538" spans="2:48" x14ac:dyDescent="0.3">
      <c r="B1538" s="55">
        <v>2017</v>
      </c>
      <c r="D1538" s="54">
        <v>184</v>
      </c>
      <c r="E1538" s="55">
        <v>17</v>
      </c>
      <c r="F1538" s="55" t="s">
        <v>5123</v>
      </c>
      <c r="H1538" s="55" t="s">
        <v>3077</v>
      </c>
      <c r="I1538" s="55" t="s">
        <v>2214</v>
      </c>
      <c r="J1538" s="55" t="s">
        <v>1634</v>
      </c>
      <c r="K1538" s="55" t="s">
        <v>3968</v>
      </c>
      <c r="L1538" s="55" t="s">
        <v>1743</v>
      </c>
      <c r="N1538" s="55" t="s">
        <v>5063</v>
      </c>
      <c r="O1538" s="55" t="e">
        <v>#N/A</v>
      </c>
      <c r="P1538" s="55" t="s">
        <v>4163</v>
      </c>
      <c r="Q1538" s="55" t="s">
        <v>4163</v>
      </c>
      <c r="V1538" s="60">
        <v>1</v>
      </c>
      <c r="W1538" s="59" t="s">
        <v>4437</v>
      </c>
      <c r="X1538" s="55">
        <v>4</v>
      </c>
      <c r="Y1538" s="55">
        <v>1</v>
      </c>
      <c r="AA1538" s="55" t="s">
        <v>5131</v>
      </c>
      <c r="AD1538" s="55" t="s">
        <v>4067</v>
      </c>
      <c r="AE1538" s="55" t="s">
        <v>4414</v>
      </c>
      <c r="AF1538" s="55" t="s">
        <v>4067</v>
      </c>
      <c r="AL1538" s="77">
        <f t="shared" si="11"/>
        <v>0</v>
      </c>
    </row>
    <row r="1539" spans="2:48" x14ac:dyDescent="0.3">
      <c r="B1539" s="55">
        <v>2017</v>
      </c>
      <c r="D1539" s="54">
        <v>184</v>
      </c>
      <c r="E1539" s="55">
        <v>17</v>
      </c>
      <c r="F1539" s="55" t="s">
        <v>5123</v>
      </c>
      <c r="H1539" s="55" t="s">
        <v>3077</v>
      </c>
      <c r="I1539" s="55" t="s">
        <v>2214</v>
      </c>
      <c r="J1539" s="55" t="s">
        <v>1634</v>
      </c>
      <c r="K1539" s="55" t="s">
        <v>3561</v>
      </c>
      <c r="N1539" s="55" t="s">
        <v>2915</v>
      </c>
      <c r="O1539" s="55" t="e">
        <v>#N/A</v>
      </c>
      <c r="P1539" s="55" t="s">
        <v>4367</v>
      </c>
      <c r="Q1539" s="55" t="s">
        <v>4747</v>
      </c>
      <c r="T1539" s="55" t="s">
        <v>5132</v>
      </c>
      <c r="V1539" s="60">
        <v>0</v>
      </c>
      <c r="Y1539" s="55">
        <v>1</v>
      </c>
      <c r="AA1539" s="55" t="s">
        <v>5133</v>
      </c>
      <c r="AL1539" s="77">
        <f t="shared" si="11"/>
        <v>0</v>
      </c>
    </row>
    <row r="1540" spans="2:48" x14ac:dyDescent="0.3">
      <c r="B1540" s="55">
        <v>2017</v>
      </c>
      <c r="D1540" s="54">
        <v>184</v>
      </c>
      <c r="E1540" s="55">
        <v>17</v>
      </c>
      <c r="F1540" s="55" t="s">
        <v>5123</v>
      </c>
      <c r="H1540" s="55" t="s">
        <v>3077</v>
      </c>
      <c r="I1540" s="55" t="s">
        <v>2214</v>
      </c>
      <c r="J1540" s="55" t="s">
        <v>1634</v>
      </c>
      <c r="K1540" s="55" t="s">
        <v>3968</v>
      </c>
      <c r="L1540" s="55" t="s">
        <v>2980</v>
      </c>
      <c r="N1540" s="55" t="s">
        <v>2777</v>
      </c>
      <c r="O1540" s="55" t="e">
        <v>#N/A</v>
      </c>
      <c r="Q1540" s="55" t="s">
        <v>1667</v>
      </c>
      <c r="T1540" s="55" t="s">
        <v>4293</v>
      </c>
      <c r="V1540" s="60">
        <v>0</v>
      </c>
      <c r="W1540" s="59" t="s">
        <v>4430</v>
      </c>
      <c r="X1540" s="55">
        <v>3</v>
      </c>
      <c r="Y1540" s="55">
        <v>1</v>
      </c>
      <c r="AL1540" s="77">
        <f t="shared" si="11"/>
        <v>0</v>
      </c>
    </row>
    <row r="1541" spans="2:48" x14ac:dyDescent="0.3">
      <c r="B1541" s="55">
        <v>2017</v>
      </c>
      <c r="D1541" s="54">
        <v>184</v>
      </c>
      <c r="E1541" s="55">
        <v>17</v>
      </c>
      <c r="F1541" s="55" t="s">
        <v>5123</v>
      </c>
      <c r="H1541" s="55" t="s">
        <v>3077</v>
      </c>
      <c r="I1541" s="55" t="s">
        <v>2214</v>
      </c>
      <c r="J1541" s="55" t="s">
        <v>1634</v>
      </c>
      <c r="K1541" s="55" t="s">
        <v>3968</v>
      </c>
      <c r="L1541" s="55" t="s">
        <v>1746</v>
      </c>
      <c r="N1541" s="55" t="s">
        <v>3201</v>
      </c>
      <c r="O1541" s="55" t="e">
        <v>#N/A</v>
      </c>
      <c r="Q1541" s="55" t="s">
        <v>1631</v>
      </c>
      <c r="T1541" s="55" t="s">
        <v>4293</v>
      </c>
      <c r="V1541" s="60">
        <v>0</v>
      </c>
      <c r="W1541" s="59" t="s">
        <v>4397</v>
      </c>
      <c r="X1541" s="55">
        <v>5</v>
      </c>
      <c r="Y1541" s="55">
        <v>3</v>
      </c>
      <c r="AA1541" s="55" t="s">
        <v>5134</v>
      </c>
      <c r="AL1541" s="77">
        <f t="shared" si="11"/>
        <v>0</v>
      </c>
    </row>
    <row r="1542" spans="2:48" x14ac:dyDescent="0.3">
      <c r="B1542" s="55">
        <v>2017</v>
      </c>
      <c r="D1542" s="54">
        <v>184</v>
      </c>
      <c r="E1542" s="55">
        <v>17</v>
      </c>
      <c r="F1542" s="55" t="s">
        <v>5123</v>
      </c>
      <c r="H1542" s="55" t="s">
        <v>3077</v>
      </c>
      <c r="I1542" s="55" t="s">
        <v>2214</v>
      </c>
      <c r="J1542" s="55" t="s">
        <v>1634</v>
      </c>
      <c r="K1542" s="55" t="s">
        <v>3968</v>
      </c>
      <c r="L1542" s="55" t="s">
        <v>2980</v>
      </c>
      <c r="N1542" s="55" t="s">
        <v>2777</v>
      </c>
      <c r="O1542" s="55" t="e">
        <v>#N/A</v>
      </c>
      <c r="Q1542" s="55" t="s">
        <v>1631</v>
      </c>
      <c r="T1542" s="55" t="s">
        <v>4293</v>
      </c>
      <c r="V1542" s="60">
        <v>0</v>
      </c>
      <c r="W1542" s="59" t="s">
        <v>4254</v>
      </c>
      <c r="X1542" s="55">
        <v>3</v>
      </c>
      <c r="Y1542" s="55">
        <v>1</v>
      </c>
      <c r="AA1542" s="55" t="s">
        <v>5135</v>
      </c>
      <c r="AL1542" s="77">
        <f t="shared" si="11"/>
        <v>0</v>
      </c>
    </row>
    <row r="1543" spans="2:48" x14ac:dyDescent="0.3">
      <c r="B1543" s="55">
        <v>2017</v>
      </c>
      <c r="D1543" s="54">
        <v>184</v>
      </c>
      <c r="E1543" s="55">
        <v>17</v>
      </c>
      <c r="F1543" s="55" t="s">
        <v>5123</v>
      </c>
      <c r="H1543" s="55" t="s">
        <v>3077</v>
      </c>
      <c r="I1543" s="55" t="s">
        <v>2214</v>
      </c>
      <c r="J1543" s="55" t="s">
        <v>1634</v>
      </c>
      <c r="K1543" s="55" t="s">
        <v>3366</v>
      </c>
      <c r="N1543" s="55" t="s">
        <v>4741</v>
      </c>
      <c r="O1543" s="55" t="e">
        <v>#N/A</v>
      </c>
      <c r="Y1543" s="55">
        <v>3</v>
      </c>
      <c r="AL1543" s="77">
        <f t="shared" si="11"/>
        <v>0</v>
      </c>
    </row>
    <row r="1544" spans="2:48" x14ac:dyDescent="0.3">
      <c r="B1544" s="55">
        <v>2017</v>
      </c>
      <c r="D1544" s="54">
        <v>183</v>
      </c>
      <c r="E1544" s="55">
        <v>17</v>
      </c>
      <c r="F1544" s="55" t="s">
        <v>321</v>
      </c>
      <c r="H1544" s="55" t="s">
        <v>95</v>
      </c>
      <c r="I1544" s="55" t="s">
        <v>2549</v>
      </c>
      <c r="J1544" s="55" t="s">
        <v>1634</v>
      </c>
      <c r="K1544" s="55" t="s">
        <v>3965</v>
      </c>
      <c r="L1544" s="55" t="s">
        <v>1673</v>
      </c>
      <c r="M1544" s="55" t="s">
        <v>2879</v>
      </c>
      <c r="N1544" s="55" t="s">
        <v>4550</v>
      </c>
      <c r="O1544" s="55" t="e">
        <v>#N/A</v>
      </c>
      <c r="Q1544" s="55" t="s">
        <v>4188</v>
      </c>
      <c r="T1544" s="55" t="s">
        <v>5141</v>
      </c>
      <c r="U1544" s="55" t="s">
        <v>2877</v>
      </c>
      <c r="V1544" s="60">
        <v>0.8</v>
      </c>
      <c r="W1544" s="59" t="s">
        <v>4396</v>
      </c>
      <c r="Y1544" s="55">
        <v>1</v>
      </c>
      <c r="AA1544" s="55" t="s">
        <v>5137</v>
      </c>
      <c r="AB1544" s="55" t="s">
        <v>5136</v>
      </c>
      <c r="AD1544" s="55" t="s">
        <v>4067</v>
      </c>
      <c r="AE1544" s="55" t="s">
        <v>4414</v>
      </c>
      <c r="AF1544" s="55" t="s">
        <v>4067</v>
      </c>
      <c r="AH1544" s="55" t="s">
        <v>5138</v>
      </c>
      <c r="AL1544" s="77">
        <f t="shared" si="11"/>
        <v>0</v>
      </c>
      <c r="AU1544" s="55" t="s">
        <v>5140</v>
      </c>
      <c r="AV1544" s="55" t="s">
        <v>5139</v>
      </c>
    </row>
    <row r="1545" spans="2:48" x14ac:dyDescent="0.3">
      <c r="B1545" s="55">
        <v>2017</v>
      </c>
      <c r="D1545" s="54">
        <v>183</v>
      </c>
      <c r="E1545" s="55">
        <v>17</v>
      </c>
      <c r="F1545" s="55" t="s">
        <v>321</v>
      </c>
      <c r="H1545" s="55" t="s">
        <v>95</v>
      </c>
      <c r="I1545" s="55" t="s">
        <v>2549</v>
      </c>
      <c r="J1545" s="55" t="s">
        <v>1634</v>
      </c>
      <c r="K1545" s="55" t="s">
        <v>3965</v>
      </c>
      <c r="L1545" s="55" t="s">
        <v>1673</v>
      </c>
      <c r="M1545" s="55" t="s">
        <v>2879</v>
      </c>
      <c r="N1545" s="55" t="s">
        <v>4550</v>
      </c>
      <c r="O1545" s="55" t="e">
        <v>#N/A</v>
      </c>
      <c r="Q1545" s="55" t="s">
        <v>4199</v>
      </c>
      <c r="T1545" s="55" t="s">
        <v>4249</v>
      </c>
      <c r="U1545" s="55" t="s">
        <v>2877</v>
      </c>
      <c r="V1545" s="60">
        <v>0.9</v>
      </c>
      <c r="Y1545" s="55">
        <v>1</v>
      </c>
      <c r="AA1545" s="55" t="s">
        <v>5137</v>
      </c>
      <c r="AB1545" s="55" t="s">
        <v>5136</v>
      </c>
      <c r="AD1545" s="55" t="s">
        <v>4063</v>
      </c>
      <c r="AE1545" s="55" t="s">
        <v>4414</v>
      </c>
      <c r="AF1545" s="55" t="s">
        <v>4067</v>
      </c>
      <c r="AH1545" s="55" t="s">
        <v>5138</v>
      </c>
      <c r="AL1545" s="77">
        <f t="shared" si="11"/>
        <v>0</v>
      </c>
    </row>
    <row r="1546" spans="2:48" x14ac:dyDescent="0.3">
      <c r="B1546" s="55">
        <v>2017</v>
      </c>
      <c r="D1546" s="54">
        <v>183</v>
      </c>
      <c r="E1546" s="55">
        <v>17</v>
      </c>
      <c r="F1546" s="55" t="s">
        <v>321</v>
      </c>
      <c r="H1546" s="55" t="s">
        <v>95</v>
      </c>
      <c r="I1546" s="55" t="s">
        <v>2549</v>
      </c>
      <c r="J1546" s="55" t="s">
        <v>1634</v>
      </c>
      <c r="K1546" s="55" t="s">
        <v>3965</v>
      </c>
      <c r="L1546" s="55" t="s">
        <v>1673</v>
      </c>
      <c r="M1546" s="55" t="s">
        <v>2879</v>
      </c>
      <c r="N1546" s="55" t="s">
        <v>4550</v>
      </c>
      <c r="O1546" s="55" t="e">
        <v>#N/A</v>
      </c>
      <c r="Q1546" s="55" t="s">
        <v>4216</v>
      </c>
      <c r="T1546" s="55" t="s">
        <v>5142</v>
      </c>
      <c r="U1546" s="55" t="s">
        <v>2216</v>
      </c>
      <c r="V1546" s="60">
        <v>0.9</v>
      </c>
      <c r="Y1546" s="55">
        <v>1</v>
      </c>
      <c r="AA1546" s="55" t="s">
        <v>5137</v>
      </c>
      <c r="AB1546" s="55" t="s">
        <v>5136</v>
      </c>
      <c r="AD1546" s="55" t="s">
        <v>4063</v>
      </c>
      <c r="AE1546" s="55" t="s">
        <v>4414</v>
      </c>
      <c r="AF1546" s="55" t="s">
        <v>4067</v>
      </c>
      <c r="AH1546" s="55" t="s">
        <v>5138</v>
      </c>
      <c r="AL1546" s="77">
        <f t="shared" si="11"/>
        <v>0</v>
      </c>
    </row>
    <row r="1547" spans="2:48" x14ac:dyDescent="0.3">
      <c r="B1547" s="55">
        <v>2017</v>
      </c>
      <c r="D1547" s="54">
        <v>183</v>
      </c>
      <c r="E1547" s="55">
        <v>17</v>
      </c>
      <c r="F1547" s="55" t="s">
        <v>321</v>
      </c>
      <c r="H1547" s="55" t="s">
        <v>95</v>
      </c>
      <c r="I1547" s="55" t="s">
        <v>2549</v>
      </c>
      <c r="J1547" s="55" t="s">
        <v>1634</v>
      </c>
      <c r="K1547" s="55" t="s">
        <v>3965</v>
      </c>
      <c r="L1547" s="55" t="s">
        <v>1673</v>
      </c>
      <c r="M1547" s="55" t="s">
        <v>2879</v>
      </c>
      <c r="N1547" s="55" t="s">
        <v>4550</v>
      </c>
      <c r="O1547" s="55" t="e">
        <v>#N/A</v>
      </c>
      <c r="Q1547" s="55" t="s">
        <v>4304</v>
      </c>
      <c r="T1547" s="55" t="s">
        <v>4172</v>
      </c>
      <c r="V1547" s="60">
        <v>0.1</v>
      </c>
      <c r="Y1547" s="55">
        <v>1</v>
      </c>
      <c r="AA1547" s="55" t="s">
        <v>5143</v>
      </c>
      <c r="AB1547" s="55" t="s">
        <v>5136</v>
      </c>
      <c r="AC1547" s="55" t="s">
        <v>4067</v>
      </c>
      <c r="AH1547" s="55" t="s">
        <v>5138</v>
      </c>
      <c r="AL1547" s="77">
        <f t="shared" si="11"/>
        <v>0</v>
      </c>
    </row>
    <row r="1548" spans="2:48" x14ac:dyDescent="0.3">
      <c r="B1548" s="55">
        <v>2017</v>
      </c>
      <c r="D1548" s="54">
        <v>183</v>
      </c>
      <c r="E1548" s="55">
        <v>17</v>
      </c>
      <c r="F1548" s="55" t="s">
        <v>321</v>
      </c>
      <c r="H1548" s="55" t="s">
        <v>95</v>
      </c>
      <c r="I1548" s="55" t="s">
        <v>2549</v>
      </c>
      <c r="J1548" s="55" t="s">
        <v>1634</v>
      </c>
      <c r="K1548" s="55" t="s">
        <v>3965</v>
      </c>
      <c r="L1548" s="55" t="s">
        <v>1673</v>
      </c>
      <c r="M1548" s="55" t="s">
        <v>2879</v>
      </c>
      <c r="N1548" s="55" t="s">
        <v>4550</v>
      </c>
      <c r="O1548" s="55" t="e">
        <v>#N/A</v>
      </c>
      <c r="Q1548" s="55" t="s">
        <v>4304</v>
      </c>
      <c r="T1548" s="55" t="s">
        <v>5144</v>
      </c>
      <c r="U1548" s="55" t="s">
        <v>2877</v>
      </c>
      <c r="V1548" s="60">
        <v>0</v>
      </c>
      <c r="X1548" s="55" t="s">
        <v>2216</v>
      </c>
      <c r="Y1548" s="55">
        <v>1</v>
      </c>
      <c r="AA1548" s="55" t="s">
        <v>5145</v>
      </c>
      <c r="AB1548" s="55" t="s">
        <v>5136</v>
      </c>
      <c r="AC1548" s="55" t="s">
        <v>4067</v>
      </c>
      <c r="AH1548" s="55" t="s">
        <v>5138</v>
      </c>
      <c r="AL1548" s="77">
        <f t="shared" si="11"/>
        <v>0</v>
      </c>
    </row>
    <row r="1549" spans="2:48" x14ac:dyDescent="0.3">
      <c r="B1549" s="55">
        <v>2017</v>
      </c>
      <c r="D1549" s="54">
        <v>183</v>
      </c>
      <c r="E1549" s="55">
        <v>17</v>
      </c>
      <c r="F1549" s="55" t="s">
        <v>321</v>
      </c>
      <c r="H1549" s="55" t="s">
        <v>95</v>
      </c>
      <c r="I1549" s="55" t="s">
        <v>2549</v>
      </c>
      <c r="J1549" s="55" t="s">
        <v>1634</v>
      </c>
      <c r="K1549" s="55" t="s">
        <v>3965</v>
      </c>
      <c r="L1549" s="55" t="s">
        <v>1673</v>
      </c>
      <c r="M1549" s="55" t="s">
        <v>2879</v>
      </c>
      <c r="N1549" s="55" t="s">
        <v>4550</v>
      </c>
      <c r="O1549" s="55" t="e">
        <v>#N/A</v>
      </c>
      <c r="Q1549" s="55" t="s">
        <v>4304</v>
      </c>
      <c r="T1549" s="55" t="s">
        <v>5146</v>
      </c>
      <c r="U1549" s="55" t="s">
        <v>2874</v>
      </c>
      <c r="V1549" s="60">
        <v>0.1</v>
      </c>
      <c r="Y1549" s="55">
        <v>1</v>
      </c>
      <c r="AA1549" s="55" t="s">
        <v>5147</v>
      </c>
      <c r="AB1549" s="55" t="s">
        <v>5136</v>
      </c>
      <c r="AC1549" s="55" t="s">
        <v>4067</v>
      </c>
      <c r="AH1549" s="55" t="s">
        <v>5138</v>
      </c>
      <c r="AL1549" s="77">
        <f t="shared" si="11"/>
        <v>0</v>
      </c>
    </row>
    <row r="1550" spans="2:48" x14ac:dyDescent="0.3">
      <c r="B1550" s="55">
        <v>2017</v>
      </c>
      <c r="D1550" s="54">
        <v>183</v>
      </c>
      <c r="E1550" s="55">
        <v>17</v>
      </c>
      <c r="F1550" s="55" t="s">
        <v>321</v>
      </c>
      <c r="H1550" s="55" t="s">
        <v>95</v>
      </c>
      <c r="I1550" s="55" t="s">
        <v>2549</v>
      </c>
      <c r="J1550" s="55" t="s">
        <v>1634</v>
      </c>
      <c r="K1550" s="55" t="s">
        <v>3965</v>
      </c>
      <c r="L1550" s="55" t="s">
        <v>1673</v>
      </c>
      <c r="M1550" s="55" t="s">
        <v>2879</v>
      </c>
      <c r="N1550" s="55" t="s">
        <v>4550</v>
      </c>
      <c r="O1550" s="55" t="e">
        <v>#N/A</v>
      </c>
      <c r="Q1550" s="55" t="s">
        <v>4981</v>
      </c>
      <c r="T1550" s="55" t="s">
        <v>5148</v>
      </c>
      <c r="U1550" s="55" t="s">
        <v>2874</v>
      </c>
      <c r="V1550" s="60">
        <v>0.2</v>
      </c>
      <c r="W1550" s="59" t="s">
        <v>4418</v>
      </c>
      <c r="X1550" s="55">
        <v>1</v>
      </c>
      <c r="Y1550" s="55">
        <v>1</v>
      </c>
      <c r="AA1550" s="55" t="s">
        <v>5149</v>
      </c>
      <c r="AB1550" s="55" t="s">
        <v>5150</v>
      </c>
      <c r="AD1550" s="55" t="s">
        <v>4063</v>
      </c>
      <c r="AL1550" s="77">
        <f t="shared" si="11"/>
        <v>0</v>
      </c>
    </row>
    <row r="1551" spans="2:48" x14ac:dyDescent="0.3">
      <c r="B1551" s="55">
        <v>2017</v>
      </c>
      <c r="D1551" s="54">
        <v>183</v>
      </c>
      <c r="E1551" s="55">
        <v>17</v>
      </c>
      <c r="F1551" s="55" t="s">
        <v>321</v>
      </c>
      <c r="H1551" s="55" t="s">
        <v>95</v>
      </c>
      <c r="I1551" s="55" t="s">
        <v>2549</v>
      </c>
      <c r="J1551" s="55" t="s">
        <v>1634</v>
      </c>
      <c r="K1551" s="55" t="s">
        <v>3561</v>
      </c>
      <c r="L1551" s="55" t="s">
        <v>2873</v>
      </c>
      <c r="M1551" s="55" t="s">
        <v>1657</v>
      </c>
      <c r="N1551" s="55" t="s">
        <v>1658</v>
      </c>
      <c r="O1551" s="55" t="e">
        <v>#N/A</v>
      </c>
      <c r="Q1551" s="55" t="s">
        <v>1765</v>
      </c>
      <c r="T1551" s="55" t="s">
        <v>4735</v>
      </c>
      <c r="U1551" s="55" t="s">
        <v>2216</v>
      </c>
      <c r="V1551" s="60">
        <v>0</v>
      </c>
      <c r="W1551" s="59" t="s">
        <v>4535</v>
      </c>
      <c r="X1551" s="55">
        <v>1</v>
      </c>
      <c r="Y1551" s="55">
        <v>1</v>
      </c>
      <c r="AA1551" s="55" t="s">
        <v>5151</v>
      </c>
      <c r="AH1551" s="55" t="s">
        <v>5138</v>
      </c>
      <c r="AL1551" s="77">
        <f t="shared" si="11"/>
        <v>0</v>
      </c>
      <c r="AU1551" s="55">
        <v>18.100000000000001</v>
      </c>
      <c r="AV1551" s="55" t="s">
        <v>5152</v>
      </c>
    </row>
    <row r="1552" spans="2:48" x14ac:dyDescent="0.3">
      <c r="B1552" s="55">
        <v>2017</v>
      </c>
      <c r="D1552" s="54">
        <v>183</v>
      </c>
      <c r="E1552" s="55">
        <v>17</v>
      </c>
      <c r="F1552" s="55" t="s">
        <v>321</v>
      </c>
      <c r="H1552" s="55" t="s">
        <v>95</v>
      </c>
      <c r="I1552" s="55" t="s">
        <v>2549</v>
      </c>
      <c r="J1552" s="55" t="s">
        <v>1634</v>
      </c>
      <c r="K1552" s="55" t="s">
        <v>3561</v>
      </c>
      <c r="N1552" s="55" t="s">
        <v>2915</v>
      </c>
      <c r="O1552" s="55" t="e">
        <v>#N/A</v>
      </c>
      <c r="Q1552" s="55" t="s">
        <v>1667</v>
      </c>
      <c r="T1552" s="55" t="s">
        <v>1631</v>
      </c>
      <c r="U1552" s="55" t="s">
        <v>2216</v>
      </c>
      <c r="V1552" s="60">
        <v>0.4</v>
      </c>
      <c r="W1552" s="59" t="s">
        <v>4396</v>
      </c>
      <c r="X1552" s="55">
        <v>2</v>
      </c>
      <c r="Y1552" s="55">
        <v>1</v>
      </c>
      <c r="AL1552" s="77">
        <f t="shared" si="11"/>
        <v>0</v>
      </c>
    </row>
    <row r="1553" spans="2:48" x14ac:dyDescent="0.3">
      <c r="B1553" s="55">
        <v>2017</v>
      </c>
      <c r="D1553" s="54">
        <v>183</v>
      </c>
      <c r="E1553" s="55">
        <v>17</v>
      </c>
      <c r="F1553" s="55" t="s">
        <v>321</v>
      </c>
      <c r="H1553" s="55" t="s">
        <v>95</v>
      </c>
      <c r="I1553" s="55" t="s">
        <v>2549</v>
      </c>
      <c r="J1553" s="55" t="s">
        <v>1634</v>
      </c>
      <c r="K1553" s="55" t="s">
        <v>1742</v>
      </c>
      <c r="L1553" s="55" t="s">
        <v>2925</v>
      </c>
      <c r="M1553" s="55" t="s">
        <v>2926</v>
      </c>
      <c r="N1553" s="55" t="s">
        <v>3888</v>
      </c>
      <c r="O1553" s="55" t="e">
        <v>#N/A</v>
      </c>
      <c r="Q1553" s="55" t="s">
        <v>1710</v>
      </c>
      <c r="T1553" s="55" t="s">
        <v>4203</v>
      </c>
      <c r="U1553" s="55" t="s">
        <v>2874</v>
      </c>
      <c r="V1553" s="60">
        <v>0.3</v>
      </c>
      <c r="X1553" s="55">
        <v>3</v>
      </c>
      <c r="Y1553" s="55">
        <v>1</v>
      </c>
      <c r="AD1553" s="55" t="s">
        <v>4109</v>
      </c>
      <c r="AF1553" s="55" t="s">
        <v>4109</v>
      </c>
      <c r="AL1553" s="77">
        <f t="shared" si="11"/>
        <v>0</v>
      </c>
    </row>
    <row r="1554" spans="2:48" x14ac:dyDescent="0.3">
      <c r="B1554" s="55">
        <v>2017</v>
      </c>
      <c r="D1554" s="54">
        <v>183</v>
      </c>
      <c r="E1554" s="55">
        <v>17</v>
      </c>
      <c r="F1554" s="55" t="s">
        <v>321</v>
      </c>
      <c r="H1554" s="55" t="s">
        <v>95</v>
      </c>
      <c r="I1554" s="55" t="s">
        <v>2549</v>
      </c>
      <c r="J1554" s="55" t="s">
        <v>1634</v>
      </c>
      <c r="K1554" s="55" t="s">
        <v>1742</v>
      </c>
      <c r="L1554" s="55" t="s">
        <v>1942</v>
      </c>
      <c r="N1554" s="55" t="s">
        <v>4412</v>
      </c>
      <c r="O1554" s="55" t="e">
        <v>#N/A</v>
      </c>
      <c r="Q1554" s="55" t="s">
        <v>1687</v>
      </c>
      <c r="T1554" s="55" t="s">
        <v>1786</v>
      </c>
      <c r="U1554" s="55" t="s">
        <v>2877</v>
      </c>
      <c r="V1554" s="60">
        <v>0.4</v>
      </c>
      <c r="W1554" s="59" t="s">
        <v>4418</v>
      </c>
      <c r="X1554" s="55">
        <v>2</v>
      </c>
      <c r="Y1554" s="55">
        <v>1</v>
      </c>
      <c r="AA1554" s="55" t="s">
        <v>2980</v>
      </c>
      <c r="AD1554" s="55" t="s">
        <v>4063</v>
      </c>
      <c r="AE1554" s="55" t="s">
        <v>4414</v>
      </c>
      <c r="AF1554" s="55" t="s">
        <v>4109</v>
      </c>
      <c r="AH1554" s="55" t="s">
        <v>5138</v>
      </c>
      <c r="AL1554" s="77">
        <f t="shared" si="11"/>
        <v>0</v>
      </c>
      <c r="AU1554" s="55" t="s">
        <v>5154</v>
      </c>
      <c r="AV1554" s="55" t="s">
        <v>5153</v>
      </c>
    </row>
    <row r="1555" spans="2:48" x14ac:dyDescent="0.3">
      <c r="B1555" s="55">
        <v>2017</v>
      </c>
      <c r="D1555" s="54">
        <v>183</v>
      </c>
      <c r="E1555" s="55">
        <v>17</v>
      </c>
      <c r="F1555" s="55" t="s">
        <v>321</v>
      </c>
      <c r="H1555" s="55" t="s">
        <v>95</v>
      </c>
      <c r="I1555" s="55" t="s">
        <v>2549</v>
      </c>
      <c r="J1555" s="55" t="s">
        <v>1634</v>
      </c>
      <c r="K1555" s="55" t="s">
        <v>4593</v>
      </c>
      <c r="L1555" s="55" t="s">
        <v>1635</v>
      </c>
      <c r="M1555" s="55" t="s">
        <v>1636</v>
      </c>
      <c r="N1555" s="55" t="s">
        <v>1637</v>
      </c>
      <c r="O1555" s="55" t="e">
        <v>#N/A</v>
      </c>
      <c r="Q1555" s="55" t="s">
        <v>1730</v>
      </c>
      <c r="T1555" s="55" t="s">
        <v>5129</v>
      </c>
      <c r="U1555" s="55" t="s">
        <v>2877</v>
      </c>
      <c r="V1555" s="60">
        <v>0.2</v>
      </c>
      <c r="W1555" s="59" t="s">
        <v>4418</v>
      </c>
      <c r="X1555" s="55">
        <v>2</v>
      </c>
      <c r="Y1555" s="55">
        <v>1</v>
      </c>
      <c r="AA1555" s="55" t="s">
        <v>5155</v>
      </c>
      <c r="AD1555" s="55" t="s">
        <v>4063</v>
      </c>
      <c r="AL1555" s="77">
        <f t="shared" si="11"/>
        <v>0</v>
      </c>
      <c r="AU1555" s="55" t="s">
        <v>5157</v>
      </c>
      <c r="AV1555" s="55" t="s">
        <v>5156</v>
      </c>
    </row>
    <row r="1556" spans="2:48" x14ac:dyDescent="0.3">
      <c r="B1556" s="55">
        <v>2017</v>
      </c>
      <c r="D1556" s="54">
        <v>183</v>
      </c>
      <c r="E1556" s="55">
        <v>17</v>
      </c>
      <c r="F1556" s="55" t="s">
        <v>321</v>
      </c>
      <c r="H1556" s="55" t="s">
        <v>95</v>
      </c>
      <c r="I1556" s="55" t="s">
        <v>2549</v>
      </c>
      <c r="J1556" s="55" t="s">
        <v>1634</v>
      </c>
      <c r="K1556" s="55" t="s">
        <v>3968</v>
      </c>
      <c r="L1556" s="55" t="s">
        <v>1746</v>
      </c>
      <c r="N1556" s="55" t="s">
        <v>3201</v>
      </c>
      <c r="O1556" s="55" t="e">
        <v>#N/A</v>
      </c>
      <c r="P1556" s="55" t="s">
        <v>4175</v>
      </c>
      <c r="Q1556" s="55" t="s">
        <v>4175</v>
      </c>
      <c r="T1556" s="55" t="s">
        <v>5158</v>
      </c>
      <c r="V1556" s="60">
        <v>0</v>
      </c>
      <c r="X1556" s="55">
        <v>1</v>
      </c>
      <c r="Y1556" s="55">
        <v>2</v>
      </c>
      <c r="AA1556" s="55" t="s">
        <v>5159</v>
      </c>
      <c r="AL1556" s="77">
        <f t="shared" si="11"/>
        <v>0</v>
      </c>
    </row>
    <row r="1557" spans="2:48" x14ac:dyDescent="0.3">
      <c r="B1557" s="55">
        <v>2017</v>
      </c>
      <c r="D1557" s="54">
        <v>183</v>
      </c>
      <c r="E1557" s="55">
        <v>17</v>
      </c>
      <c r="F1557" s="55" t="s">
        <v>321</v>
      </c>
      <c r="H1557" s="55" t="s">
        <v>95</v>
      </c>
      <c r="I1557" s="55" t="s">
        <v>2549</v>
      </c>
      <c r="J1557" s="55" t="s">
        <v>1634</v>
      </c>
      <c r="K1557" s="55" t="s">
        <v>3968</v>
      </c>
      <c r="L1557" s="55" t="s">
        <v>1746</v>
      </c>
      <c r="N1557" s="55" t="s">
        <v>3201</v>
      </c>
      <c r="O1557" s="55" t="e">
        <v>#N/A</v>
      </c>
      <c r="Q1557" s="55" t="s">
        <v>3446</v>
      </c>
      <c r="T1557" s="55" t="s">
        <v>4293</v>
      </c>
      <c r="V1557" s="60">
        <v>0</v>
      </c>
      <c r="W1557" s="59" t="s">
        <v>4254</v>
      </c>
      <c r="X1557" s="55">
        <v>3</v>
      </c>
      <c r="Y1557" s="55">
        <v>1</v>
      </c>
      <c r="AA1557" s="55" t="s">
        <v>5160</v>
      </c>
      <c r="AL1557" s="77">
        <f t="shared" si="11"/>
        <v>0</v>
      </c>
      <c r="AP1557" s="55">
        <v>2</v>
      </c>
    </row>
    <row r="1558" spans="2:48" x14ac:dyDescent="0.3">
      <c r="B1558" s="55">
        <v>2017</v>
      </c>
      <c r="D1558" s="54">
        <v>183</v>
      </c>
      <c r="E1558" s="55">
        <v>17</v>
      </c>
      <c r="F1558" s="55" t="s">
        <v>321</v>
      </c>
      <c r="H1558" s="55" t="s">
        <v>95</v>
      </c>
      <c r="I1558" s="55" t="s">
        <v>2549</v>
      </c>
      <c r="J1558" s="55" t="s">
        <v>1634</v>
      </c>
      <c r="K1558" s="55" t="s">
        <v>3968</v>
      </c>
      <c r="L1558" s="55" t="s">
        <v>1746</v>
      </c>
      <c r="N1558" s="55" t="s">
        <v>3201</v>
      </c>
      <c r="O1558" s="55" t="e">
        <v>#N/A</v>
      </c>
      <c r="Q1558" s="55" t="s">
        <v>4293</v>
      </c>
      <c r="V1558" s="60">
        <v>0</v>
      </c>
      <c r="W1558" s="59" t="s">
        <v>4254</v>
      </c>
      <c r="X1558" s="55">
        <v>4</v>
      </c>
      <c r="Y1558" s="55">
        <v>1</v>
      </c>
      <c r="AL1558" s="77">
        <f t="shared" si="11"/>
        <v>0</v>
      </c>
    </row>
    <row r="1559" spans="2:48" x14ac:dyDescent="0.3">
      <c r="B1559" s="55">
        <v>2017</v>
      </c>
      <c r="D1559" s="54">
        <v>183</v>
      </c>
      <c r="E1559" s="55">
        <v>17</v>
      </c>
      <c r="F1559" s="55" t="s">
        <v>321</v>
      </c>
      <c r="H1559" s="55" t="s">
        <v>95</v>
      </c>
      <c r="I1559" s="55" t="s">
        <v>2549</v>
      </c>
      <c r="J1559" s="55" t="s">
        <v>1634</v>
      </c>
      <c r="K1559" s="55" t="s">
        <v>3968</v>
      </c>
      <c r="N1559" s="55" t="s">
        <v>2919</v>
      </c>
      <c r="O1559" s="55" t="e">
        <v>#N/A</v>
      </c>
      <c r="Q1559" s="55" t="s">
        <v>1631</v>
      </c>
      <c r="T1559" s="55" t="s">
        <v>4293</v>
      </c>
      <c r="V1559" s="60">
        <v>0.4</v>
      </c>
      <c r="W1559" s="59" t="s">
        <v>4397</v>
      </c>
      <c r="X1559" s="55">
        <v>3</v>
      </c>
      <c r="Y1559" s="55">
        <v>2</v>
      </c>
      <c r="AA1559" s="55" t="s">
        <v>5161</v>
      </c>
      <c r="AL1559" s="77">
        <f t="shared" si="11"/>
        <v>0</v>
      </c>
    </row>
    <row r="1560" spans="2:48" x14ac:dyDescent="0.3">
      <c r="B1560" s="55">
        <v>2017</v>
      </c>
      <c r="D1560" s="54">
        <v>183</v>
      </c>
      <c r="E1560" s="55">
        <v>17</v>
      </c>
      <c r="F1560" s="55" t="s">
        <v>321</v>
      </c>
      <c r="H1560" s="55" t="s">
        <v>95</v>
      </c>
      <c r="I1560" s="55" t="s">
        <v>2549</v>
      </c>
      <c r="J1560" s="55" t="s">
        <v>1634</v>
      </c>
      <c r="K1560" s="55" t="s">
        <v>3968</v>
      </c>
      <c r="N1560" s="55" t="s">
        <v>2919</v>
      </c>
      <c r="O1560" s="55" t="e">
        <v>#N/A</v>
      </c>
      <c r="Q1560" s="55" t="s">
        <v>4293</v>
      </c>
      <c r="V1560" s="60">
        <v>0</v>
      </c>
      <c r="W1560" s="59" t="s">
        <v>4397</v>
      </c>
      <c r="X1560" s="55">
        <v>5</v>
      </c>
      <c r="Y1560" s="55">
        <v>6</v>
      </c>
      <c r="AL1560" s="77">
        <f t="shared" si="11"/>
        <v>0</v>
      </c>
    </row>
    <row r="1561" spans="2:48" x14ac:dyDescent="0.3">
      <c r="B1561" s="55">
        <v>2017</v>
      </c>
      <c r="D1561" s="54">
        <v>183</v>
      </c>
      <c r="E1561" s="55">
        <v>17</v>
      </c>
      <c r="F1561" s="55" t="s">
        <v>321</v>
      </c>
      <c r="H1561" s="55" t="s">
        <v>95</v>
      </c>
      <c r="I1561" s="55" t="s">
        <v>2549</v>
      </c>
      <c r="J1561" s="55" t="s">
        <v>1622</v>
      </c>
      <c r="K1561" s="55" t="s">
        <v>3593</v>
      </c>
      <c r="L1561" s="55" t="s">
        <v>2090</v>
      </c>
      <c r="M1561" s="55" t="s">
        <v>5162</v>
      </c>
      <c r="N1561" s="55" t="s">
        <v>2091</v>
      </c>
      <c r="O1561" s="55" t="s">
        <v>5162</v>
      </c>
      <c r="Q1561" s="55" t="s">
        <v>1686</v>
      </c>
      <c r="T1561" s="55" t="s">
        <v>5163</v>
      </c>
      <c r="U1561" s="55" t="s">
        <v>2874</v>
      </c>
      <c r="V1561" s="60">
        <v>0.8</v>
      </c>
      <c r="W1561" s="59" t="s">
        <v>4396</v>
      </c>
      <c r="X1561" s="55">
        <v>2</v>
      </c>
      <c r="Y1561" s="55">
        <v>1</v>
      </c>
      <c r="AA1561" s="55" t="s">
        <v>5164</v>
      </c>
      <c r="AH1561" s="55" t="s">
        <v>5138</v>
      </c>
      <c r="AL1561" s="77">
        <f t="shared" si="11"/>
        <v>0</v>
      </c>
      <c r="AU1561" s="55">
        <v>51.44</v>
      </c>
      <c r="AV1561" s="55" t="s">
        <v>5165</v>
      </c>
    </row>
    <row r="1562" spans="2:48" x14ac:dyDescent="0.3">
      <c r="B1562" s="55">
        <v>2017</v>
      </c>
      <c r="D1562" s="54">
        <v>183</v>
      </c>
      <c r="E1562" s="55">
        <v>17</v>
      </c>
      <c r="F1562" s="55" t="s">
        <v>321</v>
      </c>
      <c r="H1562" s="55" t="s">
        <v>95</v>
      </c>
      <c r="I1562" s="55" t="s">
        <v>2549</v>
      </c>
      <c r="J1562" s="55" t="s">
        <v>1622</v>
      </c>
      <c r="K1562" s="55" t="s">
        <v>3968</v>
      </c>
      <c r="N1562" s="55" t="s">
        <v>1622</v>
      </c>
      <c r="O1562" s="55" t="e">
        <v>#N/A</v>
      </c>
      <c r="Q1562" s="55" t="s">
        <v>5166</v>
      </c>
      <c r="T1562" s="55" t="s">
        <v>4293</v>
      </c>
      <c r="V1562" s="60">
        <v>0</v>
      </c>
      <c r="X1562" s="55">
        <v>2</v>
      </c>
      <c r="Y1562" s="55">
        <v>1</v>
      </c>
      <c r="AL1562" s="77">
        <f t="shared" si="11"/>
        <v>0</v>
      </c>
    </row>
    <row r="1563" spans="2:48" x14ac:dyDescent="0.3">
      <c r="B1563" s="55">
        <v>2017</v>
      </c>
      <c r="D1563" s="54">
        <v>183</v>
      </c>
      <c r="E1563" s="55">
        <v>17</v>
      </c>
      <c r="F1563" s="55" t="s">
        <v>321</v>
      </c>
      <c r="H1563" s="55" t="s">
        <v>95</v>
      </c>
      <c r="I1563" s="55" t="s">
        <v>2549</v>
      </c>
      <c r="J1563" s="55" t="s">
        <v>1622</v>
      </c>
      <c r="K1563" s="55" t="s">
        <v>3968</v>
      </c>
      <c r="N1563" s="55" t="s">
        <v>1622</v>
      </c>
      <c r="O1563" s="55" t="e">
        <v>#N/A</v>
      </c>
      <c r="Q1563" s="55" t="s">
        <v>1631</v>
      </c>
      <c r="T1563" s="55" t="s">
        <v>4293</v>
      </c>
      <c r="V1563" s="60">
        <v>0</v>
      </c>
      <c r="W1563" s="59" t="s">
        <v>3974</v>
      </c>
      <c r="X1563" s="55">
        <v>5</v>
      </c>
      <c r="Y1563" s="55">
        <v>2</v>
      </c>
      <c r="AA1563" s="55" t="s">
        <v>5167</v>
      </c>
      <c r="AL1563" s="77">
        <f t="shared" si="11"/>
        <v>0</v>
      </c>
    </row>
    <row r="1564" spans="2:48" x14ac:dyDescent="0.3">
      <c r="B1564" s="55">
        <v>2017</v>
      </c>
      <c r="D1564" s="54">
        <v>192</v>
      </c>
      <c r="E1564" s="55">
        <v>17</v>
      </c>
      <c r="F1564" s="55" t="s">
        <v>464</v>
      </c>
      <c r="H1564" s="55" t="s">
        <v>95</v>
      </c>
      <c r="I1564" s="55" t="s">
        <v>2214</v>
      </c>
      <c r="J1564" s="55" t="s">
        <v>1634</v>
      </c>
      <c r="K1564" s="55" t="s">
        <v>3965</v>
      </c>
      <c r="L1564" s="55" t="s">
        <v>1673</v>
      </c>
      <c r="M1564" s="55" t="s">
        <v>2879</v>
      </c>
      <c r="N1564" s="55" t="s">
        <v>4550</v>
      </c>
      <c r="O1564" s="55" t="e">
        <v>#N/A</v>
      </c>
      <c r="Q1564" s="55" t="s">
        <v>4130</v>
      </c>
      <c r="T1564" s="55" t="s">
        <v>4037</v>
      </c>
      <c r="U1564" s="55" t="s">
        <v>2877</v>
      </c>
      <c r="V1564" s="60">
        <v>1</v>
      </c>
      <c r="Y1564" s="55">
        <v>1</v>
      </c>
      <c r="AC1564" s="55" t="s">
        <v>5168</v>
      </c>
      <c r="AL1564" s="77">
        <f t="shared" si="11"/>
        <v>0</v>
      </c>
    </row>
    <row r="1565" spans="2:48" x14ac:dyDescent="0.3">
      <c r="B1565" s="55">
        <v>2017</v>
      </c>
      <c r="D1565" s="54">
        <v>188</v>
      </c>
      <c r="E1565" s="55">
        <v>17</v>
      </c>
      <c r="F1565" s="55" t="s">
        <v>32</v>
      </c>
      <c r="H1565" s="55" t="s">
        <v>457</v>
      </c>
      <c r="I1565" s="55" t="s">
        <v>2214</v>
      </c>
      <c r="J1565" s="55" t="s">
        <v>1622</v>
      </c>
      <c r="K1565" s="55" t="s">
        <v>3593</v>
      </c>
      <c r="L1565" s="55" t="s">
        <v>2090</v>
      </c>
      <c r="M1565" s="55" t="s">
        <v>1636</v>
      </c>
      <c r="N1565" s="55" t="s">
        <v>2091</v>
      </c>
      <c r="O1565" s="55" t="e">
        <v>#N/A</v>
      </c>
      <c r="Q1565" s="55" t="s">
        <v>4379</v>
      </c>
      <c r="T1565" s="55" t="s">
        <v>5169</v>
      </c>
      <c r="U1565" s="55" t="s">
        <v>2874</v>
      </c>
      <c r="V1565" s="60">
        <v>0.9</v>
      </c>
      <c r="X1565" s="55" t="s">
        <v>2216</v>
      </c>
      <c r="Y1565" s="55">
        <v>1</v>
      </c>
      <c r="AB1565" s="55" t="s">
        <v>4500</v>
      </c>
      <c r="AK1565" s="55">
        <v>7</v>
      </c>
      <c r="AL1565" s="77">
        <f t="shared" si="11"/>
        <v>1</v>
      </c>
      <c r="AU1565" s="55">
        <v>8.6</v>
      </c>
      <c r="AV1565" s="55" t="s">
        <v>5130</v>
      </c>
    </row>
    <row r="1566" spans="2:48" x14ac:dyDescent="0.3">
      <c r="B1566" s="55">
        <v>2017</v>
      </c>
      <c r="D1566" s="54">
        <v>188</v>
      </c>
      <c r="E1566" s="55">
        <v>17</v>
      </c>
      <c r="F1566" s="55" t="s">
        <v>32</v>
      </c>
      <c r="H1566" s="55" t="s">
        <v>457</v>
      </c>
      <c r="I1566" s="55" t="s">
        <v>2214</v>
      </c>
      <c r="J1566" s="55" t="s">
        <v>1634</v>
      </c>
      <c r="K1566" s="55" t="s">
        <v>3965</v>
      </c>
      <c r="L1566" s="55" t="s">
        <v>1673</v>
      </c>
      <c r="M1566" s="55" t="s">
        <v>5170</v>
      </c>
      <c r="N1566" s="55" t="s">
        <v>5171</v>
      </c>
      <c r="O1566" s="55" t="s">
        <v>5170</v>
      </c>
      <c r="Q1566" s="55" t="s">
        <v>5172</v>
      </c>
      <c r="T1566" s="55" t="s">
        <v>4249</v>
      </c>
      <c r="U1566" s="55" t="s">
        <v>2874</v>
      </c>
      <c r="V1566" s="60">
        <v>0.5</v>
      </c>
      <c r="W1566" s="59" t="s">
        <v>4418</v>
      </c>
      <c r="X1566" s="55">
        <v>1</v>
      </c>
      <c r="Y1566" s="55">
        <v>1</v>
      </c>
      <c r="AA1566" s="55" t="s">
        <v>5173</v>
      </c>
      <c r="AD1566" s="55" t="s">
        <v>4063</v>
      </c>
      <c r="AH1566" s="55" t="s">
        <v>5138</v>
      </c>
      <c r="AL1566" s="77">
        <f t="shared" si="11"/>
        <v>0</v>
      </c>
      <c r="AU1566" s="55" t="s">
        <v>5175</v>
      </c>
      <c r="AV1566" s="55" t="s">
        <v>5174</v>
      </c>
    </row>
    <row r="1567" spans="2:48" x14ac:dyDescent="0.3">
      <c r="B1567" s="55">
        <v>2017</v>
      </c>
      <c r="D1567" s="54">
        <v>188</v>
      </c>
      <c r="E1567" s="55">
        <v>17</v>
      </c>
      <c r="F1567" s="55" t="s">
        <v>32</v>
      </c>
      <c r="H1567" s="55" t="s">
        <v>457</v>
      </c>
      <c r="I1567" s="55" t="s">
        <v>2214</v>
      </c>
      <c r="J1567" s="55" t="s">
        <v>1634</v>
      </c>
      <c r="K1567" s="55" t="s">
        <v>1742</v>
      </c>
      <c r="L1567" s="55" t="s">
        <v>1942</v>
      </c>
      <c r="N1567" s="55" t="s">
        <v>4412</v>
      </c>
      <c r="O1567" s="55" t="e">
        <v>#N/A</v>
      </c>
      <c r="Q1567" s="55" t="s">
        <v>4188</v>
      </c>
      <c r="T1567" s="55" t="s">
        <v>1751</v>
      </c>
      <c r="U1567" s="55" t="s">
        <v>2877</v>
      </c>
      <c r="V1567" s="60">
        <v>0.7</v>
      </c>
      <c r="W1567" s="59" t="s">
        <v>4430</v>
      </c>
      <c r="X1567" s="55">
        <v>2</v>
      </c>
      <c r="Y1567" s="55">
        <v>1</v>
      </c>
      <c r="AA1567" s="55" t="s">
        <v>5176</v>
      </c>
      <c r="AD1567" s="55" t="s">
        <v>4109</v>
      </c>
      <c r="AE1567" s="55" t="s">
        <v>4414</v>
      </c>
      <c r="AF1567" s="55" t="s">
        <v>4063</v>
      </c>
      <c r="AL1567" s="77">
        <f t="shared" ref="AL1567:AL1630" si="12">IF(ISBLANK(AK1567),,Y1567)</f>
        <v>0</v>
      </c>
      <c r="AU1567" s="55">
        <v>11.6</v>
      </c>
      <c r="AV1567" s="55" t="s">
        <v>4438</v>
      </c>
    </row>
    <row r="1568" spans="2:48" x14ac:dyDescent="0.3">
      <c r="B1568" s="55">
        <v>2017</v>
      </c>
      <c r="D1568" s="54">
        <v>188</v>
      </c>
      <c r="E1568" s="55">
        <v>17</v>
      </c>
      <c r="F1568" s="55" t="s">
        <v>32</v>
      </c>
      <c r="H1568" s="55" t="s">
        <v>457</v>
      </c>
      <c r="I1568" s="55" t="s">
        <v>2214</v>
      </c>
      <c r="J1568" s="55" t="s">
        <v>1634</v>
      </c>
      <c r="K1568" s="55" t="s">
        <v>3968</v>
      </c>
      <c r="L1568" s="55" t="s">
        <v>1746</v>
      </c>
      <c r="N1568" s="55" t="s">
        <v>3201</v>
      </c>
      <c r="O1568" s="55" t="e">
        <v>#N/A</v>
      </c>
      <c r="Q1568" s="55" t="s">
        <v>1631</v>
      </c>
      <c r="T1568" s="55" t="s">
        <v>4293</v>
      </c>
      <c r="V1568" s="60">
        <v>0</v>
      </c>
      <c r="W1568" s="59" t="s">
        <v>4254</v>
      </c>
      <c r="X1568" s="55">
        <v>3</v>
      </c>
      <c r="Y1568" s="55">
        <v>1</v>
      </c>
      <c r="AK1568" s="55">
        <v>7</v>
      </c>
      <c r="AL1568" s="77">
        <f t="shared" si="12"/>
        <v>1</v>
      </c>
    </row>
    <row r="1569" spans="2:48" x14ac:dyDescent="0.3">
      <c r="B1569" s="55">
        <v>2017</v>
      </c>
      <c r="D1569" s="54">
        <v>188</v>
      </c>
      <c r="E1569" s="55">
        <v>17</v>
      </c>
      <c r="F1569" s="55" t="s">
        <v>32</v>
      </c>
      <c r="H1569" s="55" t="s">
        <v>457</v>
      </c>
      <c r="I1569" s="55" t="s">
        <v>2214</v>
      </c>
      <c r="J1569" s="55" t="s">
        <v>1634</v>
      </c>
      <c r="K1569" s="55" t="s">
        <v>3968</v>
      </c>
      <c r="N1569" s="55" t="s">
        <v>2919</v>
      </c>
      <c r="O1569" s="55" t="e">
        <v>#N/A</v>
      </c>
      <c r="Q1569" s="55" t="s">
        <v>4293</v>
      </c>
      <c r="V1569" s="60">
        <v>0</v>
      </c>
      <c r="X1569" s="55">
        <v>3</v>
      </c>
      <c r="Y1569" s="55">
        <v>1</v>
      </c>
      <c r="AL1569" s="77">
        <f t="shared" si="12"/>
        <v>0</v>
      </c>
    </row>
    <row r="1570" spans="2:48" x14ac:dyDescent="0.3">
      <c r="B1570" s="55">
        <v>2017</v>
      </c>
      <c r="D1570" s="54">
        <v>188</v>
      </c>
      <c r="E1570" s="55">
        <v>17</v>
      </c>
      <c r="F1570" s="55" t="s">
        <v>32</v>
      </c>
      <c r="H1570" s="55" t="s">
        <v>457</v>
      </c>
      <c r="I1570" s="55" t="s">
        <v>2214</v>
      </c>
      <c r="J1570" s="55" t="s">
        <v>1634</v>
      </c>
      <c r="K1570" s="55" t="s">
        <v>3366</v>
      </c>
      <c r="N1570" s="55" t="s">
        <v>3366</v>
      </c>
      <c r="O1570" s="55" t="e">
        <v>#N/A</v>
      </c>
      <c r="Y1570" s="55">
        <v>3</v>
      </c>
      <c r="AA1570" s="55" t="s">
        <v>5177</v>
      </c>
      <c r="AL1570" s="77">
        <f t="shared" si="12"/>
        <v>0</v>
      </c>
    </row>
    <row r="1571" spans="2:48" x14ac:dyDescent="0.3">
      <c r="B1571" s="55">
        <v>2017</v>
      </c>
      <c r="D1571" s="54">
        <v>196</v>
      </c>
      <c r="E1571" s="55">
        <v>17</v>
      </c>
      <c r="F1571" s="55" t="s">
        <v>120</v>
      </c>
      <c r="H1571" s="55" t="s">
        <v>15</v>
      </c>
      <c r="I1571" s="55" t="s">
        <v>2301</v>
      </c>
      <c r="J1571" s="55" t="s">
        <v>1634</v>
      </c>
      <c r="K1571" s="55" t="s">
        <v>3968</v>
      </c>
      <c r="N1571" s="55" t="s">
        <v>1634</v>
      </c>
      <c r="O1571" s="55" t="e">
        <v>#N/A</v>
      </c>
      <c r="Q1571" s="55" t="s">
        <v>4293</v>
      </c>
      <c r="V1571" s="60">
        <v>0</v>
      </c>
      <c r="W1571" s="59" t="s">
        <v>4396</v>
      </c>
      <c r="X1571" s="55">
        <v>4</v>
      </c>
      <c r="Y1571" s="55">
        <v>1</v>
      </c>
      <c r="AL1571" s="77">
        <f t="shared" si="12"/>
        <v>0</v>
      </c>
    </row>
    <row r="1572" spans="2:48" x14ac:dyDescent="0.3">
      <c r="B1572" s="55">
        <v>2017</v>
      </c>
      <c r="D1572" s="54">
        <v>196</v>
      </c>
      <c r="E1572" s="55">
        <v>17</v>
      </c>
      <c r="F1572" s="55" t="s">
        <v>120</v>
      </c>
      <c r="H1572" s="55" t="s">
        <v>15</v>
      </c>
      <c r="I1572" s="55" t="s">
        <v>2301</v>
      </c>
      <c r="J1572" s="55" t="s">
        <v>1634</v>
      </c>
      <c r="N1572" s="55" t="s">
        <v>3366</v>
      </c>
      <c r="O1572" s="55" t="e">
        <v>#N/A</v>
      </c>
      <c r="Y1572" s="55">
        <v>4</v>
      </c>
      <c r="AL1572" s="77">
        <f t="shared" si="12"/>
        <v>0</v>
      </c>
    </row>
    <row r="1573" spans="2:48" x14ac:dyDescent="0.3">
      <c r="B1573" s="55">
        <v>2017</v>
      </c>
      <c r="D1573" s="54">
        <v>187</v>
      </c>
      <c r="E1573" s="55">
        <v>17</v>
      </c>
      <c r="F1573" s="55" t="s">
        <v>87</v>
      </c>
      <c r="H1573" s="55" t="s">
        <v>15</v>
      </c>
      <c r="I1573" s="55" t="s">
        <v>2214</v>
      </c>
      <c r="J1573" s="55" t="s">
        <v>1634</v>
      </c>
      <c r="K1573" s="55" t="s">
        <v>3965</v>
      </c>
      <c r="L1573" s="55" t="s">
        <v>1673</v>
      </c>
      <c r="M1573" s="55" t="s">
        <v>2879</v>
      </c>
      <c r="N1573" s="55" t="s">
        <v>4550</v>
      </c>
      <c r="O1573" s="55" t="e">
        <v>#N/A</v>
      </c>
      <c r="Q1573" s="55" t="s">
        <v>2916</v>
      </c>
      <c r="T1573" s="55" t="s">
        <v>2207</v>
      </c>
      <c r="U1573" s="55" t="s">
        <v>2877</v>
      </c>
      <c r="V1573" s="60">
        <v>0.2</v>
      </c>
      <c r="W1573" s="59" t="s">
        <v>4396</v>
      </c>
      <c r="X1573" s="55">
        <v>2</v>
      </c>
      <c r="Y1573" s="55">
        <v>1</v>
      </c>
      <c r="AA1573" s="55" t="s">
        <v>5178</v>
      </c>
      <c r="AL1573" s="77">
        <f t="shared" si="12"/>
        <v>0</v>
      </c>
      <c r="AN1573" s="55">
        <v>1</v>
      </c>
    </row>
    <row r="1574" spans="2:48" x14ac:dyDescent="0.3">
      <c r="B1574" s="55">
        <v>2017</v>
      </c>
      <c r="D1574" s="54">
        <v>187</v>
      </c>
      <c r="E1574" s="55">
        <v>17</v>
      </c>
      <c r="F1574" s="55" t="s">
        <v>87</v>
      </c>
      <c r="H1574" s="55" t="s">
        <v>15</v>
      </c>
      <c r="I1574" s="55" t="s">
        <v>2214</v>
      </c>
      <c r="J1574" s="55" t="s">
        <v>1634</v>
      </c>
      <c r="K1574" s="55" t="s">
        <v>1742</v>
      </c>
      <c r="N1574" s="55" t="s">
        <v>5179</v>
      </c>
      <c r="O1574" s="55" t="e">
        <v>#N/A</v>
      </c>
      <c r="Q1574" s="55" t="s">
        <v>4440</v>
      </c>
      <c r="T1574" s="55" t="s">
        <v>5180</v>
      </c>
      <c r="V1574" s="60">
        <v>0.6</v>
      </c>
      <c r="W1574" s="59" t="s">
        <v>4430</v>
      </c>
      <c r="X1574" s="55">
        <v>4</v>
      </c>
      <c r="Y1574" s="55">
        <v>1</v>
      </c>
      <c r="AL1574" s="77">
        <f t="shared" si="12"/>
        <v>0</v>
      </c>
    </row>
    <row r="1575" spans="2:48" x14ac:dyDescent="0.3">
      <c r="B1575" s="55">
        <v>2017</v>
      </c>
      <c r="D1575" s="54">
        <v>187</v>
      </c>
      <c r="E1575" s="55">
        <v>17</v>
      </c>
      <c r="F1575" s="55" t="s">
        <v>87</v>
      </c>
      <c r="H1575" s="55" t="s">
        <v>15</v>
      </c>
      <c r="I1575" s="55" t="s">
        <v>2214</v>
      </c>
      <c r="J1575" s="55" t="s">
        <v>1634</v>
      </c>
      <c r="K1575" s="55" t="s">
        <v>3968</v>
      </c>
      <c r="N1575" s="55" t="s">
        <v>2919</v>
      </c>
      <c r="O1575" s="55" t="e">
        <v>#N/A</v>
      </c>
      <c r="Q1575" s="55" t="s">
        <v>1631</v>
      </c>
      <c r="T1575" s="55" t="s">
        <v>4293</v>
      </c>
      <c r="V1575" s="60">
        <v>0</v>
      </c>
      <c r="W1575" s="59" t="s">
        <v>4396</v>
      </c>
      <c r="X1575" s="55">
        <v>2</v>
      </c>
      <c r="Y1575" s="55">
        <v>1</v>
      </c>
      <c r="AA1575" s="55" t="s">
        <v>5181</v>
      </c>
      <c r="AL1575" s="77">
        <f t="shared" si="12"/>
        <v>0</v>
      </c>
    </row>
    <row r="1576" spans="2:48" x14ac:dyDescent="0.3">
      <c r="B1576" s="55">
        <v>2017</v>
      </c>
      <c r="D1576" s="54">
        <v>187</v>
      </c>
      <c r="E1576" s="55">
        <v>17</v>
      </c>
      <c r="F1576" s="55" t="s">
        <v>87</v>
      </c>
      <c r="H1576" s="55" t="s">
        <v>15</v>
      </c>
      <c r="I1576" s="55" t="s">
        <v>2214</v>
      </c>
      <c r="J1576" s="55" t="s">
        <v>1634</v>
      </c>
      <c r="N1576" s="55" t="s">
        <v>3366</v>
      </c>
      <c r="O1576" s="55" t="e">
        <v>#N/A</v>
      </c>
      <c r="Y1576" s="55">
        <v>4</v>
      </c>
      <c r="AA1576" s="55" t="s">
        <v>5182</v>
      </c>
      <c r="AL1576" s="77">
        <f t="shared" si="12"/>
        <v>0</v>
      </c>
    </row>
    <row r="1577" spans="2:48" x14ac:dyDescent="0.3">
      <c r="B1577" s="55">
        <v>2017</v>
      </c>
      <c r="D1577" s="54">
        <v>193</v>
      </c>
      <c r="E1577" s="55">
        <v>17</v>
      </c>
      <c r="F1577" s="55" t="s">
        <v>5123</v>
      </c>
      <c r="H1577" s="55" t="s">
        <v>457</v>
      </c>
      <c r="I1577" s="55" t="s">
        <v>2214</v>
      </c>
      <c r="J1577" s="55" t="s">
        <v>1634</v>
      </c>
      <c r="K1577" s="55" t="s">
        <v>1742</v>
      </c>
      <c r="L1577" s="55" t="s">
        <v>1904</v>
      </c>
      <c r="M1577" s="55" t="s">
        <v>1636</v>
      </c>
      <c r="N1577" s="55" t="s">
        <v>1905</v>
      </c>
      <c r="O1577" s="55" t="e">
        <v>#N/A</v>
      </c>
      <c r="Q1577" s="55" t="s">
        <v>4188</v>
      </c>
      <c r="T1577" s="55" t="s">
        <v>2875</v>
      </c>
      <c r="U1577" s="55" t="s">
        <v>2874</v>
      </c>
      <c r="V1577" s="60">
        <v>0.3</v>
      </c>
      <c r="W1577" s="59" t="s">
        <v>4430</v>
      </c>
      <c r="X1577" s="55">
        <v>2</v>
      </c>
      <c r="Y1577" s="55">
        <v>1</v>
      </c>
      <c r="AA1577" s="55" t="s">
        <v>5183</v>
      </c>
      <c r="AD1577" s="55" t="s">
        <v>4109</v>
      </c>
      <c r="AE1577" s="55" t="s">
        <v>4414</v>
      </c>
      <c r="AF1577" s="55" t="s">
        <v>4063</v>
      </c>
      <c r="AL1577" s="77">
        <f t="shared" si="12"/>
        <v>0</v>
      </c>
      <c r="AU1577" s="55">
        <v>9.1999999999999993</v>
      </c>
      <c r="AV1577" s="55" t="s">
        <v>5184</v>
      </c>
    </row>
    <row r="1578" spans="2:48" x14ac:dyDescent="0.3">
      <c r="B1578" s="55">
        <v>2017</v>
      </c>
      <c r="D1578" s="54">
        <v>193</v>
      </c>
      <c r="E1578" s="55">
        <v>17</v>
      </c>
      <c r="F1578" s="55" t="s">
        <v>5123</v>
      </c>
      <c r="H1578" s="55" t="s">
        <v>457</v>
      </c>
      <c r="I1578" s="55" t="s">
        <v>2214</v>
      </c>
      <c r="J1578" s="55" t="s">
        <v>1634</v>
      </c>
      <c r="K1578" s="55" t="s">
        <v>1742</v>
      </c>
      <c r="L1578" s="55" t="s">
        <v>1942</v>
      </c>
      <c r="N1578" s="55" t="s">
        <v>4412</v>
      </c>
      <c r="O1578" s="55" t="e">
        <v>#N/A</v>
      </c>
      <c r="Q1578" s="55" t="s">
        <v>1687</v>
      </c>
      <c r="T1578" s="55" t="s">
        <v>5185</v>
      </c>
      <c r="U1578" s="55" t="s">
        <v>2877</v>
      </c>
      <c r="V1578" s="60">
        <v>0.3</v>
      </c>
      <c r="W1578" s="59" t="s">
        <v>4396</v>
      </c>
      <c r="X1578" s="55">
        <v>3</v>
      </c>
      <c r="Y1578" s="55">
        <v>1</v>
      </c>
      <c r="AA1578" s="55" t="s">
        <v>5187</v>
      </c>
      <c r="AD1578" s="55" t="s">
        <v>4063</v>
      </c>
      <c r="AE1578" s="55" t="s">
        <v>4414</v>
      </c>
      <c r="AF1578" s="55" t="s">
        <v>4109</v>
      </c>
      <c r="AL1578" s="77">
        <f t="shared" si="12"/>
        <v>0</v>
      </c>
    </row>
    <row r="1579" spans="2:48" x14ac:dyDescent="0.3">
      <c r="B1579" s="55">
        <v>2017</v>
      </c>
      <c r="D1579" s="54">
        <v>193</v>
      </c>
      <c r="E1579" s="55">
        <v>17</v>
      </c>
      <c r="F1579" s="55" t="s">
        <v>5123</v>
      </c>
      <c r="H1579" s="55" t="s">
        <v>457</v>
      </c>
      <c r="I1579" s="55" t="s">
        <v>2214</v>
      </c>
      <c r="J1579" s="55" t="s">
        <v>1634</v>
      </c>
      <c r="K1579" s="55" t="s">
        <v>1742</v>
      </c>
      <c r="L1579" s="55" t="s">
        <v>1942</v>
      </c>
      <c r="N1579" s="55" t="s">
        <v>4412</v>
      </c>
      <c r="O1579" s="55" t="e">
        <v>#N/A</v>
      </c>
      <c r="Q1579" s="55" t="s">
        <v>1624</v>
      </c>
      <c r="T1579" s="55" t="s">
        <v>5129</v>
      </c>
      <c r="U1579" s="55" t="s">
        <v>2877</v>
      </c>
      <c r="V1579" s="60">
        <v>0.5</v>
      </c>
      <c r="W1579" s="59" t="s">
        <v>4418</v>
      </c>
      <c r="X1579" s="55">
        <v>4</v>
      </c>
      <c r="Y1579" s="55">
        <v>1</v>
      </c>
      <c r="AA1579" s="55" t="s">
        <v>5186</v>
      </c>
      <c r="AD1579" s="55" t="s">
        <v>4063</v>
      </c>
      <c r="AE1579" s="55" t="s">
        <v>4414</v>
      </c>
      <c r="AF1579" s="55" t="s">
        <v>4109</v>
      </c>
      <c r="AL1579" s="77">
        <f t="shared" si="12"/>
        <v>0</v>
      </c>
    </row>
    <row r="1580" spans="2:48" x14ac:dyDescent="0.3">
      <c r="B1580" s="55">
        <v>2017</v>
      </c>
      <c r="D1580" s="54">
        <v>193</v>
      </c>
      <c r="E1580" s="55">
        <v>17</v>
      </c>
      <c r="F1580" s="55" t="s">
        <v>5123</v>
      </c>
      <c r="H1580" s="55" t="s">
        <v>457</v>
      </c>
      <c r="I1580" s="55" t="s">
        <v>2214</v>
      </c>
      <c r="J1580" s="55" t="s">
        <v>1634</v>
      </c>
      <c r="K1580" s="55" t="s">
        <v>3965</v>
      </c>
      <c r="L1580" s="55" t="s">
        <v>1673</v>
      </c>
      <c r="M1580" s="55" t="s">
        <v>2879</v>
      </c>
      <c r="N1580" s="55" t="s">
        <v>4550</v>
      </c>
      <c r="O1580" s="55" t="e">
        <v>#N/A</v>
      </c>
      <c r="Q1580" s="55" t="s">
        <v>2916</v>
      </c>
      <c r="U1580" s="55" t="s">
        <v>2877</v>
      </c>
      <c r="V1580" s="60">
        <v>1</v>
      </c>
      <c r="Y1580" s="55">
        <v>1</v>
      </c>
      <c r="AA1580" s="55" t="s">
        <v>5188</v>
      </c>
      <c r="AB1580" s="55" t="s">
        <v>5189</v>
      </c>
      <c r="AD1580" s="55" t="s">
        <v>4067</v>
      </c>
      <c r="AE1580" s="55" t="s">
        <v>4414</v>
      </c>
      <c r="AF1580" s="55" t="s">
        <v>4067</v>
      </c>
      <c r="AH1580" s="55" t="s">
        <v>5190</v>
      </c>
      <c r="AL1580" s="77">
        <f t="shared" si="12"/>
        <v>0</v>
      </c>
      <c r="AU1580" s="55">
        <v>20.100000000000001</v>
      </c>
      <c r="AV1580" s="55" t="s">
        <v>2874</v>
      </c>
    </row>
    <row r="1581" spans="2:48" x14ac:dyDescent="0.3">
      <c r="B1581" s="55">
        <v>2017</v>
      </c>
      <c r="D1581" s="54">
        <v>193</v>
      </c>
      <c r="E1581" s="55">
        <v>17</v>
      </c>
      <c r="F1581" s="55" t="s">
        <v>5123</v>
      </c>
      <c r="H1581" s="55" t="s">
        <v>457</v>
      </c>
      <c r="I1581" s="55" t="s">
        <v>2214</v>
      </c>
      <c r="J1581" s="55" t="s">
        <v>1634</v>
      </c>
      <c r="K1581" s="55" t="s">
        <v>2911</v>
      </c>
      <c r="N1581" s="55" t="s">
        <v>2911</v>
      </c>
      <c r="O1581" s="55" t="e">
        <v>#N/A</v>
      </c>
      <c r="Q1581" s="55" t="s">
        <v>3354</v>
      </c>
      <c r="T1581" s="55" t="s">
        <v>5129</v>
      </c>
      <c r="U1581" s="55" t="s">
        <v>2216</v>
      </c>
      <c r="V1581" s="60">
        <v>0.2</v>
      </c>
      <c r="W1581" s="59" t="s">
        <v>4535</v>
      </c>
      <c r="X1581" s="55">
        <v>4</v>
      </c>
      <c r="Y1581" s="55">
        <v>1</v>
      </c>
      <c r="AL1581" s="77">
        <f t="shared" si="12"/>
        <v>0</v>
      </c>
    </row>
    <row r="1582" spans="2:48" x14ac:dyDescent="0.3">
      <c r="B1582" s="55">
        <v>2017</v>
      </c>
      <c r="D1582" s="54">
        <v>193</v>
      </c>
      <c r="E1582" s="55">
        <v>17</v>
      </c>
      <c r="F1582" s="55" t="s">
        <v>5123</v>
      </c>
      <c r="H1582" s="55" t="s">
        <v>457</v>
      </c>
      <c r="I1582" s="55" t="s">
        <v>2214</v>
      </c>
      <c r="J1582" s="55" t="s">
        <v>1622</v>
      </c>
      <c r="K1582" s="55" t="s">
        <v>3577</v>
      </c>
      <c r="N1582" s="55" t="s">
        <v>3577</v>
      </c>
      <c r="O1582" s="55" t="e">
        <v>#N/A</v>
      </c>
      <c r="Q1582" s="55" t="s">
        <v>3544</v>
      </c>
      <c r="U1582" s="55" t="s">
        <v>2874</v>
      </c>
      <c r="V1582" s="60">
        <v>0.9</v>
      </c>
      <c r="W1582" s="59" t="s">
        <v>4430</v>
      </c>
      <c r="X1582" s="55">
        <v>1</v>
      </c>
      <c r="Y1582" s="55">
        <v>1</v>
      </c>
      <c r="AA1582" s="55" t="s">
        <v>5191</v>
      </c>
      <c r="AF1582" s="55" t="s">
        <v>4063</v>
      </c>
      <c r="AH1582" s="55" t="s">
        <v>5190</v>
      </c>
      <c r="AL1582" s="77">
        <f t="shared" si="12"/>
        <v>0</v>
      </c>
      <c r="AU1582" s="55" t="s">
        <v>5192</v>
      </c>
      <c r="AV1582" s="55" t="s">
        <v>5193</v>
      </c>
    </row>
    <row r="1583" spans="2:48" x14ac:dyDescent="0.3">
      <c r="B1583" s="55">
        <v>2017</v>
      </c>
      <c r="D1583" s="54">
        <v>193</v>
      </c>
      <c r="E1583" s="55">
        <v>17</v>
      </c>
      <c r="F1583" s="55" t="s">
        <v>5123</v>
      </c>
      <c r="H1583" s="55" t="s">
        <v>457</v>
      </c>
      <c r="I1583" s="55" t="s">
        <v>2214</v>
      </c>
      <c r="J1583" s="55" t="s">
        <v>1634</v>
      </c>
      <c r="K1583" s="55" t="s">
        <v>3968</v>
      </c>
      <c r="L1583" s="55" t="s">
        <v>2259</v>
      </c>
      <c r="N1583" s="55" t="s">
        <v>2983</v>
      </c>
      <c r="O1583" s="55" t="e">
        <v>#N/A</v>
      </c>
      <c r="Q1583" s="55" t="s">
        <v>4207</v>
      </c>
      <c r="U1583" s="55" t="s">
        <v>2216</v>
      </c>
      <c r="V1583" s="60">
        <v>1</v>
      </c>
      <c r="Y1583" s="55">
        <v>1</v>
      </c>
      <c r="AL1583" s="77">
        <f t="shared" si="12"/>
        <v>0</v>
      </c>
    </row>
    <row r="1584" spans="2:48" x14ac:dyDescent="0.3">
      <c r="B1584" s="55">
        <v>2017</v>
      </c>
      <c r="D1584" s="54">
        <v>193</v>
      </c>
      <c r="E1584" s="55">
        <v>17</v>
      </c>
      <c r="F1584" s="55" t="s">
        <v>5123</v>
      </c>
      <c r="H1584" s="55" t="s">
        <v>457</v>
      </c>
      <c r="I1584" s="55" t="s">
        <v>2214</v>
      </c>
      <c r="J1584" s="55" t="s">
        <v>1634</v>
      </c>
      <c r="K1584" s="55" t="s">
        <v>3968</v>
      </c>
      <c r="L1584" s="55" t="s">
        <v>1743</v>
      </c>
      <c r="N1584" s="55" t="s">
        <v>5063</v>
      </c>
      <c r="O1584" s="55" t="e">
        <v>#N/A</v>
      </c>
      <c r="Q1584" s="55" t="s">
        <v>3354</v>
      </c>
      <c r="U1584" s="55" t="s">
        <v>2216</v>
      </c>
      <c r="V1584" s="60">
        <v>0.4</v>
      </c>
      <c r="W1584" s="59" t="s">
        <v>4430</v>
      </c>
      <c r="X1584" s="55">
        <v>1</v>
      </c>
      <c r="Y1584" s="55">
        <v>1</v>
      </c>
      <c r="AL1584" s="77">
        <f t="shared" si="12"/>
        <v>0</v>
      </c>
    </row>
    <row r="1585" spans="2:42" x14ac:dyDescent="0.3">
      <c r="B1585" s="55">
        <v>2017</v>
      </c>
      <c r="D1585" s="54">
        <v>193</v>
      </c>
      <c r="E1585" s="55">
        <v>17</v>
      </c>
      <c r="F1585" s="55" t="s">
        <v>5123</v>
      </c>
      <c r="H1585" s="55" t="s">
        <v>457</v>
      </c>
      <c r="I1585" s="55" t="s">
        <v>2214</v>
      </c>
      <c r="J1585" s="55" t="s">
        <v>1634</v>
      </c>
      <c r="K1585" s="55" t="s">
        <v>3968</v>
      </c>
      <c r="L1585" s="55" t="s">
        <v>1746</v>
      </c>
      <c r="N1585" s="55" t="s">
        <v>3201</v>
      </c>
      <c r="O1585" s="55" t="e">
        <v>#N/A</v>
      </c>
      <c r="P1585" s="55" t="s">
        <v>4175</v>
      </c>
      <c r="Q1585" s="55" t="s">
        <v>4175</v>
      </c>
      <c r="T1585" s="55" t="s">
        <v>5158</v>
      </c>
      <c r="V1585" s="60">
        <v>0</v>
      </c>
      <c r="X1585" s="55">
        <v>3</v>
      </c>
      <c r="Y1585" s="55">
        <v>1</v>
      </c>
      <c r="AL1585" s="77">
        <f t="shared" si="12"/>
        <v>0</v>
      </c>
    </row>
    <row r="1586" spans="2:42" x14ac:dyDescent="0.3">
      <c r="B1586" s="55">
        <v>2017</v>
      </c>
      <c r="D1586" s="54">
        <v>193</v>
      </c>
      <c r="E1586" s="55">
        <v>17</v>
      </c>
      <c r="F1586" s="55" t="s">
        <v>5123</v>
      </c>
      <c r="H1586" s="55" t="s">
        <v>457</v>
      </c>
      <c r="I1586" s="55" t="s">
        <v>2214</v>
      </c>
      <c r="J1586" s="55" t="s">
        <v>1634</v>
      </c>
      <c r="K1586" s="55" t="s">
        <v>3968</v>
      </c>
      <c r="L1586" s="55" t="s">
        <v>1746</v>
      </c>
      <c r="N1586" s="55" t="s">
        <v>3201</v>
      </c>
      <c r="O1586" s="55" t="e">
        <v>#N/A</v>
      </c>
      <c r="Q1586" s="55" t="s">
        <v>1631</v>
      </c>
      <c r="T1586" s="55" t="s">
        <v>4293</v>
      </c>
      <c r="V1586" s="60">
        <v>0</v>
      </c>
      <c r="W1586" s="59" t="s">
        <v>4254</v>
      </c>
      <c r="X1586" s="55">
        <v>3</v>
      </c>
      <c r="Y1586" s="55">
        <v>1</v>
      </c>
      <c r="AL1586" s="77">
        <f t="shared" si="12"/>
        <v>0</v>
      </c>
    </row>
    <row r="1587" spans="2:42" x14ac:dyDescent="0.3">
      <c r="B1587" s="55">
        <v>2017</v>
      </c>
      <c r="D1587" s="54">
        <v>193</v>
      </c>
      <c r="E1587" s="55">
        <v>17</v>
      </c>
      <c r="F1587" s="55" t="s">
        <v>5123</v>
      </c>
      <c r="H1587" s="55" t="s">
        <v>457</v>
      </c>
      <c r="I1587" s="55" t="s">
        <v>2214</v>
      </c>
      <c r="J1587" s="55" t="s">
        <v>1634</v>
      </c>
      <c r="K1587" s="55" t="s">
        <v>3968</v>
      </c>
      <c r="L1587" s="55" t="s">
        <v>1746</v>
      </c>
      <c r="N1587" s="55" t="s">
        <v>3201</v>
      </c>
      <c r="O1587" s="55" t="e">
        <v>#N/A</v>
      </c>
      <c r="Q1587" s="55" t="s">
        <v>1667</v>
      </c>
      <c r="T1587" s="55" t="s">
        <v>4293</v>
      </c>
      <c r="V1587" s="60">
        <v>0</v>
      </c>
      <c r="W1587" s="59" t="s">
        <v>4396</v>
      </c>
      <c r="X1587" s="55">
        <v>1</v>
      </c>
      <c r="Y1587" s="55">
        <v>2</v>
      </c>
      <c r="AL1587" s="77">
        <f t="shared" si="12"/>
        <v>0</v>
      </c>
    </row>
    <row r="1588" spans="2:42" x14ac:dyDescent="0.3">
      <c r="B1588" s="55">
        <v>2017</v>
      </c>
      <c r="D1588" s="54">
        <v>193</v>
      </c>
      <c r="E1588" s="55">
        <v>17</v>
      </c>
      <c r="F1588" s="55" t="s">
        <v>5123</v>
      </c>
      <c r="H1588" s="55" t="s">
        <v>457</v>
      </c>
      <c r="I1588" s="55" t="s">
        <v>2214</v>
      </c>
      <c r="J1588" s="55" t="s">
        <v>1622</v>
      </c>
      <c r="N1588" s="55" t="s">
        <v>2992</v>
      </c>
      <c r="O1588" s="55" t="e">
        <v>#N/A</v>
      </c>
      <c r="Q1588" s="55" t="s">
        <v>1631</v>
      </c>
      <c r="T1588" s="55" t="s">
        <v>4293</v>
      </c>
      <c r="V1588" s="60">
        <v>0</v>
      </c>
      <c r="W1588" s="59" t="s">
        <v>4254</v>
      </c>
      <c r="X1588" s="55">
        <v>2</v>
      </c>
      <c r="Y1588" s="55">
        <v>1</v>
      </c>
      <c r="AL1588" s="77">
        <f t="shared" si="12"/>
        <v>0</v>
      </c>
    </row>
    <row r="1589" spans="2:42" x14ac:dyDescent="0.3">
      <c r="B1589" s="55">
        <v>2017</v>
      </c>
      <c r="D1589" s="54">
        <v>193</v>
      </c>
      <c r="E1589" s="55">
        <v>17</v>
      </c>
      <c r="F1589" s="55" t="s">
        <v>5123</v>
      </c>
      <c r="H1589" s="55" t="s">
        <v>457</v>
      </c>
      <c r="I1589" s="55" t="s">
        <v>2214</v>
      </c>
      <c r="J1589" s="55" t="s">
        <v>1634</v>
      </c>
      <c r="K1589" s="55" t="s">
        <v>3366</v>
      </c>
      <c r="O1589" s="55" t="e">
        <v>#N/A</v>
      </c>
      <c r="Y1589" s="55">
        <v>4</v>
      </c>
      <c r="AL1589" s="77">
        <f t="shared" si="12"/>
        <v>0</v>
      </c>
    </row>
    <row r="1590" spans="2:42" x14ac:dyDescent="0.3">
      <c r="B1590" s="55">
        <v>2017</v>
      </c>
      <c r="D1590" s="54">
        <v>170</v>
      </c>
      <c r="E1590" s="55">
        <v>17</v>
      </c>
      <c r="F1590" s="55" t="s">
        <v>236</v>
      </c>
      <c r="H1590" s="55" t="s">
        <v>15</v>
      </c>
      <c r="I1590" s="55" t="s">
        <v>3543</v>
      </c>
      <c r="J1590" s="55" t="s">
        <v>1634</v>
      </c>
      <c r="K1590" s="55" t="s">
        <v>1742</v>
      </c>
      <c r="N1590" s="55" t="s">
        <v>1742</v>
      </c>
      <c r="O1590" s="55" t="e">
        <v>#N/A</v>
      </c>
      <c r="Q1590" s="55" t="s">
        <v>4861</v>
      </c>
      <c r="U1590" s="55" t="s">
        <v>2877</v>
      </c>
      <c r="V1590" s="60">
        <v>1</v>
      </c>
      <c r="Y1590" s="55">
        <v>1</v>
      </c>
      <c r="AA1590" s="55" t="s">
        <v>5194</v>
      </c>
      <c r="AL1590" s="77">
        <f t="shared" si="12"/>
        <v>0</v>
      </c>
    </row>
    <row r="1591" spans="2:42" x14ac:dyDescent="0.3">
      <c r="B1591" s="55">
        <v>2017</v>
      </c>
      <c r="D1591" s="54">
        <v>170</v>
      </c>
      <c r="E1591" s="55">
        <v>17</v>
      </c>
      <c r="F1591" s="55" t="s">
        <v>236</v>
      </c>
      <c r="H1591" s="55" t="s">
        <v>15</v>
      </c>
      <c r="I1591" s="55" t="s">
        <v>3543</v>
      </c>
      <c r="J1591" s="55" t="s">
        <v>1634</v>
      </c>
      <c r="K1591" s="55" t="s">
        <v>3968</v>
      </c>
      <c r="L1591" s="55" t="s">
        <v>2945</v>
      </c>
      <c r="N1591" s="55" t="s">
        <v>2971</v>
      </c>
      <c r="O1591" s="55" t="e">
        <v>#N/A</v>
      </c>
      <c r="Q1591" s="55" t="s">
        <v>3354</v>
      </c>
      <c r="T1591" s="55" t="s">
        <v>4293</v>
      </c>
      <c r="V1591" s="60">
        <v>0</v>
      </c>
      <c r="W1591" s="59" t="s">
        <v>4396</v>
      </c>
      <c r="X1591" s="55">
        <v>2</v>
      </c>
      <c r="Y1591" s="55">
        <v>1</v>
      </c>
      <c r="AL1591" s="77">
        <f t="shared" si="12"/>
        <v>0</v>
      </c>
    </row>
    <row r="1592" spans="2:42" x14ac:dyDescent="0.3">
      <c r="B1592" s="55">
        <v>2017</v>
      </c>
      <c r="D1592" s="54">
        <v>170</v>
      </c>
      <c r="E1592" s="55">
        <v>17</v>
      </c>
      <c r="F1592" s="55" t="s">
        <v>236</v>
      </c>
      <c r="H1592" s="55" t="s">
        <v>15</v>
      </c>
      <c r="I1592" s="55" t="s">
        <v>3543</v>
      </c>
      <c r="J1592" s="55" t="s">
        <v>2148</v>
      </c>
      <c r="N1592" s="55" t="s">
        <v>5075</v>
      </c>
      <c r="O1592" s="55" t="e">
        <v>#N/A</v>
      </c>
      <c r="Q1592" s="55" t="s">
        <v>1631</v>
      </c>
      <c r="T1592" s="55" t="s">
        <v>4293</v>
      </c>
      <c r="V1592" s="60">
        <v>0</v>
      </c>
      <c r="W1592" s="59" t="s">
        <v>4396</v>
      </c>
      <c r="X1592" s="55">
        <v>2</v>
      </c>
      <c r="Y1592" s="55">
        <v>1</v>
      </c>
      <c r="AA1592" s="55" t="s">
        <v>5195</v>
      </c>
      <c r="AL1592" s="77">
        <f t="shared" si="12"/>
        <v>0</v>
      </c>
    </row>
    <row r="1593" spans="2:42" x14ac:dyDescent="0.3">
      <c r="B1593" s="55">
        <v>2017</v>
      </c>
      <c r="D1593" s="54">
        <v>19</v>
      </c>
      <c r="E1593" s="55">
        <v>17</v>
      </c>
      <c r="F1593" s="55" t="s">
        <v>87</v>
      </c>
      <c r="H1593" s="55" t="s">
        <v>27</v>
      </c>
      <c r="I1593" s="55" t="s">
        <v>1621</v>
      </c>
      <c r="J1593" s="55" t="s">
        <v>1769</v>
      </c>
      <c r="K1593" s="55" t="s">
        <v>1770</v>
      </c>
      <c r="M1593" s="55" t="s">
        <v>5196</v>
      </c>
      <c r="N1593" s="55" t="s">
        <v>5002</v>
      </c>
      <c r="O1593" s="55" t="s">
        <v>5196</v>
      </c>
      <c r="Q1593" s="55" t="s">
        <v>4530</v>
      </c>
      <c r="T1593" s="55" t="s">
        <v>5197</v>
      </c>
      <c r="V1593" s="60">
        <v>0.6</v>
      </c>
      <c r="X1593" s="55">
        <v>1</v>
      </c>
      <c r="Y1593" s="55">
        <v>1</v>
      </c>
      <c r="AL1593" s="77">
        <f t="shared" si="12"/>
        <v>0</v>
      </c>
      <c r="AN1593" s="55" t="s">
        <v>4784</v>
      </c>
    </row>
    <row r="1594" spans="2:42" x14ac:dyDescent="0.3">
      <c r="B1594" s="55">
        <v>2017</v>
      </c>
      <c r="D1594" s="54">
        <v>19</v>
      </c>
      <c r="E1594" s="55">
        <v>17</v>
      </c>
      <c r="F1594" s="55" t="s">
        <v>87</v>
      </c>
      <c r="H1594" s="55" t="s">
        <v>27</v>
      </c>
      <c r="I1594" s="55" t="s">
        <v>1621</v>
      </c>
      <c r="J1594" s="55" t="s">
        <v>1634</v>
      </c>
      <c r="K1594" s="55" t="s">
        <v>3965</v>
      </c>
      <c r="L1594" s="55" t="s">
        <v>1673</v>
      </c>
      <c r="M1594" s="55" t="s">
        <v>2879</v>
      </c>
      <c r="N1594" s="55" t="s">
        <v>4550</v>
      </c>
      <c r="O1594" s="55" t="e">
        <v>#N/A</v>
      </c>
      <c r="Q1594" s="55" t="s">
        <v>4130</v>
      </c>
      <c r="T1594" s="55" t="s">
        <v>4034</v>
      </c>
      <c r="U1594" s="55" t="s">
        <v>2877</v>
      </c>
      <c r="V1594" s="60">
        <v>1</v>
      </c>
      <c r="X1594" s="55">
        <v>4</v>
      </c>
      <c r="Y1594" s="55">
        <v>1</v>
      </c>
      <c r="AA1594" s="55" t="s">
        <v>5198</v>
      </c>
      <c r="AC1594" s="55" t="s">
        <v>5199</v>
      </c>
      <c r="AK1594" s="55">
        <v>7</v>
      </c>
      <c r="AL1594" s="77">
        <f t="shared" si="12"/>
        <v>1</v>
      </c>
    </row>
    <row r="1595" spans="2:42" x14ac:dyDescent="0.3">
      <c r="B1595" s="55">
        <v>2017</v>
      </c>
      <c r="D1595" s="54">
        <v>19</v>
      </c>
      <c r="E1595" s="55">
        <v>17</v>
      </c>
      <c r="F1595" s="55" t="s">
        <v>87</v>
      </c>
      <c r="H1595" s="55" t="s">
        <v>27</v>
      </c>
      <c r="I1595" s="55" t="s">
        <v>1621</v>
      </c>
      <c r="J1595" s="55" t="s">
        <v>1634</v>
      </c>
      <c r="K1595" s="55" t="s">
        <v>3968</v>
      </c>
      <c r="L1595" s="55" t="s">
        <v>2259</v>
      </c>
      <c r="N1595" s="55" t="s">
        <v>2983</v>
      </c>
      <c r="O1595" s="55" t="e">
        <v>#N/A</v>
      </c>
      <c r="Q1595" s="55" t="s">
        <v>3354</v>
      </c>
      <c r="T1595" s="55" t="s">
        <v>1631</v>
      </c>
      <c r="V1595" s="60">
        <v>0.2</v>
      </c>
      <c r="W1595" s="59" t="s">
        <v>4396</v>
      </c>
      <c r="X1595" s="55">
        <v>2</v>
      </c>
      <c r="Y1595" s="55">
        <v>1</v>
      </c>
      <c r="AL1595" s="77">
        <f t="shared" si="12"/>
        <v>0</v>
      </c>
    </row>
    <row r="1596" spans="2:42" x14ac:dyDescent="0.3">
      <c r="B1596" s="55">
        <v>2017</v>
      </c>
      <c r="D1596" s="54">
        <v>19</v>
      </c>
      <c r="E1596" s="55">
        <v>17</v>
      </c>
      <c r="F1596" s="55" t="s">
        <v>87</v>
      </c>
      <c r="H1596" s="55" t="s">
        <v>27</v>
      </c>
      <c r="I1596" s="55" t="s">
        <v>1621</v>
      </c>
      <c r="J1596" s="55" t="s">
        <v>1634</v>
      </c>
      <c r="K1596" s="55" t="s">
        <v>3968</v>
      </c>
      <c r="L1596" s="55" t="s">
        <v>1746</v>
      </c>
      <c r="N1596" s="55" t="s">
        <v>3201</v>
      </c>
      <c r="O1596" s="55" t="e">
        <v>#N/A</v>
      </c>
      <c r="Q1596" s="55" t="s">
        <v>1631</v>
      </c>
      <c r="T1596" s="55" t="s">
        <v>4293</v>
      </c>
      <c r="V1596" s="60">
        <v>0</v>
      </c>
      <c r="W1596" s="59" t="s">
        <v>4254</v>
      </c>
      <c r="X1596" s="55">
        <v>2</v>
      </c>
      <c r="Y1596" s="55">
        <v>3</v>
      </c>
      <c r="AL1596" s="77">
        <f t="shared" si="12"/>
        <v>0</v>
      </c>
      <c r="AN1596" s="55" t="s">
        <v>5200</v>
      </c>
    </row>
    <row r="1597" spans="2:42" x14ac:dyDescent="0.3">
      <c r="B1597" s="55">
        <v>2017</v>
      </c>
      <c r="D1597" s="54">
        <v>19</v>
      </c>
      <c r="E1597" s="55">
        <v>17</v>
      </c>
      <c r="F1597" s="55" t="s">
        <v>87</v>
      </c>
      <c r="H1597" s="55" t="s">
        <v>27</v>
      </c>
      <c r="I1597" s="55" t="s">
        <v>1621</v>
      </c>
      <c r="J1597" s="55" t="s">
        <v>1634</v>
      </c>
      <c r="K1597" s="55" t="s">
        <v>3968</v>
      </c>
      <c r="N1597" s="55" t="s">
        <v>5201</v>
      </c>
      <c r="O1597" s="55" t="e">
        <v>#N/A</v>
      </c>
      <c r="Q1597" s="55" t="s">
        <v>1631</v>
      </c>
      <c r="T1597" s="55" t="s">
        <v>4293</v>
      </c>
      <c r="V1597" s="60">
        <v>0</v>
      </c>
      <c r="W1597" s="59" t="s">
        <v>4254</v>
      </c>
      <c r="X1597" s="55">
        <v>1</v>
      </c>
      <c r="Y1597" s="55">
        <v>1</v>
      </c>
      <c r="AA1597" s="55" t="s">
        <v>5202</v>
      </c>
      <c r="AL1597" s="77">
        <f t="shared" si="12"/>
        <v>0</v>
      </c>
      <c r="AP1597" s="55">
        <v>1</v>
      </c>
    </row>
    <row r="1598" spans="2:42" x14ac:dyDescent="0.3">
      <c r="B1598" s="55">
        <v>2017</v>
      </c>
      <c r="D1598" s="54">
        <v>19</v>
      </c>
      <c r="E1598" s="55">
        <v>17</v>
      </c>
      <c r="F1598" s="55" t="s">
        <v>87</v>
      </c>
      <c r="H1598" s="55" t="s">
        <v>27</v>
      </c>
      <c r="I1598" s="55" t="s">
        <v>1621</v>
      </c>
      <c r="J1598" s="55" t="s">
        <v>1634</v>
      </c>
      <c r="K1598" s="55" t="s">
        <v>3968</v>
      </c>
      <c r="L1598" s="55" t="s">
        <v>1746</v>
      </c>
      <c r="N1598" s="55" t="s">
        <v>3201</v>
      </c>
      <c r="O1598" s="55" t="e">
        <v>#N/A</v>
      </c>
      <c r="Q1598" s="55" t="s">
        <v>4293</v>
      </c>
      <c r="V1598" s="60">
        <v>0</v>
      </c>
      <c r="X1598" s="55">
        <v>2</v>
      </c>
      <c r="Y1598" s="55">
        <v>1</v>
      </c>
      <c r="AK1598" s="55">
        <v>6</v>
      </c>
      <c r="AL1598" s="77">
        <f t="shared" si="12"/>
        <v>1</v>
      </c>
    </row>
    <row r="1599" spans="2:42" x14ac:dyDescent="0.3">
      <c r="B1599" s="55">
        <v>2017</v>
      </c>
      <c r="D1599" s="54">
        <v>19</v>
      </c>
      <c r="E1599" s="55">
        <v>17</v>
      </c>
      <c r="F1599" s="55" t="s">
        <v>87</v>
      </c>
      <c r="H1599" s="55" t="s">
        <v>27</v>
      </c>
      <c r="I1599" s="55" t="s">
        <v>1621</v>
      </c>
      <c r="J1599" s="55" t="s">
        <v>2148</v>
      </c>
      <c r="K1599" s="55" t="s">
        <v>3968</v>
      </c>
      <c r="N1599" s="55" t="s">
        <v>5075</v>
      </c>
      <c r="O1599" s="55" t="e">
        <v>#N/A</v>
      </c>
      <c r="Q1599" s="55" t="s">
        <v>4293</v>
      </c>
      <c r="V1599" s="60">
        <v>0</v>
      </c>
      <c r="W1599" s="59" t="s">
        <v>4397</v>
      </c>
      <c r="X1599" s="55">
        <v>5</v>
      </c>
      <c r="Y1599" s="55">
        <v>5</v>
      </c>
      <c r="AL1599" s="77">
        <f t="shared" si="12"/>
        <v>0</v>
      </c>
    </row>
    <row r="1600" spans="2:42" x14ac:dyDescent="0.3">
      <c r="B1600" s="55">
        <v>2017</v>
      </c>
      <c r="D1600" s="54">
        <v>19</v>
      </c>
      <c r="E1600" s="55">
        <v>17</v>
      </c>
      <c r="F1600" s="55" t="s">
        <v>87</v>
      </c>
      <c r="H1600" s="55" t="s">
        <v>27</v>
      </c>
      <c r="I1600" s="55" t="s">
        <v>1621</v>
      </c>
      <c r="J1600" s="55" t="s">
        <v>1634</v>
      </c>
      <c r="K1600" s="55" t="s">
        <v>3366</v>
      </c>
      <c r="N1600" s="55" t="s">
        <v>3366</v>
      </c>
      <c r="O1600" s="55" t="e">
        <v>#N/A</v>
      </c>
      <c r="Y1600" s="55">
        <v>7</v>
      </c>
      <c r="AL1600" s="77">
        <f t="shared" si="12"/>
        <v>0</v>
      </c>
    </row>
    <row r="1601" spans="2:48" x14ac:dyDescent="0.3">
      <c r="B1601" s="55">
        <v>2017</v>
      </c>
      <c r="D1601" s="54">
        <v>542</v>
      </c>
      <c r="E1601" s="55">
        <v>18</v>
      </c>
      <c r="F1601" s="55" t="s">
        <v>649</v>
      </c>
      <c r="H1601" s="55" t="s">
        <v>356</v>
      </c>
      <c r="I1601" s="55" t="s">
        <v>2251</v>
      </c>
      <c r="J1601" s="55" t="s">
        <v>1816</v>
      </c>
      <c r="K1601" s="55" t="s">
        <v>5203</v>
      </c>
      <c r="N1601" s="55" t="s">
        <v>5203</v>
      </c>
      <c r="O1601" s="55" t="e">
        <v>#N/A</v>
      </c>
      <c r="Y1601" s="55">
        <v>1</v>
      </c>
      <c r="AL1601" s="77">
        <f t="shared" si="12"/>
        <v>0</v>
      </c>
    </row>
    <row r="1602" spans="2:48" x14ac:dyDescent="0.3">
      <c r="B1602" s="55">
        <v>2017</v>
      </c>
      <c r="D1602" s="54">
        <v>542</v>
      </c>
      <c r="E1602" s="55">
        <v>18</v>
      </c>
      <c r="F1602" s="55" t="s">
        <v>649</v>
      </c>
      <c r="H1602" s="55" t="s">
        <v>356</v>
      </c>
      <c r="I1602" s="55" t="s">
        <v>2251</v>
      </c>
      <c r="J1602" s="55" t="s">
        <v>1634</v>
      </c>
      <c r="K1602" s="55" t="s">
        <v>3366</v>
      </c>
      <c r="N1602" s="55" t="s">
        <v>3366</v>
      </c>
      <c r="O1602" s="55" t="e">
        <v>#N/A</v>
      </c>
      <c r="Y1602" s="55">
        <v>2</v>
      </c>
      <c r="AL1602" s="77">
        <f t="shared" si="12"/>
        <v>0</v>
      </c>
    </row>
    <row r="1603" spans="2:48" x14ac:dyDescent="0.3">
      <c r="B1603" s="55">
        <v>2017</v>
      </c>
      <c r="D1603" s="54">
        <v>550</v>
      </c>
      <c r="E1603" s="55">
        <v>18</v>
      </c>
      <c r="F1603" s="55" t="s">
        <v>168</v>
      </c>
      <c r="H1603" s="55" t="s">
        <v>581</v>
      </c>
      <c r="I1603" s="55" t="s">
        <v>2251</v>
      </c>
      <c r="J1603" s="55" t="s">
        <v>1634</v>
      </c>
      <c r="K1603" s="55" t="s">
        <v>4593</v>
      </c>
      <c r="L1603" s="55" t="s">
        <v>1635</v>
      </c>
      <c r="M1603" s="55" t="s">
        <v>3759</v>
      </c>
      <c r="N1603" s="55" t="s">
        <v>5204</v>
      </c>
      <c r="O1603" s="55" t="e">
        <v>#N/A</v>
      </c>
      <c r="Q1603" s="55" t="s">
        <v>4214</v>
      </c>
      <c r="T1603" s="55" t="s">
        <v>4287</v>
      </c>
      <c r="U1603" s="55" t="s">
        <v>2877</v>
      </c>
      <c r="V1603" s="60">
        <v>1</v>
      </c>
      <c r="Y1603" s="55">
        <v>1</v>
      </c>
      <c r="AL1603" s="77">
        <f t="shared" si="12"/>
        <v>0</v>
      </c>
      <c r="AU1603" s="55" t="s">
        <v>5206</v>
      </c>
      <c r="AV1603" s="55" t="s">
        <v>5205</v>
      </c>
    </row>
    <row r="1604" spans="2:48" x14ac:dyDescent="0.3">
      <c r="B1604" s="73">
        <v>2017</v>
      </c>
      <c r="D1604" s="54">
        <v>156</v>
      </c>
      <c r="E1604" s="55">
        <v>17</v>
      </c>
      <c r="F1604" s="55" t="s">
        <v>91</v>
      </c>
      <c r="H1604" s="55" t="s">
        <v>27</v>
      </c>
      <c r="I1604" s="55" t="s">
        <v>2284</v>
      </c>
      <c r="J1604" s="55" t="s">
        <v>1634</v>
      </c>
      <c r="K1604" s="55" t="s">
        <v>3965</v>
      </c>
      <c r="L1604" s="55" t="s">
        <v>1673</v>
      </c>
      <c r="M1604" s="55" t="s">
        <v>5170</v>
      </c>
      <c r="N1604" s="55" t="s">
        <v>5170</v>
      </c>
      <c r="O1604" s="55" t="s">
        <v>5170</v>
      </c>
      <c r="Q1604" s="55" t="s">
        <v>5055</v>
      </c>
      <c r="T1604" s="55" t="s">
        <v>4036</v>
      </c>
      <c r="U1604" s="55" t="s">
        <v>2874</v>
      </c>
      <c r="V1604" s="60">
        <v>0.8</v>
      </c>
      <c r="W1604" s="59" t="s">
        <v>3607</v>
      </c>
      <c r="X1604" s="55">
        <v>4</v>
      </c>
      <c r="Y1604" s="55">
        <v>1</v>
      </c>
      <c r="AA1604" s="55" t="s">
        <v>5207</v>
      </c>
      <c r="AB1604" s="55" t="s">
        <v>5208</v>
      </c>
      <c r="AC1604" s="55" t="s">
        <v>5209</v>
      </c>
      <c r="AG1604" s="55" t="s">
        <v>5210</v>
      </c>
      <c r="AH1604" s="55" t="s">
        <v>5216</v>
      </c>
      <c r="AL1604" s="77">
        <f t="shared" si="12"/>
        <v>0</v>
      </c>
      <c r="AU1604" s="55" t="s">
        <v>5212</v>
      </c>
      <c r="AV1604" s="55" t="s">
        <v>5211</v>
      </c>
    </row>
    <row r="1605" spans="2:48" x14ac:dyDescent="0.3">
      <c r="B1605" s="55">
        <v>2017</v>
      </c>
      <c r="D1605" s="54">
        <v>156</v>
      </c>
      <c r="E1605" s="55">
        <v>17</v>
      </c>
      <c r="F1605" s="55" t="s">
        <v>91</v>
      </c>
      <c r="H1605" s="55" t="s">
        <v>27</v>
      </c>
      <c r="I1605" s="55" t="s">
        <v>2284</v>
      </c>
      <c r="J1605" s="55" t="s">
        <v>1634</v>
      </c>
      <c r="K1605" s="55" t="s">
        <v>3561</v>
      </c>
      <c r="L1605" s="55" t="s">
        <v>2873</v>
      </c>
      <c r="M1605" s="55" t="s">
        <v>1657</v>
      </c>
      <c r="N1605" s="55" t="s">
        <v>1658</v>
      </c>
      <c r="O1605" s="55" t="e">
        <v>#N/A</v>
      </c>
      <c r="Q1605" s="55" t="s">
        <v>4206</v>
      </c>
      <c r="T1605" s="55" t="s">
        <v>5185</v>
      </c>
      <c r="U1605" s="55" t="s">
        <v>2874</v>
      </c>
      <c r="V1605" s="60">
        <v>0.1</v>
      </c>
      <c r="W1605" s="59" t="s">
        <v>4396</v>
      </c>
      <c r="X1605" s="55">
        <v>1</v>
      </c>
      <c r="Y1605" s="55">
        <v>1</v>
      </c>
      <c r="AA1605" s="55" t="s">
        <v>5213</v>
      </c>
      <c r="AB1605" s="55" t="s">
        <v>5214</v>
      </c>
      <c r="AD1605" s="55" t="s">
        <v>4067</v>
      </c>
      <c r="AK1605" s="55">
        <v>9</v>
      </c>
      <c r="AL1605" s="77">
        <f t="shared" si="12"/>
        <v>1</v>
      </c>
    </row>
    <row r="1606" spans="2:48" x14ac:dyDescent="0.3">
      <c r="B1606" s="55">
        <v>2017</v>
      </c>
      <c r="D1606" s="54">
        <v>156</v>
      </c>
      <c r="E1606" s="55">
        <v>17</v>
      </c>
      <c r="F1606" s="55" t="s">
        <v>91</v>
      </c>
      <c r="H1606" s="55" t="s">
        <v>27</v>
      </c>
      <c r="I1606" s="55" t="s">
        <v>2284</v>
      </c>
      <c r="J1606" s="55" t="s">
        <v>1634</v>
      </c>
      <c r="K1606" s="55" t="s">
        <v>3561</v>
      </c>
      <c r="N1606" s="55" t="s">
        <v>2915</v>
      </c>
      <c r="O1606" s="55" t="e">
        <v>#N/A</v>
      </c>
      <c r="P1606" s="55" t="s">
        <v>4355</v>
      </c>
      <c r="Q1606" s="55" t="s">
        <v>4857</v>
      </c>
      <c r="V1606" s="60">
        <v>1</v>
      </c>
      <c r="Y1606" s="55">
        <v>1</v>
      </c>
      <c r="AA1606" s="55" t="s">
        <v>5215</v>
      </c>
      <c r="AB1606" s="55" t="s">
        <v>5214</v>
      </c>
      <c r="AD1606" s="55" t="s">
        <v>4067</v>
      </c>
      <c r="AE1606" s="55" t="s">
        <v>4414</v>
      </c>
      <c r="AF1606" s="55" t="s">
        <v>4067</v>
      </c>
      <c r="AH1606" s="55" t="s">
        <v>5190</v>
      </c>
      <c r="AL1606" s="77">
        <f t="shared" si="12"/>
        <v>0</v>
      </c>
      <c r="AU1606" s="55" t="s">
        <v>5218</v>
      </c>
      <c r="AV1606" s="55" t="s">
        <v>5217</v>
      </c>
    </row>
    <row r="1607" spans="2:48" x14ac:dyDescent="0.3">
      <c r="B1607" s="55">
        <v>2017</v>
      </c>
      <c r="D1607" s="54">
        <v>156</v>
      </c>
      <c r="E1607" s="55">
        <v>17</v>
      </c>
      <c r="F1607" s="55" t="s">
        <v>91</v>
      </c>
      <c r="H1607" s="55" t="s">
        <v>27</v>
      </c>
      <c r="I1607" s="55" t="s">
        <v>2284</v>
      </c>
      <c r="J1607" s="55" t="s">
        <v>1634</v>
      </c>
      <c r="K1607" s="55" t="s">
        <v>3366</v>
      </c>
      <c r="N1607" s="55" t="s">
        <v>3366</v>
      </c>
      <c r="O1607" s="55" t="e">
        <v>#N/A</v>
      </c>
      <c r="Q1607" s="55" t="s">
        <v>3030</v>
      </c>
      <c r="V1607" s="60">
        <v>0</v>
      </c>
      <c r="Y1607" s="55">
        <v>1</v>
      </c>
      <c r="AA1607" s="55" t="s">
        <v>5219</v>
      </c>
      <c r="AL1607" s="77">
        <f t="shared" si="12"/>
        <v>0</v>
      </c>
    </row>
    <row r="1608" spans="2:48" x14ac:dyDescent="0.3">
      <c r="B1608" s="55">
        <v>2017</v>
      </c>
      <c r="D1608" s="54">
        <v>156</v>
      </c>
      <c r="E1608" s="55">
        <v>17</v>
      </c>
      <c r="F1608" s="55" t="s">
        <v>91</v>
      </c>
      <c r="H1608" s="55" t="s">
        <v>27</v>
      </c>
      <c r="I1608" s="55" t="s">
        <v>2284</v>
      </c>
      <c r="J1608" s="55" t="s">
        <v>1622</v>
      </c>
      <c r="K1608" s="55" t="s">
        <v>3968</v>
      </c>
      <c r="N1608" s="55" t="s">
        <v>1622</v>
      </c>
      <c r="O1608" s="55" t="e">
        <v>#N/A</v>
      </c>
      <c r="Q1608" s="55" t="s">
        <v>1898</v>
      </c>
      <c r="T1608" s="55" t="s">
        <v>1631</v>
      </c>
      <c r="U1608" s="55" t="s">
        <v>2216</v>
      </c>
      <c r="V1608" s="60">
        <v>0.7</v>
      </c>
      <c r="W1608" s="59" t="s">
        <v>4396</v>
      </c>
      <c r="X1608" s="55">
        <v>2</v>
      </c>
      <c r="Y1608" s="55">
        <v>1</v>
      </c>
      <c r="AA1608" s="55" t="s">
        <v>5220</v>
      </c>
      <c r="AL1608" s="77">
        <f t="shared" si="12"/>
        <v>0</v>
      </c>
      <c r="AO1608" s="55">
        <v>2</v>
      </c>
    </row>
    <row r="1609" spans="2:48" x14ac:dyDescent="0.3">
      <c r="B1609" s="55">
        <v>2017</v>
      </c>
      <c r="D1609" s="54">
        <v>156</v>
      </c>
      <c r="E1609" s="55">
        <v>17</v>
      </c>
      <c r="F1609" s="55" t="s">
        <v>91</v>
      </c>
      <c r="H1609" s="55" t="s">
        <v>27</v>
      </c>
      <c r="I1609" s="55" t="s">
        <v>2284</v>
      </c>
      <c r="J1609" s="55" t="s">
        <v>1634</v>
      </c>
      <c r="K1609" s="55" t="s">
        <v>3968</v>
      </c>
      <c r="N1609" s="55" t="s">
        <v>2919</v>
      </c>
      <c r="O1609" s="55" t="e">
        <v>#N/A</v>
      </c>
      <c r="Q1609" s="55" t="s">
        <v>1631</v>
      </c>
      <c r="V1609" s="60" t="s">
        <v>2216</v>
      </c>
      <c r="W1609" s="59" t="s">
        <v>4437</v>
      </c>
      <c r="X1609" s="55">
        <v>1</v>
      </c>
      <c r="Y1609" s="55">
        <v>1</v>
      </c>
      <c r="AA1609" s="55" t="s">
        <v>5221</v>
      </c>
      <c r="AL1609" s="77">
        <f t="shared" si="12"/>
        <v>0</v>
      </c>
      <c r="AO1609" s="55">
        <v>2</v>
      </c>
    </row>
    <row r="1610" spans="2:48" x14ac:dyDescent="0.3">
      <c r="B1610" s="55">
        <v>2017</v>
      </c>
      <c r="D1610" s="54">
        <v>156</v>
      </c>
      <c r="E1610" s="55">
        <v>17</v>
      </c>
      <c r="F1610" s="55" t="s">
        <v>91</v>
      </c>
      <c r="H1610" s="55" t="s">
        <v>27</v>
      </c>
      <c r="I1610" s="55" t="s">
        <v>2284</v>
      </c>
      <c r="J1610" s="55" t="s">
        <v>1634</v>
      </c>
      <c r="K1610" s="55" t="s">
        <v>2911</v>
      </c>
      <c r="L1610" s="55" t="s">
        <v>1635</v>
      </c>
      <c r="M1610" s="55" t="s">
        <v>1636</v>
      </c>
      <c r="N1610" s="55" t="s">
        <v>1637</v>
      </c>
      <c r="O1610" s="55" t="e">
        <v>#N/A</v>
      </c>
      <c r="Q1610" s="55" t="s">
        <v>4185</v>
      </c>
      <c r="T1610" s="55" t="s">
        <v>5222</v>
      </c>
      <c r="U1610" s="55" t="s">
        <v>2874</v>
      </c>
      <c r="V1610" s="60">
        <v>0.2</v>
      </c>
      <c r="W1610" s="59" t="s">
        <v>4430</v>
      </c>
      <c r="X1610" s="55">
        <v>3</v>
      </c>
      <c r="Y1610" s="55">
        <v>1</v>
      </c>
      <c r="AL1610" s="77">
        <f t="shared" si="12"/>
        <v>0</v>
      </c>
    </row>
    <row r="1611" spans="2:48" x14ac:dyDescent="0.3">
      <c r="B1611" s="55">
        <v>2017</v>
      </c>
      <c r="D1611" s="54">
        <v>156</v>
      </c>
      <c r="E1611" s="55">
        <v>17</v>
      </c>
      <c r="F1611" s="55" t="s">
        <v>91</v>
      </c>
      <c r="H1611" s="55" t="s">
        <v>27</v>
      </c>
      <c r="I1611" s="55" t="s">
        <v>2284</v>
      </c>
      <c r="J1611" s="55" t="s">
        <v>1634</v>
      </c>
      <c r="K1611" s="55" t="s">
        <v>1742</v>
      </c>
      <c r="L1611" s="55" t="s">
        <v>1942</v>
      </c>
      <c r="N1611" s="55" t="s">
        <v>4412</v>
      </c>
      <c r="O1611" s="55" t="e">
        <v>#N/A</v>
      </c>
      <c r="Q1611" s="55" t="s">
        <v>4861</v>
      </c>
      <c r="T1611" s="55" t="s">
        <v>5223</v>
      </c>
      <c r="U1611" s="55" t="s">
        <v>2877</v>
      </c>
      <c r="V1611" s="60">
        <v>0.1</v>
      </c>
      <c r="W1611" s="59" t="s">
        <v>4535</v>
      </c>
      <c r="X1611" s="55">
        <v>4</v>
      </c>
      <c r="Y1611" s="55">
        <v>1</v>
      </c>
      <c r="AL1611" s="77">
        <f t="shared" si="12"/>
        <v>0</v>
      </c>
    </row>
    <row r="1612" spans="2:48" x14ac:dyDescent="0.3">
      <c r="B1612" s="55">
        <v>2017</v>
      </c>
      <c r="D1612" s="54">
        <v>156</v>
      </c>
      <c r="E1612" s="55">
        <v>17</v>
      </c>
      <c r="F1612" s="55" t="s">
        <v>91</v>
      </c>
      <c r="H1612" s="55" t="s">
        <v>27</v>
      </c>
      <c r="I1612" s="55" t="s">
        <v>2284</v>
      </c>
      <c r="J1612" s="55" t="s">
        <v>2148</v>
      </c>
      <c r="N1612" s="55" t="s">
        <v>5075</v>
      </c>
      <c r="O1612" s="55" t="e">
        <v>#N/A</v>
      </c>
      <c r="Q1612" s="55" t="s">
        <v>4293</v>
      </c>
      <c r="V1612" s="60">
        <v>0</v>
      </c>
      <c r="W1612" s="59" t="s">
        <v>4397</v>
      </c>
      <c r="X1612" s="55">
        <v>5</v>
      </c>
      <c r="Y1612" s="55">
        <v>2</v>
      </c>
      <c r="AL1612" s="77">
        <f t="shared" si="12"/>
        <v>0</v>
      </c>
    </row>
    <row r="1613" spans="2:48" x14ac:dyDescent="0.3">
      <c r="B1613" s="55">
        <v>2017</v>
      </c>
      <c r="D1613" s="54">
        <v>156</v>
      </c>
      <c r="E1613" s="55">
        <v>17</v>
      </c>
      <c r="F1613" s="55" t="s">
        <v>91</v>
      </c>
      <c r="H1613" s="55" t="s">
        <v>27</v>
      </c>
      <c r="I1613" s="55" t="s">
        <v>2284</v>
      </c>
      <c r="J1613" s="55" t="s">
        <v>1634</v>
      </c>
      <c r="K1613" s="55" t="s">
        <v>3968</v>
      </c>
      <c r="L1613" s="55" t="s">
        <v>2259</v>
      </c>
      <c r="N1613" s="55" t="s">
        <v>2983</v>
      </c>
      <c r="O1613" s="55" t="e">
        <v>#N/A</v>
      </c>
      <c r="Q1613" s="55" t="s">
        <v>1667</v>
      </c>
      <c r="T1613" s="55" t="s">
        <v>4293</v>
      </c>
      <c r="V1613" s="60">
        <v>0</v>
      </c>
      <c r="W1613" s="59" t="s">
        <v>4396</v>
      </c>
      <c r="X1613" s="55">
        <v>2</v>
      </c>
      <c r="Y1613" s="55">
        <v>2</v>
      </c>
      <c r="AL1613" s="77">
        <f t="shared" si="12"/>
        <v>0</v>
      </c>
    </row>
    <row r="1614" spans="2:48" x14ac:dyDescent="0.3">
      <c r="B1614" s="55">
        <v>2017</v>
      </c>
      <c r="D1614" s="54">
        <v>156</v>
      </c>
      <c r="E1614" s="55">
        <v>17</v>
      </c>
      <c r="F1614" s="55" t="s">
        <v>91</v>
      </c>
      <c r="H1614" s="55" t="s">
        <v>27</v>
      </c>
      <c r="I1614" s="55" t="s">
        <v>2284</v>
      </c>
      <c r="J1614" s="55" t="s">
        <v>1634</v>
      </c>
      <c r="K1614" s="55" t="s">
        <v>3968</v>
      </c>
      <c r="L1614" s="55" t="s">
        <v>1746</v>
      </c>
      <c r="N1614" s="55" t="s">
        <v>3201</v>
      </c>
      <c r="O1614" s="55" t="e">
        <v>#N/A</v>
      </c>
      <c r="Q1614" s="55" t="s">
        <v>4293</v>
      </c>
      <c r="V1614" s="60">
        <v>0</v>
      </c>
      <c r="W1614" s="59" t="s">
        <v>4397</v>
      </c>
      <c r="X1614" s="55">
        <v>5</v>
      </c>
      <c r="Y1614" s="55">
        <v>5</v>
      </c>
      <c r="AG1614" s="55" t="s">
        <v>5224</v>
      </c>
      <c r="AK1614" s="55" t="s">
        <v>3974</v>
      </c>
      <c r="AL1614" s="77">
        <v>2</v>
      </c>
    </row>
    <row r="1615" spans="2:48" x14ac:dyDescent="0.3">
      <c r="B1615" s="55">
        <v>2017</v>
      </c>
      <c r="D1615" s="54">
        <v>156</v>
      </c>
      <c r="E1615" s="55">
        <v>17</v>
      </c>
      <c r="F1615" s="55" t="s">
        <v>91</v>
      </c>
      <c r="H1615" s="55" t="s">
        <v>27</v>
      </c>
      <c r="I1615" s="55" t="s">
        <v>2284</v>
      </c>
      <c r="J1615" s="55" t="s">
        <v>1634</v>
      </c>
      <c r="K1615" s="55" t="s">
        <v>3968</v>
      </c>
      <c r="L1615" s="55" t="s">
        <v>2980</v>
      </c>
      <c r="N1615" s="55" t="s">
        <v>2777</v>
      </c>
      <c r="O1615" s="55" t="e">
        <v>#N/A</v>
      </c>
      <c r="Q1615" s="55" t="s">
        <v>1667</v>
      </c>
      <c r="T1615" s="55" t="s">
        <v>1631</v>
      </c>
      <c r="V1615" s="60">
        <v>0.2</v>
      </c>
      <c r="W1615" s="59" t="s">
        <v>4396</v>
      </c>
      <c r="X1615" s="55">
        <v>3</v>
      </c>
      <c r="Y1615" s="55">
        <v>1</v>
      </c>
      <c r="AA1615" s="55" t="s">
        <v>5225</v>
      </c>
      <c r="AL1615" s="77">
        <f t="shared" si="12"/>
        <v>0</v>
      </c>
    </row>
    <row r="1616" spans="2:48" x14ac:dyDescent="0.3">
      <c r="B1616" s="55">
        <v>2017</v>
      </c>
      <c r="D1616" s="54">
        <v>156</v>
      </c>
      <c r="E1616" s="55">
        <v>17</v>
      </c>
      <c r="F1616" s="55" t="s">
        <v>91</v>
      </c>
      <c r="H1616" s="55" t="s">
        <v>27</v>
      </c>
      <c r="I1616" s="55" t="s">
        <v>2284</v>
      </c>
      <c r="J1616" s="55" t="s">
        <v>1634</v>
      </c>
      <c r="K1616" s="55" t="s">
        <v>3968</v>
      </c>
      <c r="L1616" s="55" t="s">
        <v>1746</v>
      </c>
      <c r="N1616" s="55" t="s">
        <v>3201</v>
      </c>
      <c r="O1616" s="55" t="e">
        <v>#N/A</v>
      </c>
      <c r="Q1616" s="55" t="s">
        <v>1702</v>
      </c>
      <c r="T1616" s="55" t="s">
        <v>1631</v>
      </c>
      <c r="V1616" s="60" t="s">
        <v>2216</v>
      </c>
      <c r="W1616" s="59" t="s">
        <v>4396</v>
      </c>
      <c r="X1616" s="55">
        <v>3</v>
      </c>
      <c r="Y1616" s="55">
        <v>1</v>
      </c>
      <c r="AK1616" s="55">
        <v>8</v>
      </c>
      <c r="AL1616" s="77">
        <f t="shared" si="12"/>
        <v>1</v>
      </c>
    </row>
    <row r="1617" spans="2:48" x14ac:dyDescent="0.3">
      <c r="B1617" s="55">
        <v>2017</v>
      </c>
      <c r="D1617" s="54">
        <v>157</v>
      </c>
      <c r="E1617" s="55">
        <v>17</v>
      </c>
      <c r="F1617" s="55" t="s">
        <v>30</v>
      </c>
      <c r="H1617" s="55" t="s">
        <v>15</v>
      </c>
      <c r="I1617" s="55" t="s">
        <v>2284</v>
      </c>
      <c r="J1617" s="55" t="s">
        <v>1634</v>
      </c>
      <c r="K1617" s="55" t="s">
        <v>1742</v>
      </c>
      <c r="L1617" s="55" t="s">
        <v>1942</v>
      </c>
      <c r="N1617" s="55" t="s">
        <v>4412</v>
      </c>
      <c r="O1617" s="55" t="e">
        <v>#N/A</v>
      </c>
      <c r="Q1617" s="55" t="s">
        <v>4191</v>
      </c>
      <c r="T1617" s="55" t="s">
        <v>5226</v>
      </c>
      <c r="V1617" s="60">
        <v>1</v>
      </c>
      <c r="W1617" s="59" t="s">
        <v>4396</v>
      </c>
      <c r="Y1617" s="55">
        <v>1</v>
      </c>
      <c r="AA1617" s="55" t="s">
        <v>5229</v>
      </c>
      <c r="AB1617" s="55" t="s">
        <v>2965</v>
      </c>
      <c r="AD1617" s="55" t="s">
        <v>4067</v>
      </c>
      <c r="AE1617" s="55" t="s">
        <v>4414</v>
      </c>
      <c r="AF1617" s="55" t="s">
        <v>4067</v>
      </c>
      <c r="AK1617" s="55">
        <v>7</v>
      </c>
      <c r="AL1617" s="77">
        <f t="shared" si="12"/>
        <v>1</v>
      </c>
      <c r="AU1617" s="55" t="s">
        <v>5228</v>
      </c>
      <c r="AV1617" s="55" t="s">
        <v>5227</v>
      </c>
    </row>
    <row r="1618" spans="2:48" x14ac:dyDescent="0.3">
      <c r="B1618" s="55">
        <v>2017</v>
      </c>
      <c r="D1618" s="54">
        <v>157</v>
      </c>
      <c r="E1618" s="55">
        <v>17</v>
      </c>
      <c r="F1618" s="55" t="s">
        <v>30</v>
      </c>
      <c r="H1618" s="55" t="s">
        <v>15</v>
      </c>
      <c r="I1618" s="55" t="s">
        <v>2284</v>
      </c>
      <c r="J1618" s="55" t="s">
        <v>1622</v>
      </c>
      <c r="K1618" s="55" t="s">
        <v>3593</v>
      </c>
      <c r="L1618" s="55" t="s">
        <v>2090</v>
      </c>
      <c r="N1618" s="55" t="s">
        <v>2091</v>
      </c>
      <c r="O1618" s="55" t="e">
        <v>#N/A</v>
      </c>
      <c r="Q1618" s="55" t="s">
        <v>4188</v>
      </c>
      <c r="T1618" s="55" t="s">
        <v>5129</v>
      </c>
      <c r="U1618" s="55" t="s">
        <v>2877</v>
      </c>
      <c r="V1618" s="60">
        <v>0.2</v>
      </c>
      <c r="W1618" s="59" t="s">
        <v>4535</v>
      </c>
      <c r="X1618" s="55" t="s">
        <v>2216</v>
      </c>
      <c r="Y1618" s="55">
        <v>1</v>
      </c>
      <c r="AA1618" s="55" t="s">
        <v>1759</v>
      </c>
      <c r="AL1618" s="77">
        <f t="shared" si="12"/>
        <v>0</v>
      </c>
      <c r="AN1618" s="55">
        <v>1</v>
      </c>
      <c r="AU1618" s="55">
        <v>17.11</v>
      </c>
      <c r="AV1618" s="55" t="s">
        <v>4413</v>
      </c>
    </row>
    <row r="1619" spans="2:48" x14ac:dyDescent="0.3">
      <c r="B1619" s="55">
        <v>2017</v>
      </c>
      <c r="D1619" s="54">
        <v>157</v>
      </c>
      <c r="E1619" s="55">
        <v>17</v>
      </c>
      <c r="F1619" s="55" t="s">
        <v>30</v>
      </c>
      <c r="H1619" s="55" t="s">
        <v>15</v>
      </c>
      <c r="I1619" s="55" t="s">
        <v>2284</v>
      </c>
      <c r="J1619" s="55" t="s">
        <v>1634</v>
      </c>
      <c r="K1619" s="55" t="s">
        <v>3593</v>
      </c>
      <c r="L1619" s="55" t="s">
        <v>2090</v>
      </c>
      <c r="N1619" s="55" t="s">
        <v>2091</v>
      </c>
      <c r="O1619" s="55" t="e">
        <v>#N/A</v>
      </c>
      <c r="Q1619" s="55" t="s">
        <v>4188</v>
      </c>
      <c r="T1619" s="55" t="s">
        <v>1751</v>
      </c>
      <c r="U1619" s="55" t="s">
        <v>2874</v>
      </c>
      <c r="V1619" s="60">
        <v>0.2</v>
      </c>
      <c r="W1619" s="59" t="s">
        <v>4430</v>
      </c>
      <c r="X1619" s="55" t="s">
        <v>2216</v>
      </c>
      <c r="Y1619" s="55">
        <v>1</v>
      </c>
      <c r="AL1619" s="77">
        <f t="shared" si="12"/>
        <v>0</v>
      </c>
      <c r="AU1619" s="55">
        <v>11.4</v>
      </c>
      <c r="AV1619" s="55" t="s">
        <v>4413</v>
      </c>
    </row>
    <row r="1620" spans="2:48" x14ac:dyDescent="0.3">
      <c r="B1620" s="55">
        <v>2017</v>
      </c>
      <c r="D1620" s="54">
        <v>157</v>
      </c>
      <c r="E1620" s="55">
        <v>17</v>
      </c>
      <c r="F1620" s="55" t="s">
        <v>30</v>
      </c>
      <c r="H1620" s="55" t="s">
        <v>15</v>
      </c>
      <c r="I1620" s="55" t="s">
        <v>2284</v>
      </c>
      <c r="J1620" s="55" t="s">
        <v>1634</v>
      </c>
      <c r="K1620" s="55" t="s">
        <v>3593</v>
      </c>
      <c r="L1620" s="55" t="s">
        <v>2090</v>
      </c>
      <c r="N1620" s="55" t="s">
        <v>2091</v>
      </c>
      <c r="O1620" s="55" t="e">
        <v>#N/A</v>
      </c>
      <c r="Q1620" s="55" t="s">
        <v>3388</v>
      </c>
      <c r="T1620" s="55" t="s">
        <v>5129</v>
      </c>
      <c r="U1620" s="55" t="s">
        <v>2874</v>
      </c>
      <c r="V1620" s="60">
        <v>0.3</v>
      </c>
      <c r="W1620" s="59" t="s">
        <v>4418</v>
      </c>
      <c r="X1620" s="55" t="s">
        <v>2216</v>
      </c>
      <c r="Y1620" s="55">
        <v>1</v>
      </c>
      <c r="AL1620" s="77">
        <f t="shared" si="12"/>
        <v>0</v>
      </c>
      <c r="AU1620" s="55">
        <v>7.44</v>
      </c>
      <c r="AV1620" s="55" t="s">
        <v>4413</v>
      </c>
    </row>
    <row r="1621" spans="2:48" x14ac:dyDescent="0.3">
      <c r="B1621" s="55">
        <v>2017</v>
      </c>
      <c r="D1621" s="54">
        <v>157</v>
      </c>
      <c r="E1621" s="55">
        <v>17</v>
      </c>
      <c r="F1621" s="55" t="s">
        <v>30</v>
      </c>
      <c r="H1621" s="55" t="s">
        <v>15</v>
      </c>
      <c r="I1621" s="55" t="s">
        <v>2284</v>
      </c>
      <c r="J1621" s="55" t="s">
        <v>1634</v>
      </c>
      <c r="K1621" s="55" t="s">
        <v>3968</v>
      </c>
      <c r="L1621" s="55" t="s">
        <v>2945</v>
      </c>
      <c r="N1621" s="55" t="s">
        <v>2971</v>
      </c>
      <c r="O1621" s="55" t="e">
        <v>#N/A</v>
      </c>
      <c r="Q1621" s="55" t="s">
        <v>4846</v>
      </c>
      <c r="V1621" s="60">
        <v>1</v>
      </c>
      <c r="Y1621" s="55">
        <v>1</v>
      </c>
      <c r="AA1621" s="55" t="s">
        <v>5231</v>
      </c>
      <c r="AD1621" s="55" t="s">
        <v>4063</v>
      </c>
      <c r="AE1621" s="55" t="s">
        <v>4414</v>
      </c>
      <c r="AF1621" s="55" t="s">
        <v>4063</v>
      </c>
      <c r="AL1621" s="77">
        <f t="shared" si="12"/>
        <v>0</v>
      </c>
    </row>
    <row r="1622" spans="2:48" x14ac:dyDescent="0.3">
      <c r="B1622" s="55">
        <v>2017</v>
      </c>
      <c r="D1622" s="54">
        <v>157</v>
      </c>
      <c r="E1622" s="55">
        <v>17</v>
      </c>
      <c r="F1622" s="55" t="s">
        <v>30</v>
      </c>
      <c r="H1622" s="55" t="s">
        <v>15</v>
      </c>
      <c r="I1622" s="55" t="s">
        <v>2284</v>
      </c>
      <c r="J1622" s="55" t="s">
        <v>1634</v>
      </c>
      <c r="K1622" s="55" t="s">
        <v>3968</v>
      </c>
      <c r="L1622" s="55" t="s">
        <v>2945</v>
      </c>
      <c r="N1622" s="55" t="s">
        <v>2971</v>
      </c>
      <c r="O1622" s="55" t="e">
        <v>#N/A</v>
      </c>
      <c r="Q1622" s="55" t="s">
        <v>4846</v>
      </c>
      <c r="T1622" s="55" t="s">
        <v>5129</v>
      </c>
      <c r="V1622" s="60">
        <v>0.8</v>
      </c>
      <c r="W1622" s="59" t="s">
        <v>4418</v>
      </c>
      <c r="X1622" s="55">
        <v>1</v>
      </c>
      <c r="Y1622" s="55">
        <v>1</v>
      </c>
      <c r="AA1622" s="55" t="s">
        <v>5230</v>
      </c>
      <c r="AL1622" s="77">
        <f t="shared" si="12"/>
        <v>0</v>
      </c>
      <c r="AN1622" s="55">
        <v>2</v>
      </c>
    </row>
    <row r="1623" spans="2:48" x14ac:dyDescent="0.3">
      <c r="B1623" s="55">
        <v>2017</v>
      </c>
      <c r="D1623" s="54">
        <v>157</v>
      </c>
      <c r="E1623" s="55">
        <v>17</v>
      </c>
      <c r="F1623" s="55" t="s">
        <v>30</v>
      </c>
      <c r="H1623" s="55" t="s">
        <v>15</v>
      </c>
      <c r="I1623" s="55" t="s">
        <v>2284</v>
      </c>
      <c r="J1623" s="55" t="s">
        <v>1816</v>
      </c>
      <c r="K1623" s="55" t="s">
        <v>5203</v>
      </c>
      <c r="N1623" s="55" t="s">
        <v>5203</v>
      </c>
      <c r="O1623" s="55" t="e">
        <v>#N/A</v>
      </c>
      <c r="Q1623" s="55" t="s">
        <v>1817</v>
      </c>
      <c r="V1623" s="60">
        <v>0.9</v>
      </c>
      <c r="W1623" s="59" t="s">
        <v>4437</v>
      </c>
      <c r="Y1623" s="55">
        <v>1</v>
      </c>
      <c r="AA1623" s="55" t="s">
        <v>5232</v>
      </c>
      <c r="AL1623" s="77">
        <f t="shared" si="12"/>
        <v>0</v>
      </c>
    </row>
    <row r="1624" spans="2:48" x14ac:dyDescent="0.3">
      <c r="B1624" s="55">
        <v>2017</v>
      </c>
      <c r="D1624" s="54">
        <v>157</v>
      </c>
      <c r="E1624" s="55">
        <v>17</v>
      </c>
      <c r="F1624" s="55" t="s">
        <v>30</v>
      </c>
      <c r="H1624" s="55" t="s">
        <v>15</v>
      </c>
      <c r="I1624" s="55" t="s">
        <v>2284</v>
      </c>
      <c r="J1624" s="55" t="s">
        <v>1634</v>
      </c>
      <c r="K1624" s="55" t="s">
        <v>3965</v>
      </c>
      <c r="L1624" s="55" t="s">
        <v>1673</v>
      </c>
      <c r="M1624" s="55" t="s">
        <v>2879</v>
      </c>
      <c r="N1624" s="55" t="s">
        <v>4550</v>
      </c>
      <c r="O1624" s="55" t="e">
        <v>#N/A</v>
      </c>
      <c r="Q1624" s="55" t="s">
        <v>5055</v>
      </c>
      <c r="T1624" s="55" t="s">
        <v>4033</v>
      </c>
      <c r="U1624" s="55" t="s">
        <v>2877</v>
      </c>
      <c r="V1624" s="60">
        <v>0.5</v>
      </c>
      <c r="W1624" s="59" t="s">
        <v>4418</v>
      </c>
      <c r="X1624" s="55">
        <v>4</v>
      </c>
      <c r="Y1624" s="55">
        <v>1</v>
      </c>
      <c r="AA1624" s="55" t="s">
        <v>5052</v>
      </c>
      <c r="AL1624" s="77">
        <f t="shared" si="12"/>
        <v>0</v>
      </c>
    </row>
    <row r="1625" spans="2:48" x14ac:dyDescent="0.3">
      <c r="B1625" s="55">
        <v>2017</v>
      </c>
      <c r="D1625" s="54">
        <v>157</v>
      </c>
      <c r="E1625" s="55">
        <v>17</v>
      </c>
      <c r="F1625" s="55" t="s">
        <v>30</v>
      </c>
      <c r="H1625" s="55" t="s">
        <v>15</v>
      </c>
      <c r="I1625" s="55" t="s">
        <v>2284</v>
      </c>
      <c r="J1625" s="55" t="s">
        <v>1634</v>
      </c>
      <c r="K1625" s="55" t="s">
        <v>3968</v>
      </c>
      <c r="N1625" s="55" t="s">
        <v>2919</v>
      </c>
      <c r="O1625" s="55" t="e">
        <v>#N/A</v>
      </c>
      <c r="Q1625" s="55" t="s">
        <v>4293</v>
      </c>
      <c r="V1625" s="60">
        <v>0</v>
      </c>
      <c r="W1625" s="59" t="s">
        <v>4397</v>
      </c>
      <c r="X1625" s="55">
        <v>5</v>
      </c>
      <c r="Y1625" s="55">
        <v>5</v>
      </c>
      <c r="AL1625" s="77">
        <f t="shared" si="12"/>
        <v>0</v>
      </c>
    </row>
    <row r="1626" spans="2:48" x14ac:dyDescent="0.3">
      <c r="B1626" s="55">
        <v>2017</v>
      </c>
      <c r="D1626" s="54">
        <v>157</v>
      </c>
      <c r="E1626" s="55">
        <v>17</v>
      </c>
      <c r="F1626" s="55" t="s">
        <v>30</v>
      </c>
      <c r="H1626" s="55" t="s">
        <v>15</v>
      </c>
      <c r="I1626" s="55" t="s">
        <v>2284</v>
      </c>
      <c r="J1626" s="55" t="s">
        <v>2148</v>
      </c>
      <c r="N1626" s="55" t="s">
        <v>5075</v>
      </c>
      <c r="O1626" s="55" t="e">
        <v>#N/A</v>
      </c>
      <c r="Q1626" s="55" t="s">
        <v>4293</v>
      </c>
      <c r="V1626" s="60">
        <v>0</v>
      </c>
      <c r="W1626" s="59" t="s">
        <v>4397</v>
      </c>
      <c r="X1626" s="55">
        <v>5</v>
      </c>
      <c r="Y1626" s="55">
        <v>2</v>
      </c>
      <c r="AG1626" s="55" t="s">
        <v>5233</v>
      </c>
      <c r="AK1626" s="55">
        <v>9</v>
      </c>
      <c r="AL1626" s="77">
        <v>1</v>
      </c>
      <c r="AN1626" s="55" t="s">
        <v>3974</v>
      </c>
    </row>
    <row r="1627" spans="2:48" x14ac:dyDescent="0.3">
      <c r="B1627" s="55">
        <v>2017</v>
      </c>
      <c r="D1627" s="54">
        <v>157</v>
      </c>
      <c r="E1627" s="55">
        <v>17</v>
      </c>
      <c r="F1627" s="55" t="s">
        <v>30</v>
      </c>
      <c r="H1627" s="55" t="s">
        <v>15</v>
      </c>
      <c r="I1627" s="55" t="s">
        <v>2284</v>
      </c>
      <c r="J1627" s="55" t="s">
        <v>1634</v>
      </c>
      <c r="K1627" s="55" t="s">
        <v>3366</v>
      </c>
      <c r="N1627" s="55" t="s">
        <v>3366</v>
      </c>
      <c r="O1627" s="55" t="e">
        <v>#N/A</v>
      </c>
      <c r="Y1627" s="55">
        <v>2</v>
      </c>
      <c r="AL1627" s="77">
        <f t="shared" si="12"/>
        <v>0</v>
      </c>
    </row>
    <row r="1628" spans="2:48" x14ac:dyDescent="0.3">
      <c r="B1628" s="55">
        <v>2017</v>
      </c>
      <c r="D1628" s="54">
        <v>151</v>
      </c>
      <c r="E1628" s="55">
        <v>17</v>
      </c>
      <c r="F1628" s="55" t="s">
        <v>87</v>
      </c>
      <c r="H1628" s="55" t="s">
        <v>5234</v>
      </c>
      <c r="I1628" s="55" t="s">
        <v>2284</v>
      </c>
      <c r="J1628" s="55" t="s">
        <v>1634</v>
      </c>
      <c r="K1628" s="55" t="s">
        <v>3965</v>
      </c>
      <c r="L1628" s="55" t="s">
        <v>1673</v>
      </c>
      <c r="M1628" s="55" t="s">
        <v>2879</v>
      </c>
      <c r="N1628" s="55" t="s">
        <v>4550</v>
      </c>
      <c r="O1628" s="55" t="e">
        <v>#N/A</v>
      </c>
      <c r="Q1628" s="55" t="s">
        <v>4713</v>
      </c>
      <c r="T1628" s="55" t="s">
        <v>2216</v>
      </c>
      <c r="U1628" s="55" t="s">
        <v>2216</v>
      </c>
      <c r="V1628" s="60">
        <v>1</v>
      </c>
      <c r="Y1628" s="55">
        <v>1</v>
      </c>
      <c r="AA1628" s="55" t="s">
        <v>5235</v>
      </c>
      <c r="AD1628" s="55" t="s">
        <v>4063</v>
      </c>
      <c r="AE1628" s="55" t="s">
        <v>4414</v>
      </c>
      <c r="AF1628" s="55" t="s">
        <v>4063</v>
      </c>
      <c r="AG1628" s="55" t="s">
        <v>5235</v>
      </c>
      <c r="AL1628" s="77">
        <f t="shared" si="12"/>
        <v>0</v>
      </c>
      <c r="AP1628" s="55">
        <v>1</v>
      </c>
      <c r="AU1628" s="55" t="s">
        <v>5239</v>
      </c>
      <c r="AV1628" s="55" t="s">
        <v>5238</v>
      </c>
    </row>
    <row r="1629" spans="2:48" x14ac:dyDescent="0.3">
      <c r="B1629" s="55">
        <v>2017</v>
      </c>
      <c r="D1629" s="54">
        <v>151</v>
      </c>
      <c r="E1629" s="55">
        <v>17</v>
      </c>
      <c r="F1629" s="55" t="s">
        <v>87</v>
      </c>
      <c r="H1629" s="55" t="s">
        <v>5234</v>
      </c>
      <c r="I1629" s="55" t="s">
        <v>2284</v>
      </c>
      <c r="J1629" s="55" t="s">
        <v>1634</v>
      </c>
      <c r="K1629" s="55" t="s">
        <v>3965</v>
      </c>
      <c r="L1629" s="55" t="s">
        <v>1673</v>
      </c>
      <c r="M1629" s="55" t="s">
        <v>1636</v>
      </c>
      <c r="N1629" s="55" t="s">
        <v>3965</v>
      </c>
      <c r="O1629" s="55" t="e">
        <v>#N/A</v>
      </c>
      <c r="Q1629" s="55" t="s">
        <v>4199</v>
      </c>
      <c r="T1629" s="55" t="s">
        <v>4288</v>
      </c>
      <c r="U1629" s="55" t="s">
        <v>2874</v>
      </c>
      <c r="V1629" s="60">
        <v>0.9</v>
      </c>
      <c r="W1629" s="59" t="s">
        <v>4430</v>
      </c>
      <c r="X1629" s="55">
        <v>2</v>
      </c>
      <c r="Y1629" s="55">
        <v>1</v>
      </c>
      <c r="AA1629" s="55" t="s">
        <v>5257</v>
      </c>
      <c r="AD1629" s="55" t="s">
        <v>4109</v>
      </c>
      <c r="AE1629" s="55" t="s">
        <v>4414</v>
      </c>
      <c r="AF1629" s="55" t="s">
        <v>4063</v>
      </c>
      <c r="AH1629" s="55" t="s">
        <v>5216</v>
      </c>
      <c r="AL1629" s="77">
        <f t="shared" si="12"/>
        <v>0</v>
      </c>
      <c r="AU1629" s="55" t="s">
        <v>5236</v>
      </c>
      <c r="AV1629" s="55" t="s">
        <v>5237</v>
      </c>
    </row>
    <row r="1630" spans="2:48" x14ac:dyDescent="0.3">
      <c r="B1630" s="55">
        <v>2017</v>
      </c>
      <c r="D1630" s="54">
        <v>151</v>
      </c>
      <c r="E1630" s="55">
        <v>17</v>
      </c>
      <c r="F1630" s="55" t="s">
        <v>87</v>
      </c>
      <c r="H1630" s="55" t="s">
        <v>5234</v>
      </c>
      <c r="I1630" s="55" t="s">
        <v>2284</v>
      </c>
      <c r="J1630" s="55" t="s">
        <v>1622</v>
      </c>
      <c r="K1630" s="55" t="s">
        <v>3593</v>
      </c>
      <c r="L1630" s="55" t="s">
        <v>2090</v>
      </c>
      <c r="M1630" s="55" t="s">
        <v>5240</v>
      </c>
      <c r="N1630" s="55" t="s">
        <v>2091</v>
      </c>
      <c r="O1630" s="55" t="s">
        <v>5240</v>
      </c>
      <c r="Q1630" s="55" t="s">
        <v>4431</v>
      </c>
      <c r="T1630" s="55" t="s">
        <v>5241</v>
      </c>
      <c r="U1630" s="55" t="s">
        <v>2874</v>
      </c>
      <c r="V1630" s="60">
        <v>0.3</v>
      </c>
      <c r="W1630" s="59" t="s">
        <v>4430</v>
      </c>
      <c r="X1630" s="55">
        <v>2</v>
      </c>
      <c r="Y1630" s="55">
        <v>1</v>
      </c>
      <c r="AA1630" s="55" t="s">
        <v>5242</v>
      </c>
      <c r="AF1630" s="55" t="s">
        <v>4063</v>
      </c>
      <c r="AL1630" s="77">
        <f t="shared" si="12"/>
        <v>0</v>
      </c>
      <c r="AU1630" s="55" t="s">
        <v>5243</v>
      </c>
      <c r="AV1630" s="55" t="s">
        <v>5244</v>
      </c>
    </row>
    <row r="1631" spans="2:48" x14ac:dyDescent="0.3">
      <c r="B1631" s="55">
        <v>2017</v>
      </c>
      <c r="D1631" s="54">
        <v>151</v>
      </c>
      <c r="E1631" s="55">
        <v>17</v>
      </c>
      <c r="F1631" s="55" t="s">
        <v>87</v>
      </c>
      <c r="H1631" s="55" t="s">
        <v>5234</v>
      </c>
      <c r="I1631" s="55" t="s">
        <v>2284</v>
      </c>
      <c r="J1631" s="55" t="s">
        <v>1622</v>
      </c>
      <c r="K1631" s="55" t="s">
        <v>3968</v>
      </c>
      <c r="M1631" s="55" t="s">
        <v>5246</v>
      </c>
      <c r="N1631" s="55" t="s">
        <v>1622</v>
      </c>
      <c r="O1631" s="55" t="s">
        <v>5246</v>
      </c>
      <c r="Q1631" s="55" t="s">
        <v>3544</v>
      </c>
      <c r="T1631" s="55" t="s">
        <v>5129</v>
      </c>
      <c r="U1631" s="55" t="s">
        <v>2874</v>
      </c>
      <c r="V1631" s="60">
        <v>0.1</v>
      </c>
      <c r="W1631" s="59" t="s">
        <v>4535</v>
      </c>
      <c r="X1631" s="55">
        <v>2</v>
      </c>
      <c r="Y1631" s="55">
        <v>1</v>
      </c>
      <c r="AA1631" s="55" t="s">
        <v>5245</v>
      </c>
      <c r="AL1631" s="77">
        <f t="shared" ref="AL1631:AL1694" si="13">IF(ISBLANK(AK1631),,Y1631)</f>
        <v>0</v>
      </c>
      <c r="AU1631" s="55">
        <v>7.9</v>
      </c>
      <c r="AV1631" s="55" t="s">
        <v>5247</v>
      </c>
    </row>
    <row r="1632" spans="2:48" x14ac:dyDescent="0.3">
      <c r="B1632" s="55">
        <v>2017</v>
      </c>
      <c r="D1632" s="54">
        <v>151</v>
      </c>
      <c r="E1632" s="55">
        <v>17</v>
      </c>
      <c r="F1632" s="55" t="s">
        <v>87</v>
      </c>
      <c r="H1632" s="55" t="s">
        <v>5234</v>
      </c>
      <c r="I1632" s="55" t="s">
        <v>2284</v>
      </c>
      <c r="J1632" s="55" t="s">
        <v>1634</v>
      </c>
      <c r="K1632" s="55" t="s">
        <v>3968</v>
      </c>
      <c r="L1632" s="55" t="s">
        <v>2259</v>
      </c>
      <c r="N1632" s="55" t="s">
        <v>2983</v>
      </c>
      <c r="O1632" s="55" t="e">
        <v>#N/A</v>
      </c>
      <c r="Q1632" s="55" t="s">
        <v>4304</v>
      </c>
      <c r="T1632" s="55" t="s">
        <v>5248</v>
      </c>
      <c r="U1632" s="55" t="s">
        <v>2216</v>
      </c>
      <c r="V1632" s="60">
        <v>0</v>
      </c>
      <c r="X1632" s="55">
        <v>1</v>
      </c>
      <c r="Y1632" s="55">
        <v>1</v>
      </c>
      <c r="AL1632" s="77">
        <f t="shared" si="13"/>
        <v>0</v>
      </c>
    </row>
    <row r="1633" spans="2:48" x14ac:dyDescent="0.3">
      <c r="B1633" s="55">
        <v>2017</v>
      </c>
      <c r="D1633" s="54">
        <v>151</v>
      </c>
      <c r="E1633" s="55">
        <v>17</v>
      </c>
      <c r="F1633" s="55" t="s">
        <v>87</v>
      </c>
      <c r="H1633" s="55" t="s">
        <v>5234</v>
      </c>
      <c r="I1633" s="55" t="s">
        <v>2284</v>
      </c>
      <c r="J1633" s="55" t="s">
        <v>1634</v>
      </c>
      <c r="K1633" s="55" t="s">
        <v>3968</v>
      </c>
      <c r="L1633" s="55" t="s">
        <v>1746</v>
      </c>
      <c r="N1633" s="55" t="s">
        <v>3201</v>
      </c>
      <c r="O1633" s="55" t="e">
        <v>#N/A</v>
      </c>
      <c r="Q1633" s="55" t="s">
        <v>4293</v>
      </c>
      <c r="V1633" s="60">
        <v>0</v>
      </c>
      <c r="X1633" s="55" t="s">
        <v>2216</v>
      </c>
      <c r="Y1633" s="55">
        <v>1</v>
      </c>
      <c r="AK1633" s="55">
        <v>6</v>
      </c>
      <c r="AL1633" s="77">
        <f t="shared" si="13"/>
        <v>1</v>
      </c>
    </row>
    <row r="1634" spans="2:48" x14ac:dyDescent="0.3">
      <c r="B1634" s="55">
        <v>2017</v>
      </c>
      <c r="D1634" s="54">
        <v>151</v>
      </c>
      <c r="E1634" s="55">
        <v>17</v>
      </c>
      <c r="F1634" s="55" t="s">
        <v>87</v>
      </c>
      <c r="H1634" s="55" t="s">
        <v>5234</v>
      </c>
      <c r="I1634" s="55" t="s">
        <v>2284</v>
      </c>
      <c r="J1634" s="55" t="s">
        <v>1634</v>
      </c>
      <c r="K1634" s="55" t="s">
        <v>3366</v>
      </c>
      <c r="N1634" s="55" t="s">
        <v>3366</v>
      </c>
      <c r="O1634" s="55" t="e">
        <v>#N/A</v>
      </c>
      <c r="Y1634" s="55">
        <v>7</v>
      </c>
      <c r="AL1634" s="77">
        <f t="shared" si="13"/>
        <v>0</v>
      </c>
    </row>
    <row r="1635" spans="2:48" x14ac:dyDescent="0.3">
      <c r="B1635" s="73">
        <v>2017</v>
      </c>
      <c r="D1635" s="54">
        <v>153</v>
      </c>
      <c r="E1635" s="55">
        <v>17</v>
      </c>
      <c r="F1635" s="55" t="s">
        <v>94</v>
      </c>
      <c r="H1635" s="55" t="s">
        <v>95</v>
      </c>
      <c r="I1635" s="55" t="s">
        <v>2284</v>
      </c>
      <c r="J1635" s="55" t="s">
        <v>1634</v>
      </c>
      <c r="K1635" s="55" t="s">
        <v>3561</v>
      </c>
      <c r="L1635" s="55" t="s">
        <v>2873</v>
      </c>
      <c r="M1635" s="55" t="s">
        <v>1657</v>
      </c>
      <c r="N1635" s="55" t="s">
        <v>1658</v>
      </c>
      <c r="O1635" s="55" t="e">
        <v>#N/A</v>
      </c>
      <c r="Q1635" s="55" t="s">
        <v>4206</v>
      </c>
      <c r="T1635" s="55" t="s">
        <v>5249</v>
      </c>
      <c r="U1635" s="55" t="s">
        <v>2874</v>
      </c>
      <c r="V1635" s="60">
        <v>0</v>
      </c>
      <c r="W1635" s="59" t="s">
        <v>4254</v>
      </c>
      <c r="X1635" s="55">
        <v>1</v>
      </c>
      <c r="Y1635" s="55">
        <v>1</v>
      </c>
      <c r="AA1635" s="55" t="s">
        <v>5251</v>
      </c>
      <c r="AG1635" s="55" t="s">
        <v>5250</v>
      </c>
      <c r="AK1635" s="55">
        <v>9</v>
      </c>
      <c r="AL1635" s="77">
        <f t="shared" si="13"/>
        <v>1</v>
      </c>
    </row>
    <row r="1636" spans="2:48" x14ac:dyDescent="0.3">
      <c r="B1636" s="55">
        <v>2017</v>
      </c>
      <c r="D1636" s="54">
        <v>153</v>
      </c>
      <c r="E1636" s="55">
        <v>17</v>
      </c>
      <c r="F1636" s="55" t="s">
        <v>94</v>
      </c>
      <c r="H1636" s="55" t="s">
        <v>95</v>
      </c>
      <c r="I1636" s="55" t="s">
        <v>2284</v>
      </c>
      <c r="J1636" s="55" t="s">
        <v>1634</v>
      </c>
      <c r="K1636" s="55" t="s">
        <v>3965</v>
      </c>
      <c r="L1636" s="55" t="s">
        <v>1673</v>
      </c>
      <c r="M1636" s="55" t="s">
        <v>2879</v>
      </c>
      <c r="N1636" s="55" t="s">
        <v>4550</v>
      </c>
      <c r="O1636" s="55" t="e">
        <v>#N/A</v>
      </c>
      <c r="Q1636" s="55" t="s">
        <v>4130</v>
      </c>
      <c r="T1636" s="55" t="s">
        <v>4028</v>
      </c>
      <c r="U1636" s="55" t="s">
        <v>2877</v>
      </c>
      <c r="V1636" s="60">
        <v>0.9</v>
      </c>
      <c r="W1636" s="59" t="s">
        <v>4430</v>
      </c>
      <c r="X1636" s="55">
        <v>1</v>
      </c>
      <c r="Y1636" s="55">
        <v>1</v>
      </c>
      <c r="AA1636" s="55" t="s">
        <v>5253</v>
      </c>
      <c r="AC1636" s="55" t="s">
        <v>4109</v>
      </c>
      <c r="AK1636" s="55">
        <v>9</v>
      </c>
      <c r="AL1636" s="77">
        <f t="shared" si="13"/>
        <v>1</v>
      </c>
    </row>
    <row r="1637" spans="2:48" x14ac:dyDescent="0.3">
      <c r="B1637" s="55">
        <v>2017</v>
      </c>
      <c r="D1637" s="54">
        <v>153</v>
      </c>
      <c r="E1637" s="55">
        <v>17</v>
      </c>
      <c r="F1637" s="55" t="s">
        <v>94</v>
      </c>
      <c r="H1637" s="55" t="s">
        <v>95</v>
      </c>
      <c r="I1637" s="55" t="s">
        <v>2284</v>
      </c>
      <c r="J1637" s="55" t="s">
        <v>1634</v>
      </c>
      <c r="K1637" s="55" t="s">
        <v>3965</v>
      </c>
      <c r="L1637" s="55" t="s">
        <v>1673</v>
      </c>
      <c r="M1637" s="55" t="s">
        <v>2879</v>
      </c>
      <c r="N1637" s="55" t="s">
        <v>4550</v>
      </c>
      <c r="O1637" s="55" t="e">
        <v>#N/A</v>
      </c>
      <c r="Q1637" s="55" t="s">
        <v>4149</v>
      </c>
      <c r="T1637" s="55" t="s">
        <v>5252</v>
      </c>
      <c r="V1637" s="60">
        <v>0.1</v>
      </c>
      <c r="W1637" s="59" t="s">
        <v>4535</v>
      </c>
      <c r="X1637" s="55">
        <v>3</v>
      </c>
      <c r="Y1637" s="55">
        <v>1</v>
      </c>
      <c r="AL1637" s="77">
        <f t="shared" si="13"/>
        <v>0</v>
      </c>
    </row>
    <row r="1638" spans="2:48" x14ac:dyDescent="0.3">
      <c r="B1638" s="55">
        <v>2017</v>
      </c>
      <c r="D1638" s="54">
        <v>153</v>
      </c>
      <c r="E1638" s="55">
        <v>17</v>
      </c>
      <c r="F1638" s="55" t="s">
        <v>94</v>
      </c>
      <c r="H1638" s="55" t="s">
        <v>95</v>
      </c>
      <c r="I1638" s="55" t="s">
        <v>2284</v>
      </c>
      <c r="J1638" s="55" t="s">
        <v>1634</v>
      </c>
      <c r="K1638" s="55" t="s">
        <v>3968</v>
      </c>
      <c r="L1638" s="55" t="s">
        <v>2945</v>
      </c>
      <c r="N1638" s="55" t="s">
        <v>2971</v>
      </c>
      <c r="O1638" s="55" t="e">
        <v>#N/A</v>
      </c>
      <c r="Q1638" s="55" t="s">
        <v>4217</v>
      </c>
      <c r="U1638" s="55" t="s">
        <v>2216</v>
      </c>
      <c r="V1638" s="60">
        <v>0.6</v>
      </c>
      <c r="W1638" s="59" t="s">
        <v>4418</v>
      </c>
      <c r="X1638" s="55">
        <v>1</v>
      </c>
      <c r="Y1638" s="55">
        <v>1</v>
      </c>
      <c r="AK1638" s="55">
        <v>3</v>
      </c>
      <c r="AL1638" s="77">
        <f t="shared" si="13"/>
        <v>1</v>
      </c>
    </row>
    <row r="1639" spans="2:48" x14ac:dyDescent="0.3">
      <c r="B1639" s="55">
        <v>2017</v>
      </c>
      <c r="D1639" s="54">
        <v>153</v>
      </c>
      <c r="E1639" s="55">
        <v>17</v>
      </c>
      <c r="F1639" s="55" t="s">
        <v>94</v>
      </c>
      <c r="H1639" s="55" t="s">
        <v>95</v>
      </c>
      <c r="I1639" s="55" t="s">
        <v>2284</v>
      </c>
      <c r="J1639" s="55" t="s">
        <v>1698</v>
      </c>
      <c r="K1639" s="55" t="s">
        <v>3968</v>
      </c>
      <c r="N1639" s="55" t="s">
        <v>3720</v>
      </c>
      <c r="O1639" s="55" t="e">
        <v>#N/A</v>
      </c>
      <c r="Q1639" s="55" t="s">
        <v>5255</v>
      </c>
      <c r="T1639" s="55" t="s">
        <v>5256</v>
      </c>
      <c r="V1639" s="60">
        <v>1</v>
      </c>
      <c r="Y1639" s="55">
        <v>1</v>
      </c>
      <c r="AL1639" s="77">
        <f t="shared" si="13"/>
        <v>0</v>
      </c>
      <c r="AU1639" s="55" t="s">
        <v>5260</v>
      </c>
      <c r="AV1639" s="55" t="s">
        <v>5259</v>
      </c>
    </row>
    <row r="1640" spans="2:48" x14ac:dyDescent="0.3">
      <c r="B1640" s="55">
        <v>2017</v>
      </c>
      <c r="D1640" s="54">
        <v>153</v>
      </c>
      <c r="E1640" s="55">
        <v>17</v>
      </c>
      <c r="F1640" s="55" t="s">
        <v>94</v>
      </c>
      <c r="H1640" s="55" t="s">
        <v>95</v>
      </c>
      <c r="I1640" s="55" t="s">
        <v>2284</v>
      </c>
      <c r="J1640" s="55" t="s">
        <v>2148</v>
      </c>
      <c r="K1640" s="55" t="s">
        <v>3968</v>
      </c>
      <c r="N1640" s="55" t="s">
        <v>5075</v>
      </c>
      <c r="O1640" s="55" t="e">
        <v>#N/A</v>
      </c>
      <c r="Q1640" s="55" t="s">
        <v>4293</v>
      </c>
      <c r="V1640" s="60">
        <v>0</v>
      </c>
      <c r="W1640" s="59" t="s">
        <v>2216</v>
      </c>
      <c r="X1640" s="55" t="s">
        <v>2216</v>
      </c>
      <c r="Y1640" s="55">
        <v>1</v>
      </c>
      <c r="AL1640" s="77">
        <f t="shared" si="13"/>
        <v>0</v>
      </c>
    </row>
    <row r="1641" spans="2:48" x14ac:dyDescent="0.3">
      <c r="B1641" s="55">
        <v>2017</v>
      </c>
      <c r="D1641" s="54">
        <v>153</v>
      </c>
      <c r="E1641" s="55">
        <v>17</v>
      </c>
      <c r="F1641" s="55" t="s">
        <v>94</v>
      </c>
      <c r="H1641" s="55" t="s">
        <v>95</v>
      </c>
      <c r="I1641" s="55" t="s">
        <v>2284</v>
      </c>
      <c r="J1641" s="55" t="s">
        <v>1634</v>
      </c>
      <c r="K1641" s="55" t="s">
        <v>1742</v>
      </c>
      <c r="L1641" s="55" t="s">
        <v>1904</v>
      </c>
      <c r="M1641" s="55" t="s">
        <v>1636</v>
      </c>
      <c r="N1641" s="55" t="s">
        <v>1905</v>
      </c>
      <c r="O1641" s="55" t="e">
        <v>#N/A</v>
      </c>
      <c r="Q1641" s="55" t="s">
        <v>4191</v>
      </c>
      <c r="U1641" s="55" t="s">
        <v>2874</v>
      </c>
      <c r="V1641" s="60">
        <v>1</v>
      </c>
      <c r="Y1641" s="55">
        <v>1</v>
      </c>
      <c r="AA1641" s="55" t="s">
        <v>5258</v>
      </c>
      <c r="AL1641" s="77">
        <f t="shared" si="13"/>
        <v>0</v>
      </c>
    </row>
    <row r="1642" spans="2:48" x14ac:dyDescent="0.3">
      <c r="B1642" s="55">
        <v>2017</v>
      </c>
      <c r="D1642" s="54">
        <v>153</v>
      </c>
      <c r="E1642" s="55">
        <v>17</v>
      </c>
      <c r="F1642" s="55" t="s">
        <v>94</v>
      </c>
      <c r="H1642" s="55" t="s">
        <v>95</v>
      </c>
      <c r="I1642" s="55" t="s">
        <v>2284</v>
      </c>
      <c r="J1642" s="55" t="s">
        <v>1634</v>
      </c>
      <c r="K1642" s="55" t="s">
        <v>3968</v>
      </c>
      <c r="N1642" s="55" t="s">
        <v>1634</v>
      </c>
      <c r="O1642" s="55" t="e">
        <v>#N/A</v>
      </c>
      <c r="Q1642" s="55" t="s">
        <v>4293</v>
      </c>
      <c r="V1642" s="60">
        <v>0</v>
      </c>
      <c r="W1642" s="59" t="s">
        <v>4397</v>
      </c>
      <c r="X1642" s="55">
        <v>5</v>
      </c>
      <c r="Y1642" s="55">
        <v>3</v>
      </c>
      <c r="AL1642" s="77">
        <f t="shared" si="13"/>
        <v>0</v>
      </c>
    </row>
    <row r="1643" spans="2:48" x14ac:dyDescent="0.3">
      <c r="B1643" s="55">
        <v>2017</v>
      </c>
      <c r="D1643" s="54">
        <v>153</v>
      </c>
      <c r="E1643" s="55">
        <v>17</v>
      </c>
      <c r="F1643" s="55" t="s">
        <v>94</v>
      </c>
      <c r="H1643" s="55" t="s">
        <v>95</v>
      </c>
      <c r="I1643" s="55" t="s">
        <v>2284</v>
      </c>
      <c r="J1643" s="55" t="s">
        <v>1634</v>
      </c>
      <c r="K1643" s="55" t="s">
        <v>3366</v>
      </c>
      <c r="N1643" s="55" t="s">
        <v>3366</v>
      </c>
      <c r="O1643" s="55" t="e">
        <v>#N/A</v>
      </c>
      <c r="Y1643" s="55">
        <v>2</v>
      </c>
      <c r="AL1643" s="77">
        <f t="shared" si="13"/>
        <v>0</v>
      </c>
    </row>
    <row r="1644" spans="2:48" x14ac:dyDescent="0.3">
      <c r="B1644" s="55">
        <v>2017</v>
      </c>
      <c r="D1644" s="54">
        <v>155</v>
      </c>
      <c r="E1644" s="55">
        <v>17</v>
      </c>
      <c r="F1644" s="55" t="s">
        <v>94</v>
      </c>
      <c r="H1644" s="55" t="s">
        <v>27</v>
      </c>
      <c r="I1644" s="55" t="s">
        <v>2284</v>
      </c>
      <c r="J1644" s="55" t="s">
        <v>1634</v>
      </c>
      <c r="K1644" s="55" t="s">
        <v>3965</v>
      </c>
      <c r="L1644" s="55" t="s">
        <v>1673</v>
      </c>
      <c r="M1644" s="55" t="s">
        <v>2879</v>
      </c>
      <c r="N1644" s="55" t="s">
        <v>4550</v>
      </c>
      <c r="O1644" s="55" t="e">
        <v>#N/A</v>
      </c>
      <c r="Q1644" s="55" t="s">
        <v>5055</v>
      </c>
      <c r="T1644" s="55" t="s">
        <v>4628</v>
      </c>
      <c r="U1644" s="55" t="s">
        <v>2874</v>
      </c>
      <c r="V1644" s="60">
        <v>0.5</v>
      </c>
      <c r="W1644" s="59" t="s">
        <v>2888</v>
      </c>
      <c r="X1644" s="55" t="s">
        <v>2216</v>
      </c>
      <c r="Y1644" s="55">
        <v>1</v>
      </c>
      <c r="AK1644" s="55">
        <v>7</v>
      </c>
      <c r="AL1644" s="77">
        <f t="shared" si="13"/>
        <v>1</v>
      </c>
    </row>
    <row r="1645" spans="2:48" x14ac:dyDescent="0.3">
      <c r="B1645" s="55">
        <v>2017</v>
      </c>
      <c r="D1645" s="54">
        <v>155</v>
      </c>
      <c r="E1645" s="55">
        <v>17</v>
      </c>
      <c r="F1645" s="55" t="s">
        <v>94</v>
      </c>
      <c r="H1645" s="55" t="s">
        <v>27</v>
      </c>
      <c r="I1645" s="55" t="s">
        <v>2284</v>
      </c>
      <c r="J1645" s="55" t="s">
        <v>1634</v>
      </c>
      <c r="K1645" s="55" t="s">
        <v>3968</v>
      </c>
      <c r="L1645" s="55" t="s">
        <v>1746</v>
      </c>
      <c r="N1645" s="55" t="s">
        <v>3201</v>
      </c>
      <c r="O1645" s="55" t="e">
        <v>#N/A</v>
      </c>
      <c r="Q1645" s="55" t="s">
        <v>4293</v>
      </c>
      <c r="V1645" s="60">
        <v>0</v>
      </c>
      <c r="W1645" s="59" t="s">
        <v>4397</v>
      </c>
      <c r="X1645" s="55">
        <v>5</v>
      </c>
      <c r="Y1645" s="55">
        <v>3</v>
      </c>
      <c r="AL1645" s="77">
        <f t="shared" si="13"/>
        <v>0</v>
      </c>
    </row>
    <row r="1646" spans="2:48" x14ac:dyDescent="0.3">
      <c r="B1646" s="55">
        <v>2017</v>
      </c>
      <c r="D1646" s="54">
        <v>155</v>
      </c>
      <c r="E1646" s="55">
        <v>17</v>
      </c>
      <c r="F1646" s="55" t="s">
        <v>94</v>
      </c>
      <c r="H1646" s="55" t="s">
        <v>27</v>
      </c>
      <c r="I1646" s="55" t="s">
        <v>2284</v>
      </c>
      <c r="J1646" s="55" t="s">
        <v>1634</v>
      </c>
      <c r="K1646" s="55" t="s">
        <v>3968</v>
      </c>
      <c r="N1646" s="55" t="s">
        <v>1634</v>
      </c>
      <c r="O1646" s="55" t="e">
        <v>#N/A</v>
      </c>
      <c r="Q1646" s="55" t="s">
        <v>1631</v>
      </c>
      <c r="V1646" s="60">
        <v>0.4</v>
      </c>
      <c r="W1646" s="59" t="s">
        <v>4396</v>
      </c>
      <c r="X1646" s="55">
        <v>4</v>
      </c>
      <c r="Y1646" s="55">
        <v>1</v>
      </c>
      <c r="AA1646" s="55" t="s">
        <v>5261</v>
      </c>
      <c r="AL1646" s="77">
        <f t="shared" si="13"/>
        <v>0</v>
      </c>
    </row>
    <row r="1647" spans="2:48" x14ac:dyDescent="0.3">
      <c r="B1647" s="55">
        <v>2017</v>
      </c>
      <c r="D1647" s="54">
        <v>146</v>
      </c>
      <c r="E1647" s="55">
        <v>17</v>
      </c>
      <c r="F1647" s="55" t="s">
        <v>94</v>
      </c>
      <c r="G1647" s="55" t="s">
        <v>5272</v>
      </c>
      <c r="J1647" s="55" t="s">
        <v>1634</v>
      </c>
      <c r="K1647" s="55" t="s">
        <v>3968</v>
      </c>
      <c r="L1647" s="55" t="s">
        <v>1746</v>
      </c>
      <c r="N1647" s="55" t="s">
        <v>2919</v>
      </c>
      <c r="O1647" s="55" t="e">
        <v>#N/A</v>
      </c>
      <c r="Q1647" s="55" t="s">
        <v>5262</v>
      </c>
      <c r="V1647" s="60" t="s">
        <v>2216</v>
      </c>
      <c r="Y1647" s="55">
        <v>1</v>
      </c>
      <c r="AA1647" s="55" t="s">
        <v>5263</v>
      </c>
      <c r="AH1647" s="55" t="s">
        <v>5264</v>
      </c>
      <c r="AI1647" s="55" t="s">
        <v>1647</v>
      </c>
      <c r="AL1647" s="77">
        <f t="shared" si="13"/>
        <v>0</v>
      </c>
      <c r="AU1647" s="55" t="s">
        <v>5266</v>
      </c>
      <c r="AV1647" s="55" t="s">
        <v>5265</v>
      </c>
    </row>
    <row r="1648" spans="2:48" x14ac:dyDescent="0.3">
      <c r="B1648" s="55">
        <v>2017</v>
      </c>
      <c r="D1648" s="54">
        <v>146</v>
      </c>
      <c r="E1648" s="55">
        <v>17</v>
      </c>
      <c r="F1648" s="55" t="s">
        <v>94</v>
      </c>
      <c r="G1648" s="55" t="s">
        <v>5272</v>
      </c>
      <c r="J1648" s="55" t="s">
        <v>1634</v>
      </c>
      <c r="K1648" s="55" t="s">
        <v>3965</v>
      </c>
      <c r="L1648" s="55" t="s">
        <v>1673</v>
      </c>
      <c r="M1648" s="55" t="s">
        <v>2879</v>
      </c>
      <c r="N1648" s="55" t="s">
        <v>4550</v>
      </c>
      <c r="O1648" s="55" t="e">
        <v>#N/A</v>
      </c>
      <c r="Q1648" s="55" t="s">
        <v>5055</v>
      </c>
      <c r="T1648" s="55" t="s">
        <v>4037</v>
      </c>
      <c r="U1648" s="55" t="s">
        <v>2874</v>
      </c>
      <c r="V1648" s="60">
        <v>1</v>
      </c>
      <c r="Y1648" s="55">
        <v>1</v>
      </c>
      <c r="AA1648" s="55" t="s">
        <v>5269</v>
      </c>
      <c r="AC1648" s="55" t="s">
        <v>5268</v>
      </c>
      <c r="AL1648" s="77">
        <f t="shared" si="13"/>
        <v>0</v>
      </c>
      <c r="AU1648" s="55" t="s">
        <v>5267</v>
      </c>
      <c r="AV1648" s="55" t="s">
        <v>5005</v>
      </c>
    </row>
    <row r="1649" spans="2:48" x14ac:dyDescent="0.3">
      <c r="B1649" s="55">
        <v>2017</v>
      </c>
      <c r="D1649" s="54">
        <v>146</v>
      </c>
      <c r="E1649" s="55">
        <v>17</v>
      </c>
      <c r="F1649" s="55" t="s">
        <v>94</v>
      </c>
      <c r="G1649" s="55" t="s">
        <v>5272</v>
      </c>
      <c r="J1649" s="55" t="s">
        <v>1634</v>
      </c>
      <c r="K1649" s="55" t="s">
        <v>4593</v>
      </c>
      <c r="L1649" s="55" t="s">
        <v>1635</v>
      </c>
      <c r="M1649" s="55" t="s">
        <v>3036</v>
      </c>
      <c r="N1649" s="55" t="s">
        <v>5100</v>
      </c>
      <c r="O1649" s="55" t="e">
        <v>#N/A</v>
      </c>
      <c r="Q1649" s="55" t="s">
        <v>4188</v>
      </c>
      <c r="T1649" s="55" t="s">
        <v>5270</v>
      </c>
      <c r="U1649" s="55" t="s">
        <v>2877</v>
      </c>
      <c r="V1649" s="60">
        <v>0.5</v>
      </c>
      <c r="W1649" s="59" t="s">
        <v>4430</v>
      </c>
      <c r="X1649" s="55">
        <v>2</v>
      </c>
      <c r="Y1649" s="55">
        <v>1</v>
      </c>
      <c r="AL1649" s="77">
        <f t="shared" si="13"/>
        <v>0</v>
      </c>
      <c r="AU1649" s="55">
        <v>5.8</v>
      </c>
      <c r="AV1649" s="55" t="s">
        <v>5271</v>
      </c>
    </row>
    <row r="1650" spans="2:48" x14ac:dyDescent="0.3">
      <c r="B1650" s="55">
        <v>2017</v>
      </c>
      <c r="D1650" s="54">
        <v>146</v>
      </c>
      <c r="E1650" s="55">
        <v>17</v>
      </c>
      <c r="F1650" s="55" t="s">
        <v>94</v>
      </c>
      <c r="G1650" s="55" t="s">
        <v>5272</v>
      </c>
      <c r="J1650" s="55" t="s">
        <v>1634</v>
      </c>
      <c r="K1650" s="55" t="s">
        <v>3968</v>
      </c>
      <c r="L1650" s="55" t="s">
        <v>1746</v>
      </c>
      <c r="N1650" s="55" t="s">
        <v>2919</v>
      </c>
      <c r="O1650" s="55" t="e">
        <v>#N/A</v>
      </c>
      <c r="Q1650" s="55" t="s">
        <v>1631</v>
      </c>
      <c r="V1650" s="60">
        <v>0</v>
      </c>
      <c r="W1650" s="59" t="s">
        <v>4254</v>
      </c>
      <c r="X1650" s="55">
        <v>1</v>
      </c>
      <c r="Y1650" s="55">
        <v>1</v>
      </c>
      <c r="AL1650" s="77">
        <f t="shared" si="13"/>
        <v>0</v>
      </c>
      <c r="AN1650" s="55">
        <v>2</v>
      </c>
    </row>
    <row r="1651" spans="2:48" x14ac:dyDescent="0.3">
      <c r="B1651" s="55">
        <v>2017</v>
      </c>
      <c r="D1651" s="54">
        <v>141</v>
      </c>
      <c r="E1651" s="55">
        <v>17</v>
      </c>
      <c r="F1651" s="55" t="s">
        <v>236</v>
      </c>
      <c r="H1651" s="55" t="s">
        <v>15</v>
      </c>
      <c r="I1651" s="55" t="s">
        <v>3050</v>
      </c>
      <c r="J1651" s="55" t="s">
        <v>5273</v>
      </c>
      <c r="O1651" s="55" t="e">
        <v>#N/A</v>
      </c>
      <c r="AA1651" s="55" t="s">
        <v>5273</v>
      </c>
      <c r="AL1651" s="77">
        <f t="shared" si="13"/>
        <v>0</v>
      </c>
    </row>
    <row r="1652" spans="2:48" x14ac:dyDescent="0.3">
      <c r="B1652" s="55">
        <v>2017</v>
      </c>
      <c r="D1652" s="54">
        <v>159</v>
      </c>
      <c r="E1652" s="55">
        <v>17</v>
      </c>
      <c r="F1652" s="55" t="s">
        <v>32</v>
      </c>
      <c r="H1652" s="55" t="s">
        <v>27</v>
      </c>
      <c r="I1652" s="55" t="s">
        <v>2284</v>
      </c>
      <c r="J1652" s="55" t="s">
        <v>1634</v>
      </c>
      <c r="K1652" s="55" t="s">
        <v>3968</v>
      </c>
      <c r="L1652" s="55" t="s">
        <v>1746</v>
      </c>
      <c r="N1652" s="55" t="s">
        <v>3201</v>
      </c>
      <c r="O1652" s="55" t="e">
        <v>#N/A</v>
      </c>
      <c r="Q1652" s="55" t="s">
        <v>4293</v>
      </c>
      <c r="V1652" s="60">
        <v>0</v>
      </c>
      <c r="X1652" s="55">
        <v>3</v>
      </c>
      <c r="Y1652" s="55">
        <v>2</v>
      </c>
      <c r="AL1652" s="77">
        <f t="shared" si="13"/>
        <v>0</v>
      </c>
    </row>
    <row r="1653" spans="2:48" x14ac:dyDescent="0.3">
      <c r="B1653" s="55">
        <v>2017</v>
      </c>
      <c r="D1653" s="54">
        <v>159</v>
      </c>
      <c r="E1653" s="55">
        <v>17</v>
      </c>
      <c r="F1653" s="55" t="s">
        <v>32</v>
      </c>
      <c r="H1653" s="55" t="s">
        <v>27</v>
      </c>
      <c r="I1653" s="55" t="s">
        <v>2284</v>
      </c>
      <c r="J1653" s="55" t="s">
        <v>1634</v>
      </c>
      <c r="K1653" s="55" t="s">
        <v>3366</v>
      </c>
      <c r="N1653" s="55" t="s">
        <v>4741</v>
      </c>
      <c r="O1653" s="55" t="e">
        <v>#N/A</v>
      </c>
      <c r="Y1653" s="55">
        <v>1</v>
      </c>
      <c r="AL1653" s="77">
        <f t="shared" si="13"/>
        <v>0</v>
      </c>
    </row>
    <row r="1654" spans="2:48" x14ac:dyDescent="0.3">
      <c r="B1654" s="55">
        <v>2017</v>
      </c>
      <c r="D1654" s="54">
        <v>40</v>
      </c>
      <c r="E1654" s="55">
        <v>17</v>
      </c>
      <c r="F1654" s="55" t="s">
        <v>94</v>
      </c>
      <c r="H1654" s="55" t="s">
        <v>27</v>
      </c>
      <c r="I1654" s="55" t="s">
        <v>2288</v>
      </c>
      <c r="J1654" s="55" t="s">
        <v>1634</v>
      </c>
      <c r="K1654" s="55" t="s">
        <v>3965</v>
      </c>
      <c r="L1654" s="55" t="s">
        <v>1673</v>
      </c>
      <c r="M1654" s="55" t="s">
        <v>2879</v>
      </c>
      <c r="N1654" s="55" t="s">
        <v>4550</v>
      </c>
      <c r="O1654" s="55" t="e">
        <v>#N/A</v>
      </c>
      <c r="Q1654" s="55" t="s">
        <v>5055</v>
      </c>
      <c r="T1654" s="55" t="s">
        <v>5276</v>
      </c>
      <c r="U1654" s="55" t="s">
        <v>2877</v>
      </c>
      <c r="V1654" s="60">
        <v>0.9</v>
      </c>
      <c r="X1654" s="55">
        <v>4</v>
      </c>
      <c r="Y1654" s="55">
        <v>1</v>
      </c>
      <c r="AC1654" s="55" t="s">
        <v>4109</v>
      </c>
      <c r="AK1654" s="55">
        <v>8</v>
      </c>
      <c r="AL1654" s="77">
        <f t="shared" si="13"/>
        <v>1</v>
      </c>
      <c r="AU1654" s="55">
        <v>9.8000000000000007</v>
      </c>
      <c r="AV1654" s="55" t="s">
        <v>5277</v>
      </c>
    </row>
    <row r="1655" spans="2:48" x14ac:dyDescent="0.3">
      <c r="B1655" s="55">
        <v>2017</v>
      </c>
      <c r="D1655" s="54">
        <v>40</v>
      </c>
      <c r="E1655" s="55">
        <v>17</v>
      </c>
      <c r="F1655" s="55" t="s">
        <v>94</v>
      </c>
      <c r="H1655" s="55" t="s">
        <v>27</v>
      </c>
      <c r="I1655" s="55" t="s">
        <v>2288</v>
      </c>
      <c r="J1655" s="55" t="s">
        <v>1634</v>
      </c>
      <c r="K1655" s="55" t="s">
        <v>3968</v>
      </c>
      <c r="L1655" s="55" t="s">
        <v>1743</v>
      </c>
      <c r="N1655" s="55" t="s">
        <v>5063</v>
      </c>
      <c r="O1655" s="55" t="e">
        <v>#N/A</v>
      </c>
      <c r="Q1655" s="55" t="s">
        <v>4304</v>
      </c>
      <c r="T1655" s="55" t="s">
        <v>5278</v>
      </c>
      <c r="V1655" s="60">
        <v>0</v>
      </c>
      <c r="X1655" s="55">
        <v>2</v>
      </c>
      <c r="Y1655" s="55">
        <v>1</v>
      </c>
      <c r="AA1655" s="55" t="s">
        <v>1826</v>
      </c>
      <c r="AL1655" s="77">
        <f t="shared" si="13"/>
        <v>0</v>
      </c>
    </row>
    <row r="1656" spans="2:48" x14ac:dyDescent="0.3">
      <c r="B1656" s="55">
        <v>2017</v>
      </c>
      <c r="D1656" s="54">
        <v>40</v>
      </c>
      <c r="E1656" s="55">
        <v>17</v>
      </c>
      <c r="F1656" s="55" t="s">
        <v>94</v>
      </c>
      <c r="H1656" s="55" t="s">
        <v>27</v>
      </c>
      <c r="I1656" s="55" t="s">
        <v>2288</v>
      </c>
      <c r="J1656" s="55" t="s">
        <v>1634</v>
      </c>
      <c r="K1656" s="55" t="s">
        <v>3968</v>
      </c>
      <c r="L1656" s="55" t="s">
        <v>1746</v>
      </c>
      <c r="N1656" s="55" t="s">
        <v>3201</v>
      </c>
      <c r="O1656" s="55" t="e">
        <v>#N/A</v>
      </c>
      <c r="Q1656" s="55" t="s">
        <v>1631</v>
      </c>
      <c r="T1656" s="55" t="s">
        <v>4293</v>
      </c>
      <c r="V1656" s="60">
        <v>0</v>
      </c>
      <c r="W1656" s="59" t="s">
        <v>4254</v>
      </c>
      <c r="X1656" s="55">
        <v>1</v>
      </c>
      <c r="Y1656" s="55">
        <v>1</v>
      </c>
      <c r="AA1656" s="55" t="s">
        <v>1759</v>
      </c>
      <c r="AL1656" s="77">
        <f t="shared" si="13"/>
        <v>0</v>
      </c>
      <c r="AN1656" s="55">
        <v>1</v>
      </c>
    </row>
    <row r="1657" spans="2:48" x14ac:dyDescent="0.3">
      <c r="B1657" s="55">
        <v>2017</v>
      </c>
      <c r="D1657" s="54">
        <v>40</v>
      </c>
      <c r="E1657" s="55">
        <v>17</v>
      </c>
      <c r="F1657" s="55" t="s">
        <v>94</v>
      </c>
      <c r="H1657" s="55" t="s">
        <v>27</v>
      </c>
      <c r="I1657" s="55" t="s">
        <v>2288</v>
      </c>
      <c r="J1657" s="55" t="s">
        <v>1634</v>
      </c>
      <c r="K1657" s="55" t="s">
        <v>3968</v>
      </c>
      <c r="N1657" s="55" t="s">
        <v>1634</v>
      </c>
      <c r="O1657" s="55" t="e">
        <v>#N/A</v>
      </c>
      <c r="Q1657" s="55" t="s">
        <v>4293</v>
      </c>
      <c r="V1657" s="60">
        <v>0</v>
      </c>
      <c r="W1657" s="59" t="s">
        <v>4397</v>
      </c>
      <c r="X1657" s="55">
        <v>5</v>
      </c>
      <c r="Y1657" s="55">
        <v>3</v>
      </c>
      <c r="AL1657" s="77">
        <f t="shared" si="13"/>
        <v>0</v>
      </c>
    </row>
    <row r="1658" spans="2:48" x14ac:dyDescent="0.3">
      <c r="B1658" s="55">
        <v>2017</v>
      </c>
      <c r="D1658" s="54">
        <v>40</v>
      </c>
      <c r="E1658" s="55">
        <v>17</v>
      </c>
      <c r="F1658" s="55" t="s">
        <v>94</v>
      </c>
      <c r="H1658" s="55" t="s">
        <v>27</v>
      </c>
      <c r="I1658" s="55" t="s">
        <v>2288</v>
      </c>
      <c r="J1658" s="55" t="s">
        <v>1634</v>
      </c>
      <c r="K1658" s="55" t="s">
        <v>3366</v>
      </c>
      <c r="N1658" s="55" t="s">
        <v>3366</v>
      </c>
      <c r="O1658" s="55" t="e">
        <v>#N/A</v>
      </c>
      <c r="Y1658" s="55">
        <v>2</v>
      </c>
      <c r="AL1658" s="77">
        <f t="shared" si="13"/>
        <v>0</v>
      </c>
    </row>
    <row r="1659" spans="2:48" x14ac:dyDescent="0.3">
      <c r="B1659" s="55">
        <v>2017</v>
      </c>
      <c r="D1659" s="54">
        <v>41</v>
      </c>
      <c r="E1659" s="55">
        <v>17</v>
      </c>
      <c r="F1659" s="55" t="s">
        <v>91</v>
      </c>
      <c r="H1659" s="55" t="s">
        <v>27</v>
      </c>
      <c r="I1659" s="55" t="s">
        <v>5279</v>
      </c>
      <c r="J1659" s="55" t="s">
        <v>1634</v>
      </c>
      <c r="K1659" s="55" t="s">
        <v>2911</v>
      </c>
      <c r="L1659" s="55" t="s">
        <v>1950</v>
      </c>
      <c r="M1659" s="55" t="s">
        <v>1636</v>
      </c>
      <c r="N1659" s="55" t="s">
        <v>1952</v>
      </c>
      <c r="O1659" s="55" t="e">
        <v>#N/A</v>
      </c>
      <c r="Q1659" s="55" t="s">
        <v>4214</v>
      </c>
      <c r="T1659" s="55" t="s">
        <v>4287</v>
      </c>
      <c r="U1659" s="55" t="s">
        <v>2874</v>
      </c>
      <c r="V1659" s="60">
        <v>1</v>
      </c>
      <c r="Y1659" s="55">
        <v>1</v>
      </c>
      <c r="AA1659" s="55" t="s">
        <v>5280</v>
      </c>
      <c r="AL1659" s="77">
        <f t="shared" si="13"/>
        <v>0</v>
      </c>
      <c r="AU1659" s="55" t="s">
        <v>5282</v>
      </c>
      <c r="AV1659" s="55" t="s">
        <v>5281</v>
      </c>
    </row>
    <row r="1660" spans="2:48" x14ac:dyDescent="0.3">
      <c r="B1660" s="55">
        <v>2017</v>
      </c>
      <c r="D1660" s="54">
        <v>41</v>
      </c>
      <c r="E1660" s="55">
        <v>17</v>
      </c>
      <c r="F1660" s="55" t="s">
        <v>91</v>
      </c>
      <c r="H1660" s="55" t="s">
        <v>27</v>
      </c>
      <c r="I1660" s="55" t="s">
        <v>5279</v>
      </c>
      <c r="J1660" s="55" t="s">
        <v>1634</v>
      </c>
      <c r="K1660" s="55" t="s">
        <v>3968</v>
      </c>
      <c r="L1660" s="55" t="s">
        <v>1743</v>
      </c>
      <c r="N1660" s="55" t="s">
        <v>5063</v>
      </c>
      <c r="O1660" s="55" t="e">
        <v>#N/A</v>
      </c>
      <c r="Q1660" s="55" t="s">
        <v>1631</v>
      </c>
      <c r="V1660" s="60">
        <v>0</v>
      </c>
      <c r="W1660" s="59" t="s">
        <v>4396</v>
      </c>
      <c r="X1660" s="55" t="s">
        <v>2216</v>
      </c>
      <c r="Y1660" s="55">
        <v>1</v>
      </c>
      <c r="AA1660" s="55" t="s">
        <v>5283</v>
      </c>
      <c r="AK1660" s="55">
        <v>4</v>
      </c>
      <c r="AL1660" s="77">
        <f t="shared" si="13"/>
        <v>1</v>
      </c>
    </row>
    <row r="1661" spans="2:48" x14ac:dyDescent="0.3">
      <c r="B1661" s="55">
        <v>2017</v>
      </c>
      <c r="D1661" s="54">
        <v>41</v>
      </c>
      <c r="E1661" s="55">
        <v>17</v>
      </c>
      <c r="F1661" s="55" t="s">
        <v>91</v>
      </c>
      <c r="H1661" s="55" t="s">
        <v>27</v>
      </c>
      <c r="I1661" s="55" t="s">
        <v>5279</v>
      </c>
      <c r="J1661" s="55" t="s">
        <v>1634</v>
      </c>
      <c r="K1661" s="55" t="s">
        <v>3968</v>
      </c>
      <c r="L1661" s="55" t="s">
        <v>1746</v>
      </c>
      <c r="N1661" s="55" t="s">
        <v>3201</v>
      </c>
      <c r="O1661" s="55" t="e">
        <v>#N/A</v>
      </c>
      <c r="Q1661" s="55" t="s">
        <v>1631</v>
      </c>
      <c r="V1661" s="60">
        <v>0</v>
      </c>
      <c r="W1661" s="59" t="s">
        <v>4254</v>
      </c>
      <c r="X1661" s="55">
        <v>2</v>
      </c>
      <c r="Y1661" s="55">
        <v>1</v>
      </c>
      <c r="AA1661" s="55" t="s">
        <v>5284</v>
      </c>
      <c r="AC1661" s="55" t="s">
        <v>4067</v>
      </c>
      <c r="AL1661" s="77">
        <f t="shared" si="13"/>
        <v>0</v>
      </c>
    </row>
    <row r="1662" spans="2:48" x14ac:dyDescent="0.3">
      <c r="B1662" s="55">
        <v>2017</v>
      </c>
      <c r="D1662" s="54">
        <v>41</v>
      </c>
      <c r="E1662" s="55">
        <v>17</v>
      </c>
      <c r="F1662" s="55" t="s">
        <v>91</v>
      </c>
      <c r="H1662" s="55" t="s">
        <v>27</v>
      </c>
      <c r="I1662" s="55" t="s">
        <v>5279</v>
      </c>
      <c r="J1662" s="55" t="s">
        <v>1634</v>
      </c>
      <c r="K1662" s="55" t="s">
        <v>3968</v>
      </c>
      <c r="L1662" s="55" t="s">
        <v>1746</v>
      </c>
      <c r="N1662" s="55" t="s">
        <v>3201</v>
      </c>
      <c r="O1662" s="55" t="e">
        <v>#N/A</v>
      </c>
      <c r="Q1662" s="55" t="s">
        <v>4293</v>
      </c>
      <c r="V1662" s="60">
        <v>0</v>
      </c>
      <c r="X1662" s="55">
        <v>3</v>
      </c>
      <c r="Y1662" s="55">
        <v>2</v>
      </c>
      <c r="AL1662" s="77">
        <f t="shared" si="13"/>
        <v>0</v>
      </c>
    </row>
    <row r="1663" spans="2:48" x14ac:dyDescent="0.3">
      <c r="B1663" s="55">
        <v>2017</v>
      </c>
      <c r="D1663" s="54">
        <v>41</v>
      </c>
      <c r="E1663" s="55">
        <v>17</v>
      </c>
      <c r="F1663" s="55" t="s">
        <v>91</v>
      </c>
      <c r="H1663" s="55" t="s">
        <v>27</v>
      </c>
      <c r="I1663" s="55" t="s">
        <v>5279</v>
      </c>
      <c r="J1663" s="55" t="s">
        <v>1634</v>
      </c>
      <c r="K1663" s="55" t="s">
        <v>3366</v>
      </c>
      <c r="N1663" s="55" t="s">
        <v>3366</v>
      </c>
      <c r="O1663" s="55" t="e">
        <v>#N/A</v>
      </c>
      <c r="Y1663" s="55">
        <v>2</v>
      </c>
      <c r="AL1663" s="77">
        <f t="shared" si="13"/>
        <v>0</v>
      </c>
    </row>
    <row r="1664" spans="2:48" x14ac:dyDescent="0.3">
      <c r="B1664" s="55">
        <v>2017</v>
      </c>
      <c r="D1664" s="54">
        <v>123</v>
      </c>
      <c r="E1664" s="55">
        <v>17</v>
      </c>
      <c r="F1664" s="55" t="s">
        <v>99</v>
      </c>
      <c r="H1664" s="55" t="s">
        <v>95</v>
      </c>
      <c r="I1664" s="55" t="s">
        <v>1655</v>
      </c>
      <c r="J1664" s="55" t="s">
        <v>1634</v>
      </c>
      <c r="K1664" s="55" t="s">
        <v>3561</v>
      </c>
      <c r="L1664" s="55" t="s">
        <v>2873</v>
      </c>
      <c r="M1664" s="55" t="s">
        <v>1657</v>
      </c>
      <c r="N1664" s="55" t="s">
        <v>1658</v>
      </c>
      <c r="O1664" s="55" t="e">
        <v>#N/A</v>
      </c>
      <c r="Q1664" s="55" t="s">
        <v>4188</v>
      </c>
      <c r="T1664" s="55" t="s">
        <v>1751</v>
      </c>
      <c r="U1664" s="55" t="s">
        <v>2874</v>
      </c>
      <c r="V1664" s="60">
        <v>0.5</v>
      </c>
      <c r="W1664" s="59" t="s">
        <v>4430</v>
      </c>
      <c r="X1664" s="55">
        <v>1</v>
      </c>
      <c r="Y1664" s="55">
        <v>1</v>
      </c>
      <c r="AA1664" s="55" t="s">
        <v>5288</v>
      </c>
      <c r="AD1664" s="55" t="s">
        <v>4109</v>
      </c>
      <c r="AE1664" s="55" t="s">
        <v>4414</v>
      </c>
      <c r="AF1664" s="55" t="s">
        <v>4063</v>
      </c>
      <c r="AH1664" s="55" t="s">
        <v>5302</v>
      </c>
      <c r="AK1664" s="55">
        <v>8</v>
      </c>
      <c r="AL1664" s="77">
        <f t="shared" si="13"/>
        <v>1</v>
      </c>
      <c r="AU1664" s="55" t="s">
        <v>5287</v>
      </c>
      <c r="AV1664" s="55" t="s">
        <v>5286</v>
      </c>
    </row>
    <row r="1665" spans="2:48" x14ac:dyDescent="0.3">
      <c r="B1665" s="55">
        <v>2017</v>
      </c>
      <c r="D1665" s="54">
        <v>123</v>
      </c>
      <c r="E1665" s="55">
        <v>17</v>
      </c>
      <c r="F1665" s="55" t="s">
        <v>99</v>
      </c>
      <c r="H1665" s="55" t="s">
        <v>95</v>
      </c>
      <c r="I1665" s="55" t="s">
        <v>1655</v>
      </c>
      <c r="J1665" s="55" t="s">
        <v>1634</v>
      </c>
      <c r="K1665" s="55" t="s">
        <v>3561</v>
      </c>
      <c r="L1665" s="55" t="s">
        <v>2873</v>
      </c>
      <c r="M1665" s="55" t="s">
        <v>1657</v>
      </c>
      <c r="N1665" s="55" t="s">
        <v>1658</v>
      </c>
      <c r="O1665" s="55" t="e">
        <v>#N/A</v>
      </c>
      <c r="Q1665" s="55" t="s">
        <v>2916</v>
      </c>
      <c r="T1665" s="55" t="s">
        <v>5289</v>
      </c>
      <c r="U1665" s="55" t="s">
        <v>2874</v>
      </c>
      <c r="V1665" s="60">
        <v>0.1</v>
      </c>
      <c r="W1665" s="59" t="s">
        <v>4535</v>
      </c>
      <c r="X1665" s="55">
        <v>1</v>
      </c>
      <c r="Y1665" s="55">
        <v>1</v>
      </c>
      <c r="AA1665" s="55" t="s">
        <v>5290</v>
      </c>
      <c r="AD1665" s="55" t="s">
        <v>4067</v>
      </c>
      <c r="AE1665" s="55" t="s">
        <v>4109</v>
      </c>
      <c r="AF1665" s="55" t="s">
        <v>4109</v>
      </c>
      <c r="AH1665" s="55" t="s">
        <v>5302</v>
      </c>
      <c r="AL1665" s="77">
        <f t="shared" si="13"/>
        <v>0</v>
      </c>
      <c r="AN1665" s="55">
        <v>2</v>
      </c>
      <c r="AU1665" s="55">
        <v>40.799999999999997</v>
      </c>
      <c r="AV1665" s="55" t="s">
        <v>5291</v>
      </c>
    </row>
    <row r="1666" spans="2:48" x14ac:dyDescent="0.3">
      <c r="B1666" s="55">
        <v>2017</v>
      </c>
      <c r="D1666" s="54">
        <v>123</v>
      </c>
      <c r="E1666" s="55">
        <v>17</v>
      </c>
      <c r="F1666" s="55" t="s">
        <v>99</v>
      </c>
      <c r="H1666" s="55" t="s">
        <v>95</v>
      </c>
      <c r="I1666" s="55" t="s">
        <v>1655</v>
      </c>
      <c r="J1666" s="55" t="s">
        <v>1634</v>
      </c>
      <c r="K1666" s="55" t="s">
        <v>3561</v>
      </c>
      <c r="L1666" s="55" t="s">
        <v>2873</v>
      </c>
      <c r="M1666" s="55" t="s">
        <v>1657</v>
      </c>
      <c r="N1666" s="55" t="s">
        <v>1658</v>
      </c>
      <c r="O1666" s="55" t="e">
        <v>#N/A</v>
      </c>
      <c r="Q1666" s="55" t="s">
        <v>4130</v>
      </c>
      <c r="T1666" s="55" t="s">
        <v>5292</v>
      </c>
      <c r="U1666" s="55" t="s">
        <v>2877</v>
      </c>
      <c r="V1666" s="60">
        <v>0.9</v>
      </c>
      <c r="X1666" s="55" t="s">
        <v>2216</v>
      </c>
      <c r="Y1666" s="55">
        <v>1</v>
      </c>
      <c r="AA1666" s="55" t="s">
        <v>5293</v>
      </c>
      <c r="AC1666" s="55" t="s">
        <v>5294</v>
      </c>
      <c r="AH1666" s="55" t="s">
        <v>5302</v>
      </c>
      <c r="AL1666" s="77">
        <f t="shared" si="13"/>
        <v>0</v>
      </c>
      <c r="AU1666" s="55" t="s">
        <v>5296</v>
      </c>
      <c r="AV1666" s="55" t="s">
        <v>5295</v>
      </c>
    </row>
    <row r="1667" spans="2:48" x14ac:dyDescent="0.3">
      <c r="B1667" s="55">
        <v>2017</v>
      </c>
      <c r="D1667" s="54">
        <v>123</v>
      </c>
      <c r="E1667" s="55">
        <v>17</v>
      </c>
      <c r="F1667" s="55" t="s">
        <v>99</v>
      </c>
      <c r="H1667" s="55" t="s">
        <v>95</v>
      </c>
      <c r="I1667" s="55" t="s">
        <v>1655</v>
      </c>
      <c r="J1667" s="55" t="s">
        <v>1634</v>
      </c>
      <c r="K1667" s="55" t="s">
        <v>3561</v>
      </c>
      <c r="L1667" s="55" t="s">
        <v>2873</v>
      </c>
      <c r="M1667" s="55" t="s">
        <v>1657</v>
      </c>
      <c r="N1667" s="55" t="s">
        <v>1658</v>
      </c>
      <c r="O1667" s="55" t="e">
        <v>#N/A</v>
      </c>
      <c r="Q1667" s="55" t="s">
        <v>5055</v>
      </c>
      <c r="T1667" s="55" t="s">
        <v>5297</v>
      </c>
      <c r="U1667" s="55" t="s">
        <v>2874</v>
      </c>
      <c r="V1667" s="60">
        <v>1</v>
      </c>
      <c r="Y1667" s="55">
        <v>1</v>
      </c>
      <c r="AA1667" s="55" t="s">
        <v>5298</v>
      </c>
      <c r="AC1667" s="55" t="s">
        <v>5299</v>
      </c>
      <c r="AH1667" s="55" t="s">
        <v>5302</v>
      </c>
      <c r="AL1667" s="77">
        <f t="shared" si="13"/>
        <v>0</v>
      </c>
      <c r="AU1667" s="55" t="s">
        <v>5301</v>
      </c>
      <c r="AV1667" s="55" t="s">
        <v>5300</v>
      </c>
    </row>
    <row r="1668" spans="2:48" x14ac:dyDescent="0.3">
      <c r="B1668" s="55">
        <v>2017</v>
      </c>
      <c r="D1668" s="54">
        <v>123</v>
      </c>
      <c r="E1668" s="55">
        <v>17</v>
      </c>
      <c r="F1668" s="55" t="s">
        <v>99</v>
      </c>
      <c r="H1668" s="55" t="s">
        <v>95</v>
      </c>
      <c r="I1668" s="55" t="s">
        <v>1655</v>
      </c>
      <c r="J1668" s="55" t="s">
        <v>1634</v>
      </c>
      <c r="K1668" s="55" t="s">
        <v>4593</v>
      </c>
      <c r="L1668" s="55" t="s">
        <v>1950</v>
      </c>
      <c r="M1668" s="55" t="s">
        <v>1636</v>
      </c>
      <c r="N1668" s="55" t="s">
        <v>1952</v>
      </c>
      <c r="O1668" s="55" t="e">
        <v>#N/A</v>
      </c>
      <c r="Q1668" s="55" t="s">
        <v>2916</v>
      </c>
      <c r="T1668" s="55" t="s">
        <v>1751</v>
      </c>
      <c r="U1668" s="55" t="s">
        <v>2874</v>
      </c>
      <c r="V1668" s="60">
        <v>0.4</v>
      </c>
      <c r="W1668" s="59" t="s">
        <v>4430</v>
      </c>
      <c r="X1668" s="55">
        <v>2</v>
      </c>
      <c r="Y1668" s="55">
        <v>1</v>
      </c>
      <c r="AA1668" s="55" t="s">
        <v>5303</v>
      </c>
      <c r="AD1668" s="55" t="s">
        <v>4109</v>
      </c>
      <c r="AE1668" s="55" t="s">
        <v>4414</v>
      </c>
      <c r="AF1668" s="55" t="s">
        <v>4063</v>
      </c>
      <c r="AK1668" s="55">
        <v>9</v>
      </c>
      <c r="AL1668" s="77">
        <f t="shared" si="13"/>
        <v>1</v>
      </c>
      <c r="AU1668" s="55" t="s">
        <v>5304</v>
      </c>
      <c r="AV1668" s="55" t="s">
        <v>4516</v>
      </c>
    </row>
    <row r="1669" spans="2:48" x14ac:dyDescent="0.3">
      <c r="B1669" s="55">
        <v>2017</v>
      </c>
      <c r="D1669" s="54">
        <v>123</v>
      </c>
      <c r="E1669" s="55">
        <v>17</v>
      </c>
      <c r="F1669" s="55" t="s">
        <v>99</v>
      </c>
      <c r="H1669" s="55" t="s">
        <v>95</v>
      </c>
      <c r="I1669" s="55" t="s">
        <v>1655</v>
      </c>
      <c r="J1669" s="55" t="s">
        <v>1634</v>
      </c>
      <c r="K1669" s="55" t="s">
        <v>3965</v>
      </c>
      <c r="L1669" s="55" t="s">
        <v>1673</v>
      </c>
      <c r="M1669" s="55" t="s">
        <v>2879</v>
      </c>
      <c r="N1669" s="55" t="s">
        <v>4550</v>
      </c>
      <c r="O1669" s="55" t="e">
        <v>#N/A</v>
      </c>
      <c r="Q1669" s="55" t="s">
        <v>4191</v>
      </c>
      <c r="T1669" s="55" t="s">
        <v>1631</v>
      </c>
      <c r="U1669" s="55" t="s">
        <v>2877</v>
      </c>
      <c r="V1669" s="60">
        <v>0.7</v>
      </c>
      <c r="W1669" s="59" t="s">
        <v>4396</v>
      </c>
      <c r="X1669" s="55">
        <v>1</v>
      </c>
      <c r="Y1669" s="55">
        <v>1</v>
      </c>
      <c r="AA1669" s="55" t="s">
        <v>5305</v>
      </c>
      <c r="AD1669" s="55" t="s">
        <v>4109</v>
      </c>
      <c r="AE1669" s="55" t="s">
        <v>4414</v>
      </c>
      <c r="AF1669" s="55" t="s">
        <v>4109</v>
      </c>
      <c r="AK1669" s="55">
        <v>8</v>
      </c>
      <c r="AL1669" s="77">
        <f t="shared" si="13"/>
        <v>1</v>
      </c>
    </row>
    <row r="1670" spans="2:48" x14ac:dyDescent="0.3">
      <c r="B1670" s="55">
        <v>2017</v>
      </c>
      <c r="D1670" s="54">
        <v>123</v>
      </c>
      <c r="E1670" s="55">
        <v>17</v>
      </c>
      <c r="F1670" s="55" t="s">
        <v>99</v>
      </c>
      <c r="H1670" s="55" t="s">
        <v>95</v>
      </c>
      <c r="I1670" s="55" t="s">
        <v>1655</v>
      </c>
      <c r="J1670" s="55" t="s">
        <v>1634</v>
      </c>
      <c r="K1670" s="55" t="s">
        <v>1742</v>
      </c>
      <c r="L1670" s="55" t="s">
        <v>2925</v>
      </c>
      <c r="M1670" s="55" t="s">
        <v>2926</v>
      </c>
      <c r="N1670" s="55" t="s">
        <v>5306</v>
      </c>
      <c r="O1670" s="55" t="e">
        <v>#N/A</v>
      </c>
      <c r="Q1670" s="55" t="s">
        <v>4130</v>
      </c>
      <c r="T1670" s="55" t="s">
        <v>5297</v>
      </c>
      <c r="U1670" s="55" t="s">
        <v>2877</v>
      </c>
      <c r="V1670" s="60">
        <v>0.5</v>
      </c>
      <c r="W1670" s="59" t="s">
        <v>4418</v>
      </c>
      <c r="X1670" s="55">
        <v>2</v>
      </c>
      <c r="Y1670" s="55">
        <v>1</v>
      </c>
      <c r="AL1670" s="77">
        <f t="shared" si="13"/>
        <v>0</v>
      </c>
      <c r="AU1670" s="55">
        <v>3.8</v>
      </c>
      <c r="AV1670" s="55" t="s">
        <v>4413</v>
      </c>
    </row>
    <row r="1671" spans="2:48" x14ac:dyDescent="0.3">
      <c r="B1671" s="55">
        <v>2017</v>
      </c>
      <c r="D1671" s="54">
        <v>123</v>
      </c>
      <c r="E1671" s="55">
        <v>17</v>
      </c>
      <c r="F1671" s="55" t="s">
        <v>99</v>
      </c>
      <c r="H1671" s="55" t="s">
        <v>95</v>
      </c>
      <c r="I1671" s="55" t="s">
        <v>1655</v>
      </c>
      <c r="J1671" s="55" t="s">
        <v>1634</v>
      </c>
      <c r="K1671" s="55" t="s">
        <v>4593</v>
      </c>
      <c r="L1671" s="55" t="s">
        <v>1635</v>
      </c>
      <c r="M1671" s="55" t="s">
        <v>1636</v>
      </c>
      <c r="N1671" s="55" t="s">
        <v>1637</v>
      </c>
      <c r="O1671" s="55" t="e">
        <v>#N/A</v>
      </c>
      <c r="Q1671" s="55" t="s">
        <v>5307</v>
      </c>
      <c r="T1671" s="55" t="s">
        <v>5308</v>
      </c>
      <c r="U1671" s="55" t="s">
        <v>2877</v>
      </c>
      <c r="V1671" s="60">
        <v>0.4</v>
      </c>
      <c r="X1671" s="55">
        <v>2</v>
      </c>
      <c r="Y1671" s="55">
        <v>1</v>
      </c>
      <c r="AA1671" s="55" t="s">
        <v>5309</v>
      </c>
      <c r="AD1671" s="55" t="s">
        <v>4063</v>
      </c>
      <c r="AK1671" s="55">
        <v>7</v>
      </c>
      <c r="AL1671" s="77">
        <f t="shared" si="13"/>
        <v>1</v>
      </c>
    </row>
    <row r="1672" spans="2:48" x14ac:dyDescent="0.3">
      <c r="B1672" s="55">
        <v>2017</v>
      </c>
      <c r="D1672" s="54">
        <v>123</v>
      </c>
      <c r="E1672" s="55">
        <v>17</v>
      </c>
      <c r="F1672" s="55" t="s">
        <v>99</v>
      </c>
      <c r="H1672" s="55" t="s">
        <v>95</v>
      </c>
      <c r="I1672" s="55" t="s">
        <v>1655</v>
      </c>
      <c r="J1672" s="55" t="s">
        <v>1622</v>
      </c>
      <c r="N1672" s="55" t="s">
        <v>2992</v>
      </c>
      <c r="O1672" s="55" t="e">
        <v>#N/A</v>
      </c>
      <c r="Q1672" s="55" t="s">
        <v>4293</v>
      </c>
      <c r="V1672" s="60">
        <v>0</v>
      </c>
      <c r="X1672" s="55" t="s">
        <v>2216</v>
      </c>
      <c r="Y1672" s="55">
        <v>1</v>
      </c>
      <c r="AL1672" s="77">
        <f t="shared" si="13"/>
        <v>0</v>
      </c>
    </row>
    <row r="1673" spans="2:48" x14ac:dyDescent="0.3">
      <c r="B1673" s="55">
        <v>2017</v>
      </c>
      <c r="D1673" s="54">
        <v>123</v>
      </c>
      <c r="E1673" s="55">
        <v>17</v>
      </c>
      <c r="F1673" s="55" t="s">
        <v>99</v>
      </c>
      <c r="H1673" s="55" t="s">
        <v>95</v>
      </c>
      <c r="I1673" s="55" t="s">
        <v>1655</v>
      </c>
      <c r="J1673" s="55" t="s">
        <v>1634</v>
      </c>
      <c r="K1673" s="55" t="s">
        <v>3968</v>
      </c>
      <c r="L1673" s="55" t="s">
        <v>1743</v>
      </c>
      <c r="N1673" s="55" t="s">
        <v>5063</v>
      </c>
      <c r="O1673" s="55" t="e">
        <v>#N/A</v>
      </c>
      <c r="Q1673" s="55" t="s">
        <v>1667</v>
      </c>
      <c r="T1673" s="55" t="s">
        <v>3073</v>
      </c>
      <c r="V1673" s="60">
        <v>0.1</v>
      </c>
      <c r="W1673" s="59" t="s">
        <v>4418</v>
      </c>
      <c r="X1673" s="55">
        <v>1</v>
      </c>
      <c r="Y1673" s="55">
        <v>1</v>
      </c>
      <c r="AA1673" s="55" t="s">
        <v>5310</v>
      </c>
      <c r="AD1673" s="55" t="s">
        <v>4063</v>
      </c>
      <c r="AK1673" s="55">
        <v>8</v>
      </c>
      <c r="AL1673" s="77">
        <f t="shared" si="13"/>
        <v>1</v>
      </c>
    </row>
    <row r="1674" spans="2:48" x14ac:dyDescent="0.3">
      <c r="B1674" s="55">
        <v>2017</v>
      </c>
      <c r="D1674" s="54">
        <v>123</v>
      </c>
      <c r="E1674" s="55">
        <v>17</v>
      </c>
      <c r="F1674" s="55" t="s">
        <v>99</v>
      </c>
      <c r="H1674" s="55" t="s">
        <v>95</v>
      </c>
      <c r="I1674" s="55" t="s">
        <v>1655</v>
      </c>
      <c r="J1674" s="55" t="s">
        <v>1634</v>
      </c>
      <c r="K1674" s="55" t="s">
        <v>3968</v>
      </c>
      <c r="L1674" s="55" t="s">
        <v>1746</v>
      </c>
      <c r="N1674" s="55" t="s">
        <v>3201</v>
      </c>
      <c r="O1674" s="55" t="e">
        <v>#N/A</v>
      </c>
      <c r="Q1674" s="55" t="s">
        <v>4293</v>
      </c>
      <c r="V1674" s="60">
        <v>0</v>
      </c>
      <c r="X1674" s="55">
        <v>1</v>
      </c>
      <c r="Y1674" s="55">
        <v>1</v>
      </c>
      <c r="AK1674" s="55">
        <v>7</v>
      </c>
      <c r="AL1674" s="77">
        <f t="shared" si="13"/>
        <v>1</v>
      </c>
    </row>
    <row r="1675" spans="2:48" x14ac:dyDescent="0.3">
      <c r="B1675" s="55">
        <v>2017</v>
      </c>
      <c r="D1675" s="54">
        <v>123</v>
      </c>
      <c r="E1675" s="55">
        <v>17</v>
      </c>
      <c r="F1675" s="55" t="s">
        <v>99</v>
      </c>
      <c r="H1675" s="55" t="s">
        <v>95</v>
      </c>
      <c r="I1675" s="55" t="s">
        <v>1655</v>
      </c>
      <c r="J1675" s="55" t="s">
        <v>1634</v>
      </c>
      <c r="K1675" s="55" t="s">
        <v>3968</v>
      </c>
      <c r="L1675" s="55" t="s">
        <v>1746</v>
      </c>
      <c r="N1675" s="55" t="s">
        <v>3201</v>
      </c>
      <c r="O1675" s="55" t="e">
        <v>#N/A</v>
      </c>
      <c r="Q1675" s="55" t="s">
        <v>1631</v>
      </c>
      <c r="T1675" s="55" t="s">
        <v>3326</v>
      </c>
      <c r="V1675" s="60">
        <v>0</v>
      </c>
      <c r="W1675" s="59" t="s">
        <v>4254</v>
      </c>
      <c r="X1675" s="55">
        <v>1</v>
      </c>
      <c r="Y1675" s="55">
        <v>1</v>
      </c>
      <c r="AA1675" s="55" t="s">
        <v>5312</v>
      </c>
      <c r="AH1675" s="55" t="s">
        <v>5302</v>
      </c>
      <c r="AL1675" s="77">
        <f t="shared" si="13"/>
        <v>0</v>
      </c>
      <c r="AP1675" s="55">
        <v>2</v>
      </c>
      <c r="AU1675" s="55" t="s">
        <v>5311</v>
      </c>
      <c r="AV1675" s="55" t="s">
        <v>4840</v>
      </c>
    </row>
    <row r="1676" spans="2:48" x14ac:dyDescent="0.3">
      <c r="B1676" s="55">
        <v>2017</v>
      </c>
      <c r="D1676" s="54">
        <v>132</v>
      </c>
      <c r="E1676" s="55">
        <v>17</v>
      </c>
      <c r="F1676" s="55" t="s">
        <v>87</v>
      </c>
      <c r="H1676" s="55" t="s">
        <v>15</v>
      </c>
      <c r="I1676" s="55" t="s">
        <v>3050</v>
      </c>
      <c r="J1676" s="55" t="s">
        <v>1634</v>
      </c>
      <c r="K1676" s="55" t="s">
        <v>3561</v>
      </c>
      <c r="N1676" s="55" t="s">
        <v>2915</v>
      </c>
      <c r="O1676" s="55" t="e">
        <v>#N/A</v>
      </c>
      <c r="Q1676" s="55" t="s">
        <v>3354</v>
      </c>
      <c r="T1676" s="55" t="s">
        <v>1631</v>
      </c>
      <c r="V1676" s="60">
        <v>0.5</v>
      </c>
      <c r="W1676" s="59" t="s">
        <v>4396</v>
      </c>
      <c r="X1676" s="55">
        <v>1</v>
      </c>
      <c r="Y1676" s="55">
        <v>1</v>
      </c>
      <c r="AL1676" s="77">
        <f t="shared" si="13"/>
        <v>0</v>
      </c>
      <c r="AN1676" s="55">
        <v>1</v>
      </c>
    </row>
    <row r="1677" spans="2:48" x14ac:dyDescent="0.3">
      <c r="B1677" s="55">
        <v>2017</v>
      </c>
      <c r="D1677" s="54">
        <v>132</v>
      </c>
      <c r="E1677" s="55">
        <v>17</v>
      </c>
      <c r="F1677" s="55" t="s">
        <v>87</v>
      </c>
      <c r="H1677" s="55" t="s">
        <v>15</v>
      </c>
      <c r="I1677" s="55" t="s">
        <v>3050</v>
      </c>
      <c r="J1677" s="55" t="s">
        <v>1634</v>
      </c>
      <c r="K1677" s="55" t="s">
        <v>3968</v>
      </c>
      <c r="L1677" s="55" t="s">
        <v>2259</v>
      </c>
      <c r="N1677" s="55" t="s">
        <v>2983</v>
      </c>
      <c r="O1677" s="55" t="e">
        <v>#N/A</v>
      </c>
      <c r="Q1677" s="55" t="s">
        <v>1667</v>
      </c>
      <c r="T1677" s="55" t="s">
        <v>3073</v>
      </c>
      <c r="V1677" s="60">
        <v>0.2</v>
      </c>
      <c r="W1677" s="59" t="s">
        <v>4418</v>
      </c>
      <c r="X1677" s="55">
        <v>2</v>
      </c>
      <c r="Y1677" s="55">
        <v>1</v>
      </c>
      <c r="AA1677" s="55" t="s">
        <v>5313</v>
      </c>
      <c r="AL1677" s="77">
        <f t="shared" si="13"/>
        <v>0</v>
      </c>
    </row>
    <row r="1678" spans="2:48" x14ac:dyDescent="0.3">
      <c r="B1678" s="55">
        <v>2017</v>
      </c>
      <c r="D1678" s="54">
        <v>132</v>
      </c>
      <c r="E1678" s="55">
        <v>17</v>
      </c>
      <c r="F1678" s="55" t="s">
        <v>87</v>
      </c>
      <c r="H1678" s="55" t="s">
        <v>15</v>
      </c>
      <c r="I1678" s="55" t="s">
        <v>3050</v>
      </c>
      <c r="J1678" s="55" t="s">
        <v>1634</v>
      </c>
      <c r="K1678" s="55" t="s">
        <v>3968</v>
      </c>
      <c r="L1678" s="55" t="s">
        <v>1746</v>
      </c>
      <c r="N1678" s="55" t="s">
        <v>3201</v>
      </c>
      <c r="O1678" s="55" t="e">
        <v>#N/A</v>
      </c>
      <c r="Q1678" s="55" t="s">
        <v>4293</v>
      </c>
      <c r="T1678" s="55" t="s">
        <v>5314</v>
      </c>
      <c r="V1678" s="60">
        <v>0</v>
      </c>
      <c r="X1678" s="55">
        <v>1</v>
      </c>
      <c r="Y1678" s="55">
        <v>1</v>
      </c>
      <c r="AG1678" s="55" t="s">
        <v>5315</v>
      </c>
      <c r="AH1678" s="55" t="s">
        <v>5316</v>
      </c>
      <c r="AL1678" s="77">
        <f t="shared" si="13"/>
        <v>0</v>
      </c>
      <c r="AP1678" s="55">
        <v>2</v>
      </c>
      <c r="AR1678" s="55">
        <v>1</v>
      </c>
    </row>
    <row r="1679" spans="2:48" x14ac:dyDescent="0.3">
      <c r="B1679" s="55">
        <v>2017</v>
      </c>
      <c r="D1679" s="54">
        <v>132</v>
      </c>
      <c r="E1679" s="55">
        <v>17</v>
      </c>
      <c r="F1679" s="55" t="s">
        <v>87</v>
      </c>
      <c r="H1679" s="55" t="s">
        <v>15</v>
      </c>
      <c r="I1679" s="55" t="s">
        <v>3050</v>
      </c>
      <c r="J1679" s="55" t="s">
        <v>1634</v>
      </c>
      <c r="K1679" s="55" t="s">
        <v>3968</v>
      </c>
      <c r="N1679" s="55" t="s">
        <v>1634</v>
      </c>
      <c r="O1679" s="55" t="e">
        <v>#N/A</v>
      </c>
      <c r="Q1679" s="55" t="s">
        <v>4293</v>
      </c>
      <c r="V1679" s="60">
        <v>0</v>
      </c>
      <c r="X1679" s="55">
        <v>1</v>
      </c>
      <c r="Y1679" s="55">
        <v>1</v>
      </c>
      <c r="AL1679" s="77">
        <f t="shared" si="13"/>
        <v>0</v>
      </c>
    </row>
    <row r="1680" spans="2:48" x14ac:dyDescent="0.3">
      <c r="B1680" s="55">
        <v>2017</v>
      </c>
      <c r="D1680" s="54">
        <v>132</v>
      </c>
      <c r="E1680" s="55">
        <v>17</v>
      </c>
      <c r="F1680" s="55" t="s">
        <v>87</v>
      </c>
      <c r="H1680" s="55" t="s">
        <v>15</v>
      </c>
      <c r="I1680" s="55" t="s">
        <v>3050</v>
      </c>
      <c r="J1680" s="55" t="s">
        <v>1634</v>
      </c>
      <c r="K1680" s="55" t="s">
        <v>3366</v>
      </c>
      <c r="N1680" s="55" t="s">
        <v>3366</v>
      </c>
      <c r="O1680" s="55" t="e">
        <v>#N/A</v>
      </c>
      <c r="Y1680" s="55">
        <v>8</v>
      </c>
      <c r="AL1680" s="77">
        <f t="shared" si="13"/>
        <v>0</v>
      </c>
    </row>
    <row r="1681" spans="2:48" x14ac:dyDescent="0.3">
      <c r="B1681" s="55">
        <v>2017</v>
      </c>
      <c r="D1681" s="54">
        <v>139</v>
      </c>
      <c r="E1681" s="55">
        <v>17</v>
      </c>
      <c r="F1681" s="55" t="s">
        <v>120</v>
      </c>
      <c r="H1681" s="55" t="s">
        <v>27</v>
      </c>
      <c r="I1681" s="55" t="s">
        <v>2769</v>
      </c>
      <c r="J1681" s="55" t="s">
        <v>1622</v>
      </c>
      <c r="K1681" s="55" t="s">
        <v>3879</v>
      </c>
      <c r="L1681" s="55" t="s">
        <v>2077</v>
      </c>
      <c r="M1681" s="55" t="s">
        <v>1657</v>
      </c>
      <c r="N1681" s="55" t="s">
        <v>3875</v>
      </c>
      <c r="O1681" s="55" t="e">
        <v>#N/A</v>
      </c>
      <c r="Q1681" s="55" t="s">
        <v>4431</v>
      </c>
      <c r="T1681" s="55" t="s">
        <v>2207</v>
      </c>
      <c r="V1681" s="60">
        <v>0.5</v>
      </c>
      <c r="W1681" s="59" t="s">
        <v>4396</v>
      </c>
      <c r="X1681" s="55">
        <v>2</v>
      </c>
      <c r="Y1681" s="55">
        <v>1</v>
      </c>
      <c r="AA1681" s="55" t="s">
        <v>5317</v>
      </c>
      <c r="AL1681" s="77">
        <f t="shared" si="13"/>
        <v>0</v>
      </c>
    </row>
    <row r="1682" spans="2:48" x14ac:dyDescent="0.3">
      <c r="B1682" s="55">
        <v>2017</v>
      </c>
      <c r="D1682" s="54">
        <v>139</v>
      </c>
      <c r="E1682" s="55">
        <v>17</v>
      </c>
      <c r="F1682" s="55" t="s">
        <v>120</v>
      </c>
      <c r="H1682" s="55" t="s">
        <v>27</v>
      </c>
      <c r="I1682" s="55" t="s">
        <v>2769</v>
      </c>
      <c r="J1682" s="55" t="s">
        <v>1622</v>
      </c>
      <c r="N1682" s="55" t="s">
        <v>2992</v>
      </c>
      <c r="O1682" s="55" t="e">
        <v>#N/A</v>
      </c>
      <c r="Q1682" s="55" t="s">
        <v>1631</v>
      </c>
      <c r="V1682" s="60">
        <v>0</v>
      </c>
      <c r="X1682" s="55">
        <v>3</v>
      </c>
      <c r="Y1682" s="55">
        <v>1</v>
      </c>
      <c r="AL1682" s="77">
        <f t="shared" si="13"/>
        <v>0</v>
      </c>
    </row>
    <row r="1683" spans="2:48" x14ac:dyDescent="0.3">
      <c r="B1683" s="55">
        <v>2017</v>
      </c>
      <c r="D1683" s="54">
        <v>139</v>
      </c>
      <c r="E1683" s="55">
        <v>17</v>
      </c>
      <c r="F1683" s="55" t="s">
        <v>120</v>
      </c>
      <c r="H1683" s="55" t="s">
        <v>27</v>
      </c>
      <c r="I1683" s="55" t="s">
        <v>2769</v>
      </c>
      <c r="J1683" s="55" t="s">
        <v>1622</v>
      </c>
      <c r="N1683" s="55" t="s">
        <v>2992</v>
      </c>
      <c r="O1683" s="55" t="e">
        <v>#N/A</v>
      </c>
      <c r="Q1683" s="55" t="s">
        <v>4293</v>
      </c>
      <c r="V1683" s="60">
        <v>0</v>
      </c>
      <c r="X1683" s="55" t="s">
        <v>2216</v>
      </c>
      <c r="Y1683" s="55">
        <v>1</v>
      </c>
      <c r="AL1683" s="77">
        <f t="shared" si="13"/>
        <v>0</v>
      </c>
    </row>
    <row r="1684" spans="2:48" x14ac:dyDescent="0.3">
      <c r="B1684" s="55">
        <v>2017</v>
      </c>
      <c r="D1684" s="54">
        <v>139</v>
      </c>
      <c r="E1684" s="55">
        <v>17</v>
      </c>
      <c r="F1684" s="55" t="s">
        <v>120</v>
      </c>
      <c r="H1684" s="55" t="s">
        <v>27</v>
      </c>
      <c r="I1684" s="55" t="s">
        <v>2769</v>
      </c>
      <c r="J1684" s="55" t="s">
        <v>1634</v>
      </c>
      <c r="N1684" s="55" t="s">
        <v>2919</v>
      </c>
      <c r="O1684" s="55" t="e">
        <v>#N/A</v>
      </c>
      <c r="Q1684" s="55" t="s">
        <v>4293</v>
      </c>
      <c r="V1684" s="60">
        <v>0</v>
      </c>
      <c r="X1684" s="55" t="s">
        <v>2216</v>
      </c>
      <c r="Y1684" s="55">
        <v>1</v>
      </c>
      <c r="AL1684" s="77">
        <f t="shared" si="13"/>
        <v>0</v>
      </c>
    </row>
    <row r="1685" spans="2:48" x14ac:dyDescent="0.3">
      <c r="B1685" s="55">
        <v>2017</v>
      </c>
      <c r="D1685" s="54">
        <v>134</v>
      </c>
      <c r="E1685" s="55">
        <v>17</v>
      </c>
      <c r="F1685" s="55" t="s">
        <v>32</v>
      </c>
      <c r="H1685" s="55" t="s">
        <v>27</v>
      </c>
      <c r="I1685" s="55" t="s">
        <v>3050</v>
      </c>
      <c r="J1685" s="55" t="s">
        <v>1634</v>
      </c>
      <c r="K1685" s="55" t="s">
        <v>3366</v>
      </c>
      <c r="N1685" s="55" t="s">
        <v>3366</v>
      </c>
      <c r="O1685" s="55" t="e">
        <v>#N/A</v>
      </c>
      <c r="Y1685" s="55">
        <v>1</v>
      </c>
      <c r="AL1685" s="77">
        <f t="shared" si="13"/>
        <v>0</v>
      </c>
    </row>
    <row r="1686" spans="2:48" x14ac:dyDescent="0.3">
      <c r="B1686" s="55">
        <v>2017</v>
      </c>
      <c r="D1686" s="54">
        <v>125</v>
      </c>
      <c r="E1686" s="55">
        <v>17</v>
      </c>
      <c r="F1686" s="55" t="s">
        <v>234</v>
      </c>
      <c r="H1686" s="55" t="s">
        <v>27</v>
      </c>
      <c r="I1686" s="55" t="s">
        <v>3050</v>
      </c>
      <c r="J1686" s="55" t="s">
        <v>1634</v>
      </c>
      <c r="K1686" s="55" t="s">
        <v>3968</v>
      </c>
      <c r="L1686" s="55" t="s">
        <v>2259</v>
      </c>
      <c r="N1686" s="55" t="s">
        <v>2983</v>
      </c>
      <c r="O1686" s="55" t="e">
        <v>#N/A</v>
      </c>
      <c r="Q1686" s="55" t="s">
        <v>1631</v>
      </c>
      <c r="V1686" s="60">
        <v>0</v>
      </c>
      <c r="W1686" s="59" t="s">
        <v>4254</v>
      </c>
      <c r="X1686" s="55">
        <v>2</v>
      </c>
      <c r="Y1686" s="55">
        <v>1</v>
      </c>
      <c r="AL1686" s="77">
        <f t="shared" si="13"/>
        <v>0</v>
      </c>
    </row>
    <row r="1687" spans="2:48" x14ac:dyDescent="0.3">
      <c r="B1687" s="55">
        <v>2017</v>
      </c>
      <c r="D1687" s="54">
        <v>125</v>
      </c>
      <c r="E1687" s="55">
        <v>17</v>
      </c>
      <c r="F1687" s="55" t="s">
        <v>234</v>
      </c>
      <c r="H1687" s="55" t="s">
        <v>27</v>
      </c>
      <c r="I1687" s="55" t="s">
        <v>3050</v>
      </c>
      <c r="J1687" s="55" t="s">
        <v>1634</v>
      </c>
      <c r="K1687" s="55" t="s">
        <v>3968</v>
      </c>
      <c r="L1687" s="55" t="s">
        <v>1746</v>
      </c>
      <c r="N1687" s="55" t="s">
        <v>3201</v>
      </c>
      <c r="O1687" s="55" t="e">
        <v>#N/A</v>
      </c>
      <c r="Q1687" s="55" t="s">
        <v>1631</v>
      </c>
      <c r="V1687" s="60">
        <v>0</v>
      </c>
      <c r="W1687" s="59" t="s">
        <v>4254</v>
      </c>
      <c r="X1687" s="55">
        <v>1</v>
      </c>
      <c r="Y1687" s="55">
        <v>1</v>
      </c>
      <c r="AL1687" s="77">
        <f t="shared" si="13"/>
        <v>0</v>
      </c>
    </row>
    <row r="1688" spans="2:48" x14ac:dyDescent="0.3">
      <c r="B1688" s="55">
        <v>2017</v>
      </c>
      <c r="D1688" s="54">
        <v>133</v>
      </c>
      <c r="E1688" s="55">
        <v>17</v>
      </c>
      <c r="F1688" s="55" t="s">
        <v>91</v>
      </c>
      <c r="H1688" s="55" t="s">
        <v>27</v>
      </c>
      <c r="I1688" s="55" t="s">
        <v>3050</v>
      </c>
      <c r="J1688" s="55" t="s">
        <v>1634</v>
      </c>
      <c r="K1688" s="55" t="s">
        <v>4593</v>
      </c>
      <c r="L1688" s="55" t="s">
        <v>2911</v>
      </c>
      <c r="N1688" s="55" t="s">
        <v>2911</v>
      </c>
      <c r="O1688" s="55" t="e">
        <v>#N/A</v>
      </c>
      <c r="Q1688" s="55" t="s">
        <v>3038</v>
      </c>
      <c r="T1688" s="55" t="s">
        <v>5318</v>
      </c>
      <c r="U1688" s="55" t="s">
        <v>2874</v>
      </c>
      <c r="V1688" s="60">
        <v>0</v>
      </c>
      <c r="W1688" s="59" t="s">
        <v>4418</v>
      </c>
      <c r="X1688" s="55">
        <v>2</v>
      </c>
      <c r="Y1688" s="55">
        <v>1</v>
      </c>
      <c r="AL1688" s="77">
        <f t="shared" si="13"/>
        <v>0</v>
      </c>
    </row>
    <row r="1689" spans="2:48" x14ac:dyDescent="0.3">
      <c r="B1689" s="55">
        <v>2017</v>
      </c>
      <c r="D1689" s="54">
        <v>133</v>
      </c>
      <c r="E1689" s="55">
        <v>17</v>
      </c>
      <c r="F1689" s="55" t="s">
        <v>91</v>
      </c>
      <c r="H1689" s="55" t="s">
        <v>27</v>
      </c>
      <c r="I1689" s="55" t="s">
        <v>3050</v>
      </c>
      <c r="J1689" s="55" t="s">
        <v>1634</v>
      </c>
      <c r="K1689" s="55" t="s">
        <v>3561</v>
      </c>
      <c r="N1689" s="55" t="s">
        <v>2915</v>
      </c>
      <c r="O1689" s="55" t="e">
        <v>#N/A</v>
      </c>
      <c r="Q1689" s="55" t="s">
        <v>4861</v>
      </c>
      <c r="T1689" s="55" t="s">
        <v>5319</v>
      </c>
      <c r="V1689" s="60">
        <v>0</v>
      </c>
      <c r="X1689" s="55">
        <v>2</v>
      </c>
      <c r="Y1689" s="55">
        <v>1</v>
      </c>
      <c r="AA1689" s="55" t="s">
        <v>5320</v>
      </c>
      <c r="AL1689" s="77">
        <f t="shared" si="13"/>
        <v>0</v>
      </c>
    </row>
    <row r="1690" spans="2:48" x14ac:dyDescent="0.3">
      <c r="B1690" s="55">
        <v>2017</v>
      </c>
      <c r="D1690" s="54">
        <v>133</v>
      </c>
      <c r="E1690" s="55">
        <v>17</v>
      </c>
      <c r="F1690" s="55" t="s">
        <v>91</v>
      </c>
      <c r="H1690" s="55" t="s">
        <v>27</v>
      </c>
      <c r="I1690" s="55" t="s">
        <v>3050</v>
      </c>
      <c r="J1690" s="55" t="s">
        <v>1634</v>
      </c>
      <c r="K1690" s="55" t="s">
        <v>3968</v>
      </c>
      <c r="L1690" s="55" t="s">
        <v>1746</v>
      </c>
      <c r="N1690" s="55" t="s">
        <v>3201</v>
      </c>
      <c r="O1690" s="55" t="e">
        <v>#N/A</v>
      </c>
      <c r="Q1690" s="55" t="s">
        <v>4293</v>
      </c>
      <c r="V1690" s="60">
        <v>0</v>
      </c>
      <c r="X1690" s="55">
        <v>3</v>
      </c>
      <c r="Y1690" s="55">
        <v>1</v>
      </c>
      <c r="AL1690" s="77">
        <f t="shared" si="13"/>
        <v>0</v>
      </c>
    </row>
    <row r="1691" spans="2:48" x14ac:dyDescent="0.3">
      <c r="B1691" s="55">
        <v>2017</v>
      </c>
      <c r="D1691" s="54">
        <v>133</v>
      </c>
      <c r="E1691" s="55">
        <v>17</v>
      </c>
      <c r="F1691" s="55" t="s">
        <v>91</v>
      </c>
      <c r="H1691" s="55" t="s">
        <v>27</v>
      </c>
      <c r="I1691" s="55" t="s">
        <v>3050</v>
      </c>
      <c r="J1691" s="55" t="s">
        <v>1622</v>
      </c>
      <c r="K1691" s="55" t="s">
        <v>3593</v>
      </c>
      <c r="L1691" s="55" t="s">
        <v>2090</v>
      </c>
      <c r="M1691" s="55" t="s">
        <v>5321</v>
      </c>
      <c r="N1691" s="55" t="s">
        <v>2091</v>
      </c>
      <c r="O1691" s="55" t="s">
        <v>5321</v>
      </c>
      <c r="Q1691" s="55" t="s">
        <v>4191</v>
      </c>
      <c r="T1691" s="55" t="s">
        <v>1751</v>
      </c>
      <c r="U1691" s="55" t="s">
        <v>2877</v>
      </c>
      <c r="V1691" s="60">
        <v>0.5</v>
      </c>
      <c r="W1691" s="59" t="s">
        <v>4430</v>
      </c>
      <c r="X1691" s="55" t="s">
        <v>2216</v>
      </c>
      <c r="Y1691" s="55">
        <v>1</v>
      </c>
      <c r="AL1691" s="77">
        <f t="shared" si="13"/>
        <v>0</v>
      </c>
      <c r="AN1691" s="55" t="s">
        <v>4784</v>
      </c>
      <c r="AU1691" s="55">
        <v>6</v>
      </c>
      <c r="AV1691" s="55" t="s">
        <v>4413</v>
      </c>
    </row>
    <row r="1692" spans="2:48" x14ac:dyDescent="0.3">
      <c r="B1692" s="55">
        <v>2017</v>
      </c>
      <c r="D1692" s="54">
        <v>133</v>
      </c>
      <c r="E1692" s="55">
        <v>17</v>
      </c>
      <c r="F1692" s="55" t="s">
        <v>91</v>
      </c>
      <c r="H1692" s="55" t="s">
        <v>27</v>
      </c>
      <c r="I1692" s="55" t="s">
        <v>3050</v>
      </c>
      <c r="J1692" s="55" t="s">
        <v>1622</v>
      </c>
      <c r="N1692" s="55" t="s">
        <v>5322</v>
      </c>
      <c r="O1692" s="55" t="e">
        <v>#N/A</v>
      </c>
      <c r="Q1692" s="55" t="s">
        <v>1631</v>
      </c>
      <c r="T1692" s="55" t="s">
        <v>4293</v>
      </c>
      <c r="V1692" s="60">
        <v>0</v>
      </c>
      <c r="W1692" s="59" t="s">
        <v>4254</v>
      </c>
      <c r="X1692" s="55" t="s">
        <v>2216</v>
      </c>
      <c r="Y1692" s="55">
        <v>1</v>
      </c>
      <c r="AL1692" s="77">
        <f t="shared" si="13"/>
        <v>0</v>
      </c>
      <c r="AN1692" s="55" t="s">
        <v>4784</v>
      </c>
    </row>
    <row r="1693" spans="2:48" x14ac:dyDescent="0.3">
      <c r="B1693" s="55">
        <v>2017</v>
      </c>
      <c r="D1693" s="54">
        <v>124</v>
      </c>
      <c r="E1693" s="55">
        <v>17</v>
      </c>
      <c r="F1693" s="55" t="s">
        <v>234</v>
      </c>
      <c r="H1693" s="55" t="s">
        <v>27</v>
      </c>
      <c r="I1693" s="55" t="s">
        <v>1655</v>
      </c>
      <c r="J1693" s="55" t="s">
        <v>1622</v>
      </c>
      <c r="K1693" s="55" t="s">
        <v>3593</v>
      </c>
      <c r="L1693" s="55" t="s">
        <v>2090</v>
      </c>
      <c r="M1693" s="55" t="s">
        <v>1636</v>
      </c>
      <c r="N1693" s="55" t="s">
        <v>2091</v>
      </c>
      <c r="O1693" s="55" t="e">
        <v>#N/A</v>
      </c>
      <c r="Q1693" s="55" t="s">
        <v>4379</v>
      </c>
      <c r="U1693" s="55" t="s">
        <v>2874</v>
      </c>
      <c r="V1693" s="60">
        <v>1</v>
      </c>
      <c r="X1693" s="55">
        <v>1</v>
      </c>
      <c r="Y1693" s="55">
        <v>1</v>
      </c>
      <c r="AL1693" s="77">
        <f t="shared" si="13"/>
        <v>0</v>
      </c>
      <c r="AU1693" s="55" t="s">
        <v>5323</v>
      </c>
      <c r="AV1693" s="55" t="s">
        <v>5324</v>
      </c>
    </row>
    <row r="1694" spans="2:48" x14ac:dyDescent="0.3">
      <c r="B1694" s="55">
        <v>2017</v>
      </c>
      <c r="D1694" s="54">
        <v>124</v>
      </c>
      <c r="E1694" s="55">
        <v>17</v>
      </c>
      <c r="F1694" s="55" t="s">
        <v>234</v>
      </c>
      <c r="H1694" s="55" t="s">
        <v>27</v>
      </c>
      <c r="I1694" s="55" t="s">
        <v>1655</v>
      </c>
      <c r="J1694" s="55" t="s">
        <v>1634</v>
      </c>
      <c r="K1694" s="55" t="s">
        <v>2911</v>
      </c>
      <c r="L1694" s="55" t="s">
        <v>1635</v>
      </c>
      <c r="M1694" s="55" t="s">
        <v>3036</v>
      </c>
      <c r="N1694" s="55" t="s">
        <v>5325</v>
      </c>
      <c r="O1694" s="55" t="e">
        <v>#N/A</v>
      </c>
      <c r="Q1694" s="55" t="s">
        <v>5307</v>
      </c>
      <c r="T1694" s="55" t="s">
        <v>5326</v>
      </c>
      <c r="U1694" s="55" t="s">
        <v>2874</v>
      </c>
      <c r="V1694" s="60">
        <v>0.6</v>
      </c>
      <c r="W1694" s="59" t="s">
        <v>4418</v>
      </c>
      <c r="X1694" s="55">
        <v>2</v>
      </c>
      <c r="Y1694" s="55">
        <v>1</v>
      </c>
      <c r="AL1694" s="77">
        <f t="shared" si="13"/>
        <v>0</v>
      </c>
    </row>
    <row r="1695" spans="2:48" x14ac:dyDescent="0.3">
      <c r="B1695" s="55">
        <v>2017</v>
      </c>
      <c r="D1695" s="54">
        <v>124</v>
      </c>
      <c r="E1695" s="55">
        <v>17</v>
      </c>
      <c r="F1695" s="55" t="s">
        <v>234</v>
      </c>
      <c r="H1695" s="55" t="s">
        <v>27</v>
      </c>
      <c r="I1695" s="55" t="s">
        <v>1655</v>
      </c>
      <c r="J1695" s="55" t="s">
        <v>1634</v>
      </c>
      <c r="K1695" s="55" t="s">
        <v>3968</v>
      </c>
      <c r="L1695" s="55" t="s">
        <v>1746</v>
      </c>
      <c r="N1695" s="55" t="s">
        <v>3201</v>
      </c>
      <c r="O1695" s="55" t="e">
        <v>#N/A</v>
      </c>
      <c r="Q1695" s="55" t="s">
        <v>1667</v>
      </c>
      <c r="T1695" s="55" t="s">
        <v>4293</v>
      </c>
      <c r="V1695" s="60">
        <v>0</v>
      </c>
      <c r="W1695" s="59" t="s">
        <v>4396</v>
      </c>
      <c r="X1695" s="55">
        <v>2</v>
      </c>
      <c r="Y1695" s="55">
        <v>2</v>
      </c>
      <c r="AG1695" s="55" t="s">
        <v>5327</v>
      </c>
      <c r="AK1695" s="55" t="s">
        <v>3974</v>
      </c>
      <c r="AL1695" s="77">
        <f t="shared" ref="AL1695:AL1732" si="14">IF(ISBLANK(AK1695),,Y1695)</f>
        <v>2</v>
      </c>
    </row>
    <row r="1696" spans="2:48" x14ac:dyDescent="0.3">
      <c r="B1696" s="55">
        <v>2017</v>
      </c>
      <c r="D1696" s="54">
        <v>124</v>
      </c>
      <c r="E1696" s="55">
        <v>17</v>
      </c>
      <c r="F1696" s="55" t="s">
        <v>234</v>
      </c>
      <c r="H1696" s="55" t="s">
        <v>27</v>
      </c>
      <c r="I1696" s="55" t="s">
        <v>1655</v>
      </c>
      <c r="J1696" s="55" t="s">
        <v>1634</v>
      </c>
      <c r="K1696" s="55" t="s">
        <v>3968</v>
      </c>
      <c r="L1696" s="55" t="s">
        <v>1746</v>
      </c>
      <c r="N1696" s="55" t="s">
        <v>3201</v>
      </c>
      <c r="O1696" s="55" t="e">
        <v>#N/A</v>
      </c>
      <c r="Q1696" s="55" t="s">
        <v>1631</v>
      </c>
      <c r="T1696" s="55" t="s">
        <v>4293</v>
      </c>
      <c r="V1696" s="60">
        <v>0</v>
      </c>
      <c r="W1696" s="59" t="s">
        <v>4254</v>
      </c>
      <c r="X1696" s="55" t="s">
        <v>2216</v>
      </c>
      <c r="Y1696" s="55">
        <v>1</v>
      </c>
      <c r="AK1696" s="55">
        <v>6</v>
      </c>
      <c r="AL1696" s="77">
        <f t="shared" si="14"/>
        <v>1</v>
      </c>
    </row>
    <row r="1697" spans="2:48" x14ac:dyDescent="0.3">
      <c r="B1697" s="55">
        <v>2017</v>
      </c>
      <c r="D1697" s="54">
        <v>124</v>
      </c>
      <c r="E1697" s="55">
        <v>17</v>
      </c>
      <c r="F1697" s="55" t="s">
        <v>234</v>
      </c>
      <c r="H1697" s="55" t="s">
        <v>27</v>
      </c>
      <c r="I1697" s="55" t="s">
        <v>1655</v>
      </c>
      <c r="J1697" s="55" t="s">
        <v>1634</v>
      </c>
      <c r="K1697" s="55" t="s">
        <v>3968</v>
      </c>
      <c r="L1697" s="55" t="s">
        <v>1746</v>
      </c>
      <c r="N1697" s="55" t="s">
        <v>3201</v>
      </c>
      <c r="O1697" s="55" t="e">
        <v>#N/A</v>
      </c>
      <c r="Q1697" s="55" t="s">
        <v>4293</v>
      </c>
      <c r="T1697" s="55" t="s">
        <v>5328</v>
      </c>
      <c r="V1697" s="60" t="s">
        <v>2216</v>
      </c>
      <c r="W1697" s="59" t="s">
        <v>4430</v>
      </c>
      <c r="X1697" s="55">
        <v>4</v>
      </c>
      <c r="Y1697" s="55">
        <v>1</v>
      </c>
      <c r="AA1697" s="55" t="s">
        <v>5329</v>
      </c>
      <c r="AL1697" s="77">
        <f t="shared" si="14"/>
        <v>0</v>
      </c>
      <c r="AP1697" s="55">
        <v>2</v>
      </c>
      <c r="AU1697" s="55" t="s">
        <v>5331</v>
      </c>
      <c r="AV1697" s="55" t="s">
        <v>5330</v>
      </c>
    </row>
    <row r="1698" spans="2:48" x14ac:dyDescent="0.3">
      <c r="B1698" s="55">
        <v>2017</v>
      </c>
      <c r="D1698" s="54">
        <v>124</v>
      </c>
      <c r="E1698" s="55">
        <v>17</v>
      </c>
      <c r="F1698" s="55" t="s">
        <v>234</v>
      </c>
      <c r="H1698" s="55" t="s">
        <v>27</v>
      </c>
      <c r="I1698" s="55" t="s">
        <v>1655</v>
      </c>
      <c r="J1698" s="55" t="s">
        <v>1634</v>
      </c>
      <c r="K1698" s="55" t="s">
        <v>3366</v>
      </c>
      <c r="N1698" s="55" t="s">
        <v>3366</v>
      </c>
      <c r="O1698" s="55" t="e">
        <v>#N/A</v>
      </c>
      <c r="Y1698" s="55">
        <v>1</v>
      </c>
      <c r="AL1698" s="77">
        <f t="shared" si="14"/>
        <v>0</v>
      </c>
    </row>
    <row r="1699" spans="2:48" x14ac:dyDescent="0.3">
      <c r="B1699" s="55">
        <v>2017</v>
      </c>
      <c r="D1699" s="54">
        <v>121</v>
      </c>
      <c r="E1699" s="55">
        <v>17</v>
      </c>
      <c r="F1699" s="55" t="s">
        <v>30</v>
      </c>
      <c r="H1699" s="55" t="s">
        <v>15</v>
      </c>
      <c r="I1699" s="55" t="s">
        <v>3050</v>
      </c>
      <c r="J1699" s="55" t="s">
        <v>1634</v>
      </c>
      <c r="K1699" s="55" t="s">
        <v>3968</v>
      </c>
      <c r="N1699" s="55" t="s">
        <v>1634</v>
      </c>
      <c r="O1699" s="55" t="e">
        <v>#N/A</v>
      </c>
      <c r="Q1699" s="55" t="s">
        <v>3030</v>
      </c>
      <c r="T1699" s="55" t="s">
        <v>5332</v>
      </c>
      <c r="V1699" s="60">
        <v>0</v>
      </c>
      <c r="X1699" s="55">
        <v>3</v>
      </c>
      <c r="Y1699" s="55">
        <v>1</v>
      </c>
      <c r="AA1699" s="55" t="s">
        <v>5334</v>
      </c>
      <c r="AH1699" s="55" t="s">
        <v>5333</v>
      </c>
      <c r="AL1699" s="77">
        <f t="shared" si="14"/>
        <v>0</v>
      </c>
      <c r="AP1699" s="55">
        <v>2</v>
      </c>
    </row>
    <row r="1700" spans="2:48" x14ac:dyDescent="0.3">
      <c r="B1700" s="55">
        <v>2017</v>
      </c>
      <c r="D1700" s="54">
        <v>121</v>
      </c>
      <c r="E1700" s="55">
        <v>17</v>
      </c>
      <c r="F1700" s="55" t="s">
        <v>30</v>
      </c>
      <c r="H1700" s="55" t="s">
        <v>15</v>
      </c>
      <c r="I1700" s="55" t="s">
        <v>3050</v>
      </c>
      <c r="J1700" s="55" t="s">
        <v>1634</v>
      </c>
      <c r="K1700" s="55" t="s">
        <v>3968</v>
      </c>
      <c r="N1700" s="55" t="s">
        <v>1634</v>
      </c>
      <c r="O1700" s="55" t="e">
        <v>#N/A</v>
      </c>
      <c r="Q1700" s="55" t="s">
        <v>1631</v>
      </c>
      <c r="T1700" s="55" t="s">
        <v>3030</v>
      </c>
      <c r="V1700" s="60">
        <v>0</v>
      </c>
      <c r="W1700" s="59" t="s">
        <v>4254</v>
      </c>
      <c r="X1700" s="55">
        <v>1</v>
      </c>
      <c r="Y1700" s="55">
        <v>1</v>
      </c>
      <c r="AA1700" s="55" t="s">
        <v>5335</v>
      </c>
      <c r="AL1700" s="77">
        <f t="shared" si="14"/>
        <v>0</v>
      </c>
    </row>
    <row r="1701" spans="2:48" x14ac:dyDescent="0.3">
      <c r="B1701" s="55">
        <v>2017</v>
      </c>
      <c r="D1701" s="54">
        <v>121</v>
      </c>
      <c r="E1701" s="55">
        <v>17</v>
      </c>
      <c r="F1701" s="55" t="s">
        <v>30</v>
      </c>
      <c r="H1701" s="55" t="s">
        <v>15</v>
      </c>
      <c r="I1701" s="55" t="s">
        <v>3050</v>
      </c>
      <c r="J1701" s="55" t="s">
        <v>1634</v>
      </c>
      <c r="K1701" s="55" t="s">
        <v>3968</v>
      </c>
      <c r="N1701" s="55" t="s">
        <v>1634</v>
      </c>
      <c r="O1701" s="55" t="e">
        <v>#N/A</v>
      </c>
      <c r="Q1701" s="55" t="s">
        <v>4293</v>
      </c>
      <c r="V1701" s="60">
        <v>0</v>
      </c>
      <c r="W1701" s="59" t="s">
        <v>4397</v>
      </c>
      <c r="X1701" s="55">
        <v>5</v>
      </c>
      <c r="Y1701" s="55">
        <v>7</v>
      </c>
      <c r="AL1701" s="77">
        <f t="shared" si="14"/>
        <v>0</v>
      </c>
    </row>
    <row r="1702" spans="2:48" x14ac:dyDescent="0.3">
      <c r="B1702" s="55">
        <v>2017</v>
      </c>
      <c r="D1702" s="54">
        <v>121</v>
      </c>
      <c r="E1702" s="55">
        <v>17</v>
      </c>
      <c r="F1702" s="55" t="s">
        <v>30</v>
      </c>
      <c r="H1702" s="55" t="s">
        <v>15</v>
      </c>
      <c r="I1702" s="55" t="s">
        <v>3050</v>
      </c>
      <c r="J1702" s="55" t="s">
        <v>1634</v>
      </c>
      <c r="K1702" s="55" t="s">
        <v>3366</v>
      </c>
      <c r="N1702" s="55" t="s">
        <v>4741</v>
      </c>
      <c r="O1702" s="55" t="e">
        <v>#N/A</v>
      </c>
      <c r="Y1702" s="55">
        <v>1</v>
      </c>
      <c r="AL1702" s="77">
        <f t="shared" si="14"/>
        <v>0</v>
      </c>
    </row>
    <row r="1703" spans="2:48" x14ac:dyDescent="0.3">
      <c r="B1703" s="55">
        <v>2017</v>
      </c>
      <c r="D1703" s="54">
        <v>135</v>
      </c>
      <c r="E1703" s="55">
        <v>17</v>
      </c>
      <c r="F1703" s="55" t="s">
        <v>94</v>
      </c>
      <c r="H1703" s="55" t="s">
        <v>27</v>
      </c>
      <c r="I1703" s="55" t="s">
        <v>3050</v>
      </c>
      <c r="J1703" s="55" t="s">
        <v>1634</v>
      </c>
      <c r="K1703" s="55" t="s">
        <v>3968</v>
      </c>
      <c r="N1703" s="55" t="s">
        <v>1634</v>
      </c>
      <c r="O1703" s="55" t="e">
        <v>#N/A</v>
      </c>
      <c r="Q1703" s="55" t="s">
        <v>4293</v>
      </c>
      <c r="V1703" s="60">
        <v>0</v>
      </c>
      <c r="X1703" s="55">
        <v>2</v>
      </c>
      <c r="Y1703" s="55">
        <v>2</v>
      </c>
      <c r="AA1703" s="55" t="s">
        <v>5337</v>
      </c>
      <c r="AG1703" s="55" t="s">
        <v>5200</v>
      </c>
      <c r="AL1703" s="77">
        <f t="shared" si="14"/>
        <v>0</v>
      </c>
      <c r="AN1703" s="55" t="s">
        <v>3974</v>
      </c>
    </row>
    <row r="1704" spans="2:48" x14ac:dyDescent="0.3">
      <c r="B1704" s="55">
        <v>2017</v>
      </c>
      <c r="D1704" s="54">
        <v>135</v>
      </c>
      <c r="E1704" s="55">
        <v>17</v>
      </c>
      <c r="F1704" s="55" t="s">
        <v>94</v>
      </c>
      <c r="H1704" s="55" t="s">
        <v>27</v>
      </c>
      <c r="I1704" s="55" t="s">
        <v>3050</v>
      </c>
      <c r="J1704" s="55" t="s">
        <v>1634</v>
      </c>
      <c r="K1704" s="55" t="s">
        <v>3366</v>
      </c>
      <c r="N1704" s="55" t="s">
        <v>4741</v>
      </c>
      <c r="O1704" s="55" t="e">
        <v>#N/A</v>
      </c>
      <c r="Y1704" s="55">
        <v>2</v>
      </c>
      <c r="AL1704" s="77">
        <f t="shared" si="14"/>
        <v>0</v>
      </c>
    </row>
    <row r="1705" spans="2:48" x14ac:dyDescent="0.3">
      <c r="B1705" s="55">
        <v>2017</v>
      </c>
      <c r="D1705" s="54">
        <v>21</v>
      </c>
      <c r="E1705" s="55">
        <v>17</v>
      </c>
      <c r="F1705" s="55" t="s">
        <v>30</v>
      </c>
      <c r="H1705" s="55" t="s">
        <v>5338</v>
      </c>
      <c r="I1705" s="55" t="s">
        <v>5339</v>
      </c>
      <c r="J1705" s="55" t="s">
        <v>1622</v>
      </c>
      <c r="K1705" s="55" t="s">
        <v>3593</v>
      </c>
      <c r="L1705" s="55" t="s">
        <v>2090</v>
      </c>
      <c r="M1705" s="55" t="s">
        <v>1636</v>
      </c>
      <c r="N1705" s="55" t="s">
        <v>2091</v>
      </c>
      <c r="O1705" s="55" t="e">
        <v>#N/A</v>
      </c>
      <c r="Q1705" s="55" t="s">
        <v>3388</v>
      </c>
      <c r="U1705" s="55" t="s">
        <v>2877</v>
      </c>
      <c r="V1705" s="60">
        <v>1</v>
      </c>
      <c r="W1705" s="59" t="s">
        <v>4437</v>
      </c>
      <c r="X1705" s="55">
        <v>3</v>
      </c>
      <c r="Y1705" s="55">
        <v>1</v>
      </c>
      <c r="AC1705" s="55" t="s">
        <v>4063</v>
      </c>
      <c r="AK1705" s="55">
        <v>8</v>
      </c>
      <c r="AL1705" s="77">
        <f t="shared" si="14"/>
        <v>1</v>
      </c>
      <c r="AU1705" s="55" t="s">
        <v>5341</v>
      </c>
      <c r="AV1705" s="55" t="s">
        <v>5340</v>
      </c>
    </row>
    <row r="1706" spans="2:48" x14ac:dyDescent="0.3">
      <c r="B1706" s="55">
        <v>2017</v>
      </c>
      <c r="D1706" s="54">
        <v>21</v>
      </c>
      <c r="E1706" s="55">
        <v>17</v>
      </c>
      <c r="F1706" s="55" t="s">
        <v>30</v>
      </c>
      <c r="H1706" s="55" t="s">
        <v>5338</v>
      </c>
      <c r="I1706" s="55" t="s">
        <v>5339</v>
      </c>
      <c r="J1706" s="55" t="s">
        <v>1622</v>
      </c>
      <c r="K1706" s="55" t="s">
        <v>3968</v>
      </c>
      <c r="N1706" s="55" t="s">
        <v>1622</v>
      </c>
      <c r="O1706" s="55" t="e">
        <v>#N/A</v>
      </c>
      <c r="P1706" s="55" t="s">
        <v>4175</v>
      </c>
      <c r="Q1706" s="55" t="s">
        <v>4175</v>
      </c>
      <c r="V1706" s="60">
        <v>0.6</v>
      </c>
      <c r="W1706" s="59" t="s">
        <v>2216</v>
      </c>
      <c r="X1706" s="55">
        <v>4</v>
      </c>
      <c r="Y1706" s="55">
        <v>1</v>
      </c>
      <c r="AA1706" s="55" t="s">
        <v>5342</v>
      </c>
      <c r="AL1706" s="77">
        <f t="shared" si="14"/>
        <v>0</v>
      </c>
    </row>
    <row r="1707" spans="2:48" x14ac:dyDescent="0.3">
      <c r="B1707" s="55">
        <v>2017</v>
      </c>
      <c r="D1707" s="54">
        <v>21</v>
      </c>
      <c r="E1707" s="55">
        <v>17</v>
      </c>
      <c r="F1707" s="55" t="s">
        <v>30</v>
      </c>
      <c r="H1707" s="55" t="s">
        <v>5338</v>
      </c>
      <c r="I1707" s="55" t="s">
        <v>5339</v>
      </c>
      <c r="J1707" s="55" t="s">
        <v>1634</v>
      </c>
      <c r="K1707" s="55" t="s">
        <v>3965</v>
      </c>
      <c r="L1707" s="55" t="s">
        <v>1673</v>
      </c>
      <c r="M1707" s="55" t="s">
        <v>2879</v>
      </c>
      <c r="N1707" s="55" t="s">
        <v>1830</v>
      </c>
      <c r="O1707" s="55" t="e">
        <v>#N/A</v>
      </c>
      <c r="Q1707" s="55" t="s">
        <v>4214</v>
      </c>
      <c r="T1707" s="55" t="s">
        <v>4287</v>
      </c>
      <c r="U1707" s="55" t="s">
        <v>2877</v>
      </c>
      <c r="V1707" s="60">
        <v>0.2</v>
      </c>
      <c r="W1707" s="59" t="s">
        <v>4418</v>
      </c>
      <c r="X1707" s="55">
        <v>3</v>
      </c>
      <c r="Y1707" s="55">
        <v>1</v>
      </c>
      <c r="AL1707" s="77">
        <f t="shared" si="14"/>
        <v>0</v>
      </c>
      <c r="AU1707" s="55" t="s">
        <v>5344</v>
      </c>
      <c r="AV1707" s="55" t="s">
        <v>5343</v>
      </c>
    </row>
    <row r="1708" spans="2:48" x14ac:dyDescent="0.3">
      <c r="B1708" s="55">
        <v>2017</v>
      </c>
      <c r="D1708" s="54">
        <v>21</v>
      </c>
      <c r="E1708" s="55">
        <v>17</v>
      </c>
      <c r="F1708" s="55" t="s">
        <v>30</v>
      </c>
      <c r="H1708" s="55" t="s">
        <v>5338</v>
      </c>
      <c r="I1708" s="55" t="s">
        <v>5339</v>
      </c>
      <c r="J1708" s="55" t="s">
        <v>1634</v>
      </c>
      <c r="K1708" s="55" t="s">
        <v>3968</v>
      </c>
      <c r="N1708" s="55" t="s">
        <v>2919</v>
      </c>
      <c r="O1708" s="55" t="e">
        <v>#N/A</v>
      </c>
      <c r="Q1708" s="55" t="s">
        <v>1631</v>
      </c>
      <c r="T1708" s="55" t="s">
        <v>4293</v>
      </c>
      <c r="V1708" s="60">
        <v>0</v>
      </c>
      <c r="W1708" s="59" t="s">
        <v>4254</v>
      </c>
      <c r="X1708" s="55">
        <v>3</v>
      </c>
      <c r="Y1708" s="55">
        <v>2</v>
      </c>
      <c r="AA1708" s="55" t="s">
        <v>5345</v>
      </c>
      <c r="AG1708" s="55" t="s">
        <v>4730</v>
      </c>
      <c r="AK1708" s="55">
        <v>3</v>
      </c>
      <c r="AL1708" s="77">
        <v>1</v>
      </c>
    </row>
    <row r="1709" spans="2:48" x14ac:dyDescent="0.3">
      <c r="B1709" s="55">
        <v>2017</v>
      </c>
      <c r="D1709" s="54">
        <v>21</v>
      </c>
      <c r="E1709" s="55">
        <v>17</v>
      </c>
      <c r="F1709" s="55" t="s">
        <v>30</v>
      </c>
      <c r="H1709" s="55" t="s">
        <v>5338</v>
      </c>
      <c r="I1709" s="55" t="s">
        <v>5339</v>
      </c>
      <c r="J1709" s="55" t="s">
        <v>1634</v>
      </c>
      <c r="K1709" s="55" t="s">
        <v>3366</v>
      </c>
      <c r="N1709" s="55" t="s">
        <v>4741</v>
      </c>
      <c r="O1709" s="55" t="e">
        <v>#N/A</v>
      </c>
      <c r="Y1709" s="55">
        <v>25</v>
      </c>
      <c r="AL1709" s="77">
        <f t="shared" si="14"/>
        <v>0</v>
      </c>
    </row>
    <row r="1710" spans="2:48" x14ac:dyDescent="0.3">
      <c r="B1710" s="55">
        <v>2017</v>
      </c>
      <c r="D1710" s="54">
        <v>334</v>
      </c>
      <c r="E1710" s="55">
        <v>17</v>
      </c>
      <c r="F1710" s="55" t="s">
        <v>545</v>
      </c>
      <c r="H1710" s="55" t="s">
        <v>581</v>
      </c>
      <c r="I1710" s="55" t="s">
        <v>2485</v>
      </c>
      <c r="J1710" s="55" t="s">
        <v>1634</v>
      </c>
      <c r="K1710" s="55" t="s">
        <v>3968</v>
      </c>
      <c r="N1710" s="55" t="s">
        <v>1634</v>
      </c>
      <c r="O1710" s="55" t="e">
        <v>#N/A</v>
      </c>
      <c r="Q1710" s="55" t="s">
        <v>4293</v>
      </c>
      <c r="V1710" s="60">
        <v>0</v>
      </c>
      <c r="X1710" s="55">
        <v>3</v>
      </c>
      <c r="Y1710" s="55">
        <v>5</v>
      </c>
      <c r="AL1710" s="77">
        <f t="shared" si="14"/>
        <v>0</v>
      </c>
    </row>
    <row r="1711" spans="2:48" x14ac:dyDescent="0.3">
      <c r="B1711" s="55">
        <v>2017</v>
      </c>
      <c r="D1711" s="54">
        <v>334</v>
      </c>
      <c r="E1711" s="55">
        <v>17</v>
      </c>
      <c r="F1711" s="55" t="s">
        <v>545</v>
      </c>
      <c r="H1711" s="55" t="s">
        <v>581</v>
      </c>
      <c r="I1711" s="55" t="s">
        <v>2485</v>
      </c>
      <c r="J1711" s="55" t="s">
        <v>1634</v>
      </c>
      <c r="K1711" s="55" t="s">
        <v>3561</v>
      </c>
      <c r="L1711" s="55" t="s">
        <v>2873</v>
      </c>
      <c r="M1711" s="55" t="s">
        <v>1657</v>
      </c>
      <c r="N1711" s="55" t="s">
        <v>1658</v>
      </c>
      <c r="O1711" s="55" t="e">
        <v>#N/A</v>
      </c>
      <c r="Q1711" s="55" t="s">
        <v>1785</v>
      </c>
      <c r="T1711" s="55" t="s">
        <v>1631</v>
      </c>
      <c r="U1711" s="55" t="s">
        <v>2877</v>
      </c>
      <c r="V1711" s="60">
        <v>0.6</v>
      </c>
      <c r="W1711" s="59" t="s">
        <v>4396</v>
      </c>
      <c r="X1711" s="55">
        <v>1</v>
      </c>
      <c r="Y1711" s="55">
        <v>1</v>
      </c>
      <c r="AA1711" s="55" t="s">
        <v>5346</v>
      </c>
      <c r="AK1711" s="55">
        <v>9</v>
      </c>
      <c r="AL1711" s="77">
        <f t="shared" si="14"/>
        <v>1</v>
      </c>
      <c r="AN1711" s="55">
        <v>1</v>
      </c>
      <c r="AU1711" s="55" t="s">
        <v>5347</v>
      </c>
      <c r="AV1711" s="55" t="s">
        <v>5348</v>
      </c>
    </row>
    <row r="1712" spans="2:48" x14ac:dyDescent="0.3">
      <c r="B1712" s="55">
        <v>2017</v>
      </c>
      <c r="D1712" s="54">
        <v>334</v>
      </c>
      <c r="E1712" s="55">
        <v>17</v>
      </c>
      <c r="F1712" s="55" t="s">
        <v>545</v>
      </c>
      <c r="H1712" s="55" t="s">
        <v>581</v>
      </c>
      <c r="I1712" s="55" t="s">
        <v>2485</v>
      </c>
      <c r="J1712" s="55" t="s">
        <v>1634</v>
      </c>
      <c r="K1712" s="55" t="s">
        <v>3366</v>
      </c>
      <c r="N1712" s="55" t="s">
        <v>4741</v>
      </c>
      <c r="O1712" s="55" t="e">
        <v>#N/A</v>
      </c>
      <c r="Y1712" s="55">
        <v>3</v>
      </c>
      <c r="AL1712" s="77">
        <f t="shared" si="14"/>
        <v>0</v>
      </c>
    </row>
    <row r="1713" spans="2:48" x14ac:dyDescent="0.3">
      <c r="B1713" s="55">
        <v>2017</v>
      </c>
      <c r="D1713" s="54">
        <v>20</v>
      </c>
      <c r="E1713" s="55">
        <v>17</v>
      </c>
      <c r="F1713" s="55" t="s">
        <v>30</v>
      </c>
      <c r="H1713" s="55" t="s">
        <v>27</v>
      </c>
      <c r="I1713" s="55" t="s">
        <v>5339</v>
      </c>
      <c r="J1713" s="55" t="s">
        <v>1634</v>
      </c>
      <c r="K1713" s="55" t="s">
        <v>3561</v>
      </c>
      <c r="L1713" s="55" t="s">
        <v>2873</v>
      </c>
      <c r="M1713" s="55" t="s">
        <v>1657</v>
      </c>
      <c r="N1713" s="55" t="s">
        <v>1658</v>
      </c>
      <c r="O1713" s="55" t="e">
        <v>#N/A</v>
      </c>
      <c r="Q1713" s="55" t="s">
        <v>4191</v>
      </c>
      <c r="T1713" s="55" t="s">
        <v>5129</v>
      </c>
      <c r="U1713" s="55" t="s">
        <v>2877</v>
      </c>
      <c r="V1713" s="60">
        <v>0.2</v>
      </c>
      <c r="W1713" s="59" t="s">
        <v>4418</v>
      </c>
      <c r="X1713" s="55">
        <v>1</v>
      </c>
      <c r="Y1713" s="55">
        <v>1</v>
      </c>
      <c r="AD1713" s="55" t="s">
        <v>4063</v>
      </c>
      <c r="AF1713" s="55" t="s">
        <v>4109</v>
      </c>
      <c r="AG1713" s="55" t="s">
        <v>5353</v>
      </c>
      <c r="AH1713" s="55" t="s">
        <v>5333</v>
      </c>
      <c r="AK1713" s="55">
        <v>6</v>
      </c>
      <c r="AL1713" s="77">
        <f t="shared" si="14"/>
        <v>1</v>
      </c>
      <c r="AU1713" s="55" t="s">
        <v>5352</v>
      </c>
      <c r="AV1713" s="55" t="s">
        <v>4516</v>
      </c>
    </row>
    <row r="1714" spans="2:48" x14ac:dyDescent="0.3">
      <c r="B1714" s="55">
        <v>2017</v>
      </c>
      <c r="D1714" s="54">
        <v>20</v>
      </c>
      <c r="E1714" s="55">
        <v>17</v>
      </c>
      <c r="F1714" s="55" t="s">
        <v>30</v>
      </c>
      <c r="H1714" s="55" t="s">
        <v>27</v>
      </c>
      <c r="I1714" s="55" t="s">
        <v>5339</v>
      </c>
      <c r="J1714" s="55" t="s">
        <v>1634</v>
      </c>
      <c r="K1714" s="55" t="s">
        <v>3561</v>
      </c>
      <c r="L1714" s="55" t="s">
        <v>2873</v>
      </c>
      <c r="M1714" s="55" t="s">
        <v>1657</v>
      </c>
      <c r="N1714" s="55" t="s">
        <v>1658</v>
      </c>
      <c r="O1714" s="55" t="e">
        <v>#N/A</v>
      </c>
      <c r="Q1714" s="55" t="s">
        <v>4185</v>
      </c>
      <c r="T1714" s="55" t="s">
        <v>5354</v>
      </c>
      <c r="U1714" s="55" t="s">
        <v>2877</v>
      </c>
      <c r="V1714" s="60">
        <v>0.2</v>
      </c>
      <c r="W1714" s="59" t="s">
        <v>4396</v>
      </c>
      <c r="X1714" s="55">
        <v>2</v>
      </c>
      <c r="Y1714" s="55">
        <v>1</v>
      </c>
      <c r="AA1714" s="55" t="s">
        <v>5355</v>
      </c>
      <c r="AL1714" s="77">
        <f t="shared" si="14"/>
        <v>0</v>
      </c>
      <c r="AQ1714" s="55">
        <v>1</v>
      </c>
    </row>
    <row r="1715" spans="2:48" x14ac:dyDescent="0.3">
      <c r="B1715" s="55">
        <v>2017</v>
      </c>
      <c r="D1715" s="54">
        <v>20</v>
      </c>
      <c r="E1715" s="55">
        <v>17</v>
      </c>
      <c r="F1715" s="55" t="s">
        <v>30</v>
      </c>
      <c r="H1715" s="55" t="s">
        <v>27</v>
      </c>
      <c r="I1715" s="55" t="s">
        <v>5339</v>
      </c>
      <c r="J1715" s="55" t="s">
        <v>1634</v>
      </c>
      <c r="K1715" s="55" t="s">
        <v>3965</v>
      </c>
      <c r="L1715" s="55" t="s">
        <v>1673</v>
      </c>
      <c r="M1715" s="55" t="s">
        <v>5351</v>
      </c>
      <c r="N1715" s="55" t="s">
        <v>3730</v>
      </c>
      <c r="O1715" s="55" t="e">
        <v>#N/A</v>
      </c>
      <c r="Q1715" s="55" t="s">
        <v>5055</v>
      </c>
      <c r="T1715" s="55" t="s">
        <v>4030</v>
      </c>
      <c r="U1715" s="55" t="s">
        <v>2877</v>
      </c>
      <c r="V1715" s="60">
        <v>1</v>
      </c>
      <c r="Y1715" s="55">
        <v>1</v>
      </c>
      <c r="AA1715" s="55" t="s">
        <v>5356</v>
      </c>
      <c r="AH1715" s="55" t="s">
        <v>5333</v>
      </c>
      <c r="AL1715" s="77">
        <f t="shared" si="14"/>
        <v>0</v>
      </c>
      <c r="AU1715" s="55" t="s">
        <v>5358</v>
      </c>
      <c r="AV1715" s="55" t="s">
        <v>5357</v>
      </c>
    </row>
    <row r="1716" spans="2:48" x14ac:dyDescent="0.3">
      <c r="B1716" s="55">
        <v>2017</v>
      </c>
      <c r="D1716" s="54">
        <v>20</v>
      </c>
      <c r="E1716" s="55">
        <v>17</v>
      </c>
      <c r="F1716" s="55" t="s">
        <v>30</v>
      </c>
      <c r="H1716" s="55" t="s">
        <v>27</v>
      </c>
      <c r="I1716" s="55" t="s">
        <v>5339</v>
      </c>
      <c r="J1716" s="55" t="s">
        <v>1634</v>
      </c>
      <c r="K1716" s="55" t="s">
        <v>3968</v>
      </c>
      <c r="N1716" s="55" t="s">
        <v>1634</v>
      </c>
      <c r="O1716" s="55" t="e">
        <v>#N/A</v>
      </c>
      <c r="Q1716" s="55" t="s">
        <v>3103</v>
      </c>
      <c r="T1716" s="55" t="s">
        <v>4293</v>
      </c>
      <c r="V1716" s="60">
        <v>0</v>
      </c>
      <c r="X1716" s="55">
        <v>4</v>
      </c>
      <c r="Y1716" s="55">
        <v>1</v>
      </c>
      <c r="AL1716" s="77">
        <f t="shared" si="14"/>
        <v>0</v>
      </c>
    </row>
    <row r="1717" spans="2:48" x14ac:dyDescent="0.3">
      <c r="B1717" s="55">
        <v>2017</v>
      </c>
      <c r="D1717" s="54">
        <v>20</v>
      </c>
      <c r="E1717" s="55">
        <v>17</v>
      </c>
      <c r="F1717" s="55" t="s">
        <v>30</v>
      </c>
      <c r="H1717" s="55" t="s">
        <v>27</v>
      </c>
      <c r="I1717" s="55" t="s">
        <v>5339</v>
      </c>
      <c r="J1717" s="55" t="s">
        <v>1634</v>
      </c>
      <c r="K1717" s="55" t="s">
        <v>3968</v>
      </c>
      <c r="N1717" s="55" t="s">
        <v>1634</v>
      </c>
      <c r="O1717" s="55" t="e">
        <v>#N/A</v>
      </c>
      <c r="Q1717" s="55" t="s">
        <v>4293</v>
      </c>
      <c r="V1717" s="60">
        <v>0</v>
      </c>
      <c r="X1717" s="55">
        <v>4</v>
      </c>
      <c r="Y1717" s="55">
        <v>2</v>
      </c>
      <c r="AL1717" s="77">
        <f t="shared" si="14"/>
        <v>0</v>
      </c>
    </row>
    <row r="1718" spans="2:48" x14ac:dyDescent="0.3">
      <c r="B1718" s="55">
        <v>2017</v>
      </c>
      <c r="D1718" s="54">
        <v>20</v>
      </c>
      <c r="E1718" s="55">
        <v>17</v>
      </c>
      <c r="F1718" s="55" t="s">
        <v>30</v>
      </c>
      <c r="H1718" s="55" t="s">
        <v>27</v>
      </c>
      <c r="I1718" s="55" t="s">
        <v>5339</v>
      </c>
      <c r="J1718" s="55" t="s">
        <v>1634</v>
      </c>
      <c r="K1718" s="55" t="s">
        <v>3968</v>
      </c>
      <c r="L1718" s="55" t="s">
        <v>1746</v>
      </c>
      <c r="N1718" s="55" t="s">
        <v>3201</v>
      </c>
      <c r="O1718" s="55" t="e">
        <v>#N/A</v>
      </c>
      <c r="Q1718" s="55" t="s">
        <v>1631</v>
      </c>
      <c r="V1718" s="60">
        <v>0</v>
      </c>
      <c r="W1718" s="59" t="s">
        <v>4254</v>
      </c>
      <c r="X1718" s="55">
        <v>2</v>
      </c>
      <c r="Y1718" s="55">
        <v>1</v>
      </c>
      <c r="AK1718" s="55">
        <v>7</v>
      </c>
      <c r="AL1718" s="77">
        <f t="shared" si="14"/>
        <v>1</v>
      </c>
    </row>
    <row r="1719" spans="2:48" x14ac:dyDescent="0.3">
      <c r="B1719" s="55">
        <v>2017</v>
      </c>
      <c r="D1719" s="54">
        <v>20</v>
      </c>
      <c r="E1719" s="55">
        <v>17</v>
      </c>
      <c r="F1719" s="55" t="s">
        <v>30</v>
      </c>
      <c r="H1719" s="55" t="s">
        <v>27</v>
      </c>
      <c r="I1719" s="55" t="s">
        <v>5339</v>
      </c>
      <c r="J1719" s="55" t="s">
        <v>1634</v>
      </c>
      <c r="K1719" s="55" t="s">
        <v>3968</v>
      </c>
      <c r="L1719" s="55" t="s">
        <v>1746</v>
      </c>
      <c r="N1719" s="55" t="s">
        <v>3201</v>
      </c>
      <c r="O1719" s="55" t="e">
        <v>#N/A</v>
      </c>
      <c r="Q1719" s="55" t="s">
        <v>4293</v>
      </c>
      <c r="V1719" s="60">
        <v>0</v>
      </c>
      <c r="X1719" s="55">
        <v>3</v>
      </c>
      <c r="Y1719" s="55">
        <v>5</v>
      </c>
      <c r="AL1719" s="77">
        <f t="shared" si="14"/>
        <v>0</v>
      </c>
    </row>
    <row r="1720" spans="2:48" x14ac:dyDescent="0.3">
      <c r="B1720" s="55">
        <v>2017</v>
      </c>
      <c r="D1720" s="54">
        <v>20</v>
      </c>
      <c r="E1720" s="55">
        <v>17</v>
      </c>
      <c r="F1720" s="55" t="s">
        <v>30</v>
      </c>
      <c r="H1720" s="55" t="s">
        <v>27</v>
      </c>
      <c r="I1720" s="55" t="s">
        <v>5339</v>
      </c>
      <c r="J1720" s="55" t="s">
        <v>1816</v>
      </c>
      <c r="N1720" s="55" t="s">
        <v>1816</v>
      </c>
      <c r="O1720" s="55" t="e">
        <v>#N/A</v>
      </c>
      <c r="Q1720" s="55" t="s">
        <v>1817</v>
      </c>
      <c r="V1720" s="60">
        <v>0</v>
      </c>
      <c r="Y1720" s="55">
        <v>1</v>
      </c>
      <c r="AA1720" s="55" t="s">
        <v>5359</v>
      </c>
      <c r="AL1720" s="77">
        <f t="shared" si="14"/>
        <v>0</v>
      </c>
    </row>
    <row r="1721" spans="2:48" x14ac:dyDescent="0.3">
      <c r="B1721" s="55">
        <v>2017</v>
      </c>
      <c r="D1721" s="54">
        <v>89</v>
      </c>
      <c r="E1721" s="55">
        <v>17</v>
      </c>
      <c r="F1721" s="55" t="s">
        <v>234</v>
      </c>
      <c r="H1721" s="55" t="s">
        <v>27</v>
      </c>
      <c r="I1721" s="55" t="s">
        <v>2379</v>
      </c>
      <c r="J1721" s="55" t="s">
        <v>1634</v>
      </c>
      <c r="K1721" s="55" t="s">
        <v>3968</v>
      </c>
      <c r="N1721" s="55" t="s">
        <v>2919</v>
      </c>
      <c r="O1721" s="55" t="e">
        <v>#N/A</v>
      </c>
      <c r="Q1721" s="55" t="s">
        <v>1631</v>
      </c>
      <c r="V1721" s="60">
        <v>0</v>
      </c>
      <c r="X1721" s="55">
        <v>2</v>
      </c>
      <c r="Y1721" s="55">
        <v>1</v>
      </c>
      <c r="AA1721" s="55" t="s">
        <v>5360</v>
      </c>
      <c r="AL1721" s="77">
        <f t="shared" si="14"/>
        <v>0</v>
      </c>
    </row>
    <row r="1722" spans="2:48" x14ac:dyDescent="0.3">
      <c r="B1722" s="55">
        <v>2017</v>
      </c>
      <c r="D1722" s="54">
        <v>89</v>
      </c>
      <c r="E1722" s="55">
        <v>17</v>
      </c>
      <c r="F1722" s="55" t="s">
        <v>234</v>
      </c>
      <c r="H1722" s="55" t="s">
        <v>27</v>
      </c>
      <c r="I1722" s="55" t="s">
        <v>2379</v>
      </c>
      <c r="J1722" s="55" t="s">
        <v>1634</v>
      </c>
      <c r="K1722" s="55" t="s">
        <v>3366</v>
      </c>
      <c r="N1722" s="55" t="s">
        <v>4741</v>
      </c>
      <c r="O1722" s="55" t="e">
        <v>#N/A</v>
      </c>
      <c r="Y1722" s="55">
        <v>1</v>
      </c>
      <c r="AL1722" s="77">
        <f t="shared" si="14"/>
        <v>0</v>
      </c>
    </row>
    <row r="1723" spans="2:48" x14ac:dyDescent="0.3">
      <c r="B1723" s="55">
        <v>2017</v>
      </c>
      <c r="D1723" s="54">
        <v>646</v>
      </c>
      <c r="E1723" s="55">
        <v>18</v>
      </c>
      <c r="F1723" s="55" t="s">
        <v>1072</v>
      </c>
      <c r="H1723" s="55" t="s">
        <v>27</v>
      </c>
      <c r="I1723" s="55" t="s">
        <v>2798</v>
      </c>
      <c r="J1723" s="55" t="s">
        <v>1634</v>
      </c>
      <c r="K1723" s="55" t="s">
        <v>3968</v>
      </c>
      <c r="L1723" s="55" t="s">
        <v>2980</v>
      </c>
      <c r="N1723" s="55" t="s">
        <v>2777</v>
      </c>
      <c r="O1723" s="55" t="e">
        <v>#N/A</v>
      </c>
      <c r="Q1723" s="55" t="s">
        <v>1631</v>
      </c>
      <c r="T1723" s="55" t="s">
        <v>1646</v>
      </c>
      <c r="V1723" s="60">
        <v>0</v>
      </c>
      <c r="W1723" s="59" t="s">
        <v>4254</v>
      </c>
      <c r="X1723" s="55">
        <v>1</v>
      </c>
      <c r="Y1723" s="55">
        <v>1</v>
      </c>
      <c r="AA1723" s="55" t="s">
        <v>5361</v>
      </c>
      <c r="AH1723" s="55" t="s">
        <v>5362</v>
      </c>
      <c r="AL1723" s="77">
        <f t="shared" si="14"/>
        <v>0</v>
      </c>
      <c r="AP1723" s="55">
        <v>2</v>
      </c>
    </row>
    <row r="1724" spans="2:48" x14ac:dyDescent="0.3">
      <c r="B1724" s="55">
        <v>2017</v>
      </c>
      <c r="D1724" s="54">
        <v>646</v>
      </c>
      <c r="E1724" s="55">
        <v>18</v>
      </c>
      <c r="F1724" s="55" t="s">
        <v>1072</v>
      </c>
      <c r="H1724" s="55" t="s">
        <v>27</v>
      </c>
      <c r="I1724" s="55" t="s">
        <v>2798</v>
      </c>
      <c r="J1724" s="55" t="s">
        <v>1634</v>
      </c>
      <c r="K1724" s="55" t="s">
        <v>3561</v>
      </c>
      <c r="N1724" s="55" t="s">
        <v>2915</v>
      </c>
      <c r="O1724" s="55" t="e">
        <v>#N/A</v>
      </c>
      <c r="Q1724" s="55" t="s">
        <v>1624</v>
      </c>
      <c r="T1724" s="55" t="s">
        <v>1631</v>
      </c>
      <c r="U1724" s="55" t="s">
        <v>2874</v>
      </c>
      <c r="V1724" s="60">
        <v>0.2</v>
      </c>
      <c r="W1724" s="59" t="s">
        <v>4254</v>
      </c>
      <c r="X1724" s="55">
        <v>3</v>
      </c>
      <c r="Y1724" s="55">
        <v>1</v>
      </c>
      <c r="AA1724" s="55" t="s">
        <v>5363</v>
      </c>
      <c r="AH1724" s="55" t="s">
        <v>5362</v>
      </c>
      <c r="AL1724" s="77">
        <f t="shared" si="14"/>
        <v>0</v>
      </c>
      <c r="AM1724" s="55">
        <v>3</v>
      </c>
      <c r="AP1724" s="55">
        <v>1</v>
      </c>
    </row>
    <row r="1725" spans="2:48" x14ac:dyDescent="0.3">
      <c r="B1725" s="55">
        <v>2017</v>
      </c>
      <c r="D1725" s="54">
        <v>588</v>
      </c>
      <c r="E1725" s="55">
        <v>18</v>
      </c>
      <c r="F1725" s="55" t="s">
        <v>94</v>
      </c>
      <c r="H1725" s="55" t="s">
        <v>581</v>
      </c>
      <c r="I1725" s="55" t="s">
        <v>2407</v>
      </c>
      <c r="J1725" s="55" t="s">
        <v>1634</v>
      </c>
      <c r="K1725" s="55" t="s">
        <v>3968</v>
      </c>
      <c r="L1725" s="55" t="s">
        <v>1746</v>
      </c>
      <c r="N1725" s="55" t="s">
        <v>3201</v>
      </c>
      <c r="O1725" s="55" t="e">
        <v>#N/A</v>
      </c>
      <c r="Q1725" s="55" t="s">
        <v>1702</v>
      </c>
      <c r="T1725" s="55" t="s">
        <v>1786</v>
      </c>
      <c r="V1725" s="60">
        <v>0.5</v>
      </c>
      <c r="W1725" s="59" t="s">
        <v>4418</v>
      </c>
      <c r="X1725" s="55">
        <v>1</v>
      </c>
      <c r="Y1725" s="55">
        <v>1</v>
      </c>
      <c r="AA1725" s="55" t="s">
        <v>5364</v>
      </c>
      <c r="AL1725" s="77">
        <f t="shared" si="14"/>
        <v>0</v>
      </c>
      <c r="AP1725" s="55">
        <v>2</v>
      </c>
      <c r="AU1725" s="55">
        <v>2.7</v>
      </c>
      <c r="AV1725" s="55" t="s">
        <v>4413</v>
      </c>
    </row>
    <row r="1726" spans="2:48" x14ac:dyDescent="0.3">
      <c r="B1726" s="55">
        <v>2017</v>
      </c>
      <c r="D1726" s="54">
        <v>23</v>
      </c>
      <c r="E1726" s="55">
        <v>17</v>
      </c>
      <c r="F1726" s="55" t="s">
        <v>17</v>
      </c>
      <c r="H1726" s="55" t="s">
        <v>15</v>
      </c>
      <c r="I1726" s="55" t="s">
        <v>5339</v>
      </c>
      <c r="J1726" s="55" t="s">
        <v>1634</v>
      </c>
      <c r="K1726" s="55" t="s">
        <v>3968</v>
      </c>
      <c r="L1726" s="55" t="s">
        <v>2980</v>
      </c>
      <c r="N1726" s="55" t="s">
        <v>2919</v>
      </c>
      <c r="O1726" s="55" t="e">
        <v>#N/A</v>
      </c>
      <c r="Q1726" s="55" t="s">
        <v>1631</v>
      </c>
      <c r="T1726" s="55" t="s">
        <v>5365</v>
      </c>
      <c r="V1726" s="60">
        <v>0</v>
      </c>
      <c r="W1726" s="59" t="s">
        <v>4254</v>
      </c>
      <c r="X1726" s="55">
        <v>3</v>
      </c>
      <c r="Y1726" s="55">
        <v>1</v>
      </c>
      <c r="AA1726" s="55" t="s">
        <v>5366</v>
      </c>
      <c r="AL1726" s="77">
        <f t="shared" si="14"/>
        <v>0</v>
      </c>
      <c r="AP1726" s="55">
        <v>1</v>
      </c>
    </row>
    <row r="1727" spans="2:48" x14ac:dyDescent="0.3">
      <c r="B1727" s="55">
        <v>2017</v>
      </c>
      <c r="D1727" s="54">
        <v>327</v>
      </c>
      <c r="E1727" s="55">
        <v>18</v>
      </c>
      <c r="F1727" s="55" t="s">
        <v>540</v>
      </c>
      <c r="H1727" s="55" t="s">
        <v>27</v>
      </c>
      <c r="I1727" s="55" t="s">
        <v>2493</v>
      </c>
      <c r="J1727" s="55" t="s">
        <v>1634</v>
      </c>
      <c r="K1727" s="55" t="s">
        <v>3366</v>
      </c>
      <c r="N1727" s="55" t="s">
        <v>3366</v>
      </c>
      <c r="O1727" s="55" t="e">
        <v>#N/A</v>
      </c>
      <c r="Y1727" s="55">
        <v>4</v>
      </c>
      <c r="AL1727" s="77">
        <f t="shared" si="14"/>
        <v>0</v>
      </c>
    </row>
    <row r="1728" spans="2:48" x14ac:dyDescent="0.3">
      <c r="B1728" s="55">
        <v>2017</v>
      </c>
      <c r="D1728" s="54">
        <v>329</v>
      </c>
      <c r="E1728" s="55">
        <v>18</v>
      </c>
      <c r="F1728" s="55" t="s">
        <v>530</v>
      </c>
      <c r="H1728" s="55" t="s">
        <v>27</v>
      </c>
      <c r="I1728" s="55" t="s">
        <v>2493</v>
      </c>
      <c r="J1728" s="55" t="s">
        <v>1634</v>
      </c>
      <c r="K1728" s="55" t="s">
        <v>3968</v>
      </c>
      <c r="L1728" s="55" t="s">
        <v>1746</v>
      </c>
      <c r="N1728" s="55" t="s">
        <v>3201</v>
      </c>
      <c r="O1728" s="55" t="e">
        <v>#N/A</v>
      </c>
      <c r="Q1728" s="55" t="s">
        <v>1631</v>
      </c>
      <c r="V1728" s="60">
        <v>0</v>
      </c>
      <c r="W1728" s="59" t="s">
        <v>4254</v>
      </c>
      <c r="X1728" s="55">
        <v>2</v>
      </c>
      <c r="Y1728" s="55">
        <v>1</v>
      </c>
      <c r="AL1728" s="77">
        <f t="shared" si="14"/>
        <v>0</v>
      </c>
    </row>
    <row r="1729" spans="2:38" x14ac:dyDescent="0.3">
      <c r="B1729" s="55">
        <v>2017</v>
      </c>
      <c r="D1729" s="54">
        <v>329</v>
      </c>
      <c r="E1729" s="55">
        <v>18</v>
      </c>
      <c r="F1729" s="55" t="s">
        <v>530</v>
      </c>
      <c r="H1729" s="55" t="s">
        <v>27</v>
      </c>
      <c r="I1729" s="55" t="s">
        <v>2493</v>
      </c>
      <c r="J1729" s="55" t="s">
        <v>1634</v>
      </c>
      <c r="K1729" s="55" t="s">
        <v>3968</v>
      </c>
      <c r="L1729" s="55" t="s">
        <v>2259</v>
      </c>
      <c r="N1729" s="55" t="s">
        <v>2983</v>
      </c>
      <c r="O1729" s="55" t="e">
        <v>#N/A</v>
      </c>
      <c r="Q1729" s="55" t="s">
        <v>1667</v>
      </c>
      <c r="T1729" s="55" t="s">
        <v>3073</v>
      </c>
      <c r="V1729" s="60">
        <v>0.4</v>
      </c>
      <c r="W1729" s="59" t="s">
        <v>4418</v>
      </c>
      <c r="X1729" s="55">
        <v>2</v>
      </c>
      <c r="Y1729" s="55">
        <v>1</v>
      </c>
      <c r="AL1729" s="77">
        <f t="shared" si="14"/>
        <v>0</v>
      </c>
    </row>
    <row r="1730" spans="2:38" x14ac:dyDescent="0.3">
      <c r="B1730" s="55">
        <v>2017</v>
      </c>
      <c r="D1730" s="54">
        <v>329</v>
      </c>
      <c r="E1730" s="55">
        <v>18</v>
      </c>
      <c r="F1730" s="55" t="s">
        <v>530</v>
      </c>
      <c r="H1730" s="55" t="s">
        <v>27</v>
      </c>
      <c r="I1730" s="55" t="s">
        <v>2493</v>
      </c>
      <c r="J1730" s="55" t="s">
        <v>1622</v>
      </c>
      <c r="K1730" s="55" t="s">
        <v>3593</v>
      </c>
      <c r="L1730" s="55" t="s">
        <v>2090</v>
      </c>
      <c r="N1730" s="55" t="s">
        <v>2091</v>
      </c>
      <c r="O1730" s="55" t="e">
        <v>#N/A</v>
      </c>
      <c r="Q1730" s="55" t="s">
        <v>1929</v>
      </c>
      <c r="T1730" s="55" t="s">
        <v>5367</v>
      </c>
      <c r="U1730" s="55" t="s">
        <v>2874</v>
      </c>
      <c r="V1730" s="60">
        <v>0.2</v>
      </c>
      <c r="X1730" s="55">
        <v>3</v>
      </c>
      <c r="Y1730" s="55">
        <v>1</v>
      </c>
      <c r="AL1730" s="77">
        <f t="shared" si="14"/>
        <v>0</v>
      </c>
    </row>
    <row r="1731" spans="2:38" x14ac:dyDescent="0.3">
      <c r="B1731" s="55">
        <v>2017</v>
      </c>
      <c r="D1731" s="54">
        <v>329</v>
      </c>
      <c r="E1731" s="55">
        <v>18</v>
      </c>
      <c r="F1731" s="55" t="s">
        <v>530</v>
      </c>
      <c r="H1731" s="55" t="s">
        <v>27</v>
      </c>
      <c r="I1731" s="55" t="s">
        <v>2493</v>
      </c>
      <c r="J1731" s="55" t="s">
        <v>1634</v>
      </c>
      <c r="K1731" s="55" t="s">
        <v>3968</v>
      </c>
      <c r="N1731" s="55" t="s">
        <v>1634</v>
      </c>
      <c r="O1731" s="55" t="e">
        <v>#N/A</v>
      </c>
      <c r="Q1731" s="55" t="s">
        <v>4293</v>
      </c>
      <c r="V1731" s="60">
        <v>0</v>
      </c>
      <c r="X1731" s="55">
        <v>2</v>
      </c>
      <c r="Y1731" s="55">
        <v>2</v>
      </c>
      <c r="AL1731" s="77">
        <f t="shared" si="14"/>
        <v>0</v>
      </c>
    </row>
    <row r="1732" spans="2:38" x14ac:dyDescent="0.3">
      <c r="B1732" s="55">
        <v>2017</v>
      </c>
      <c r="D1732" s="54">
        <v>329</v>
      </c>
      <c r="E1732" s="55">
        <v>18</v>
      </c>
      <c r="F1732" s="55" t="s">
        <v>530</v>
      </c>
      <c r="H1732" s="55" t="s">
        <v>27</v>
      </c>
      <c r="I1732" s="55" t="s">
        <v>2493</v>
      </c>
      <c r="J1732" s="55" t="s">
        <v>1634</v>
      </c>
      <c r="K1732" s="55" t="s">
        <v>3968</v>
      </c>
      <c r="N1732" s="55" t="s">
        <v>1634</v>
      </c>
      <c r="O1732" s="55" t="e">
        <v>#N/A</v>
      </c>
      <c r="Q1732" s="55" t="s">
        <v>1667</v>
      </c>
      <c r="V1732" s="60">
        <v>0</v>
      </c>
      <c r="W1732" s="59" t="s">
        <v>4396</v>
      </c>
      <c r="X1732" s="55">
        <v>3</v>
      </c>
      <c r="Y1732" s="55">
        <v>1</v>
      </c>
      <c r="AB1732" s="55" t="s">
        <v>5368</v>
      </c>
      <c r="AL1732" s="77">
        <f t="shared" si="14"/>
        <v>0</v>
      </c>
    </row>
    <row r="1733" spans="2:38" x14ac:dyDescent="0.3">
      <c r="AL1733" s="77"/>
    </row>
    <row r="1734" spans="2:38" x14ac:dyDescent="0.3">
      <c r="AL1734" s="77"/>
    </row>
    <row r="1735" spans="2:38" x14ac:dyDescent="0.3">
      <c r="AL1735" s="77"/>
    </row>
    <row r="1736" spans="2:38" x14ac:dyDescent="0.3">
      <c r="AL1736" s="77"/>
    </row>
    <row r="1737" spans="2:38" x14ac:dyDescent="0.3">
      <c r="AL1737" s="77"/>
    </row>
    <row r="1738" spans="2:38" x14ac:dyDescent="0.3">
      <c r="AL1738" s="77"/>
    </row>
    <row r="1739" spans="2:38" x14ac:dyDescent="0.3">
      <c r="AL1739" s="77"/>
    </row>
    <row r="1740" spans="2:38" x14ac:dyDescent="0.3">
      <c r="AL1740" s="77"/>
    </row>
    <row r="1741" spans="2:38" x14ac:dyDescent="0.3">
      <c r="AL1741" s="77"/>
    </row>
    <row r="1742" spans="2:38" x14ac:dyDescent="0.3">
      <c r="AL1742" s="77"/>
    </row>
    <row r="1743" spans="2:38" x14ac:dyDescent="0.3">
      <c r="AL1743" s="77"/>
    </row>
    <row r="1744" spans="2:38" x14ac:dyDescent="0.3">
      <c r="AL1744" s="77"/>
    </row>
    <row r="1745" spans="38:38" x14ac:dyDescent="0.3">
      <c r="AL1745" s="77"/>
    </row>
    <row r="1746" spans="38:38" x14ac:dyDescent="0.3">
      <c r="AL1746" s="77"/>
    </row>
    <row r="1747" spans="38:38" x14ac:dyDescent="0.3">
      <c r="AL1747" s="77"/>
    </row>
    <row r="1748" spans="38:38" x14ac:dyDescent="0.3">
      <c r="AL1748" s="77"/>
    </row>
    <row r="1749" spans="38:38" x14ac:dyDescent="0.3">
      <c r="AL1749" s="77"/>
    </row>
    <row r="1750" spans="38:38" x14ac:dyDescent="0.3">
      <c r="AL1750" s="77"/>
    </row>
    <row r="1751" spans="38:38" x14ac:dyDescent="0.3">
      <c r="AL1751" s="77"/>
    </row>
    <row r="1752" spans="38:38" x14ac:dyDescent="0.3">
      <c r="AL1752" s="77"/>
    </row>
    <row r="1753" spans="38:38" x14ac:dyDescent="0.3">
      <c r="AL1753" s="77"/>
    </row>
    <row r="1754" spans="38:38" x14ac:dyDescent="0.3">
      <c r="AL1754" s="77"/>
    </row>
    <row r="1755" spans="38:38" x14ac:dyDescent="0.3">
      <c r="AL1755" s="77"/>
    </row>
    <row r="1800" spans="22:23" s="73" customFormat="1" x14ac:dyDescent="0.3">
      <c r="V1800" s="84"/>
      <c r="W1800" s="85"/>
    </row>
  </sheetData>
  <autoFilter ref="B1:AW1732"/>
  <customSheetViews>
    <customSheetView guid="{4D6F9BFA-08F7-4CEB-84A1-5CA08A04CE06}" filter="1" showAutoFilter="1">
      <pane xSplit="3" ySplit="1" topLeftCell="T33" activePane="bottomRight" state="frozen"/>
      <selection pane="bottomRight" activeCell="C91" sqref="C91"/>
      <pageMargins left="0.7" right="0.7" top="0.75" bottom="0.75" header="0.3" footer="0.3"/>
      <pageSetup orientation="portrait" r:id="rId1"/>
      <autoFilter ref="A1:AU1732">
        <filterColumn colId="15">
          <filters>
            <filter val="caudal"/>
            <filter val="Cervical"/>
            <filter val="Lumbar"/>
            <filter val="Lumbar vert"/>
            <filter val="Thoracic"/>
            <filter val="Vert ND"/>
            <filter val="vertebra"/>
          </filters>
        </filterColumn>
      </autoFilter>
    </customSheetView>
  </customSheetView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8" sqref="C28"/>
    </sheetView>
  </sheetViews>
  <sheetFormatPr defaultRowHeight="15.6" x14ac:dyDescent="0.3"/>
  <sheetData/>
  <customSheetViews>
    <customSheetView guid="{4D6F9BFA-08F7-4CEB-84A1-5CA08A04CE06}">
      <selection activeCell="C28" sqref="C28"/>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 sqref="C1"/>
    </sheetView>
  </sheetViews>
  <sheetFormatPr defaultRowHeight="15.6" x14ac:dyDescent="0.3"/>
  <sheetData>
    <row r="1" spans="1:5" x14ac:dyDescent="0.3">
      <c r="C1" t="s">
        <v>5349</v>
      </c>
      <c r="D1" t="s">
        <v>4458</v>
      </c>
    </row>
    <row r="2" spans="1:5" x14ac:dyDescent="0.3">
      <c r="A2" t="s">
        <v>4456</v>
      </c>
      <c r="B2" t="s">
        <v>4457</v>
      </c>
      <c r="C2">
        <v>32.6</v>
      </c>
      <c r="D2">
        <v>18.399999999999999</v>
      </c>
    </row>
    <row r="3" spans="1:5" x14ac:dyDescent="0.3">
      <c r="A3" t="s">
        <v>4456</v>
      </c>
      <c r="B3">
        <v>551</v>
      </c>
      <c r="C3">
        <v>28</v>
      </c>
      <c r="D3">
        <v>17.8</v>
      </c>
    </row>
    <row r="4" spans="1:5" x14ac:dyDescent="0.3">
      <c r="A4" t="s">
        <v>2216</v>
      </c>
      <c r="B4">
        <v>534</v>
      </c>
      <c r="C4">
        <v>27</v>
      </c>
      <c r="D4">
        <v>17.8</v>
      </c>
      <c r="E4" t="s">
        <v>4459</v>
      </c>
    </row>
    <row r="5" spans="1:5" x14ac:dyDescent="0.3">
      <c r="A5" t="s">
        <v>3241</v>
      </c>
      <c r="B5">
        <v>543</v>
      </c>
      <c r="C5">
        <v>24.6</v>
      </c>
      <c r="D5">
        <v>14.3</v>
      </c>
    </row>
    <row r="6" spans="1:5" x14ac:dyDescent="0.3">
      <c r="A6" t="s">
        <v>4460</v>
      </c>
      <c r="B6">
        <v>15847</v>
      </c>
      <c r="C6">
        <v>27.7</v>
      </c>
      <c r="D6">
        <v>16.899999999999999</v>
      </c>
    </row>
    <row r="7" spans="1:5" x14ac:dyDescent="0.3">
      <c r="A7" t="s">
        <v>4461</v>
      </c>
      <c r="B7">
        <v>51885</v>
      </c>
      <c r="C7">
        <v>26.7</v>
      </c>
      <c r="D7">
        <v>17.3</v>
      </c>
    </row>
    <row r="8" spans="1:5" x14ac:dyDescent="0.3">
      <c r="A8" t="s">
        <v>4461</v>
      </c>
      <c r="B8">
        <v>66112</v>
      </c>
      <c r="C8">
        <v>27.5</v>
      </c>
      <c r="D8">
        <v>17.100000000000001</v>
      </c>
    </row>
    <row r="9" spans="1:5" x14ac:dyDescent="0.3">
      <c r="A9" t="s">
        <v>4456</v>
      </c>
      <c r="B9">
        <v>36600</v>
      </c>
      <c r="C9">
        <v>29.1</v>
      </c>
      <c r="D9">
        <v>17.7</v>
      </c>
    </row>
    <row r="10" spans="1:5" x14ac:dyDescent="0.3">
      <c r="A10" t="s">
        <v>4456</v>
      </c>
      <c r="B10">
        <v>6736</v>
      </c>
      <c r="C10">
        <v>29.1</v>
      </c>
      <c r="D10">
        <v>17.2</v>
      </c>
    </row>
    <row r="11" spans="1:5" x14ac:dyDescent="0.3">
      <c r="A11" t="s">
        <v>4456</v>
      </c>
      <c r="B11">
        <v>315</v>
      </c>
      <c r="C11">
        <v>34.299999999999997</v>
      </c>
      <c r="D11">
        <v>19.079999999999998</v>
      </c>
    </row>
  </sheetData>
  <customSheetViews>
    <customSheetView guid="{4D6F9BFA-08F7-4CEB-84A1-5CA08A04CE06}">
      <selection activeCell="C1" sqref="C1"/>
      <pageMargins left="0.7" right="0.7" top="0.75" bottom="0.75" header="0.3" footer="0.3"/>
    </customSheetView>
  </customSheetView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autoPageBreaks="0"/>
  </sheetPr>
  <dimension ref="A1:AM1151"/>
  <sheetViews>
    <sheetView topLeftCell="H1" workbookViewId="0">
      <pane ySplit="942" topLeftCell="A943" activePane="bottomLeft" state="frozen"/>
      <selection activeCell="H1" sqref="H1"/>
      <selection pane="bottomLeft" activeCell="O339" sqref="O339"/>
    </sheetView>
  </sheetViews>
  <sheetFormatPr defaultColWidth="12" defaultRowHeight="15.6" x14ac:dyDescent="0.3"/>
  <cols>
    <col min="1" max="1" width="7.19921875" style="32" customWidth="1"/>
    <col min="2" max="2" width="5.296875" style="33" customWidth="1"/>
    <col min="3" max="3" width="5.69921875" style="33" customWidth="1"/>
    <col min="4" max="4" width="9.69921875" style="33" customWidth="1"/>
    <col min="5" max="5" width="6.296875" style="33" customWidth="1"/>
    <col min="6" max="6" width="62" style="33" customWidth="1"/>
    <col min="7" max="7" width="5.796875" style="33" customWidth="1"/>
    <col min="8" max="8" width="9" style="33" customWidth="1"/>
    <col min="9" max="14" width="12" style="33" customWidth="1"/>
    <col min="15" max="15" width="8.5" style="33" customWidth="1"/>
    <col min="16" max="16" width="12" style="33" customWidth="1"/>
    <col min="17" max="20" width="6.296875" style="33" customWidth="1"/>
    <col min="21" max="27" width="12" style="33" customWidth="1"/>
    <col min="28" max="28" width="39.5" style="33" customWidth="1"/>
    <col min="29" max="39" width="12" style="33" customWidth="1"/>
    <col min="40" max="262" width="12" style="34" customWidth="1"/>
    <col min="263" max="16384" width="12" style="34"/>
  </cols>
  <sheetData>
    <row r="1" spans="1:39" s="1" customFormat="1" ht="26.4" x14ac:dyDescent="0.3">
      <c r="A1" s="1" t="s">
        <v>1595</v>
      </c>
      <c r="B1" s="1" t="s">
        <v>1596</v>
      </c>
      <c r="C1" s="1" t="s">
        <v>1597</v>
      </c>
      <c r="D1" s="1" t="s">
        <v>3967</v>
      </c>
      <c r="E1" s="1" t="s">
        <v>1598</v>
      </c>
      <c r="G1" s="1" t="s">
        <v>1599</v>
      </c>
      <c r="H1" s="1" t="s">
        <v>1600</v>
      </c>
      <c r="I1" s="1" t="s">
        <v>1601</v>
      </c>
      <c r="J1" s="1" t="s">
        <v>3962</v>
      </c>
      <c r="K1" s="1" t="s">
        <v>1602</v>
      </c>
      <c r="L1" s="1" t="s">
        <v>1603</v>
      </c>
      <c r="M1" s="1" t="s">
        <v>1604</v>
      </c>
      <c r="N1" s="1" t="s">
        <v>1605</v>
      </c>
      <c r="O1" s="1" t="s">
        <v>1606</v>
      </c>
      <c r="P1" s="1" t="s">
        <v>1607</v>
      </c>
      <c r="Q1" s="1" t="s">
        <v>1608</v>
      </c>
      <c r="R1" s="1" t="s">
        <v>1609</v>
      </c>
      <c r="S1" s="1" t="s">
        <v>1610</v>
      </c>
      <c r="T1" s="1" t="s">
        <v>1611</v>
      </c>
      <c r="U1" s="1" t="s">
        <v>1612</v>
      </c>
      <c r="V1" s="1" t="s">
        <v>1613</v>
      </c>
      <c r="W1" s="1" t="s">
        <v>1614</v>
      </c>
      <c r="X1" s="1" t="s">
        <v>1615</v>
      </c>
      <c r="Y1" s="1" t="s">
        <v>1616</v>
      </c>
      <c r="Z1" s="1" t="s">
        <v>1617</v>
      </c>
      <c r="AA1" s="1" t="s">
        <v>1618</v>
      </c>
      <c r="AB1" s="1" t="s">
        <v>1619</v>
      </c>
      <c r="AC1" s="2"/>
      <c r="AD1" s="2"/>
      <c r="AE1" s="2"/>
      <c r="AF1" s="2"/>
      <c r="AG1" s="2"/>
      <c r="AH1" s="2"/>
      <c r="AI1" s="2"/>
      <c r="AJ1" s="2"/>
      <c r="AK1" s="2"/>
      <c r="AL1" s="2"/>
      <c r="AM1" s="2"/>
    </row>
    <row r="2" spans="1:39" s="4" customFormat="1" ht="13.2" hidden="1" x14ac:dyDescent="0.3">
      <c r="A2" s="3" t="s">
        <v>1620</v>
      </c>
      <c r="B2" s="4">
        <v>17</v>
      </c>
      <c r="C2" s="4" t="s">
        <v>464</v>
      </c>
      <c r="E2" s="4">
        <v>210</v>
      </c>
      <c r="F2" s="4" t="str">
        <f>LOOKUP(E2,Lotes!A:A,Lotes!N:N)</f>
        <v>Sobre el Tepetate Circa de El. 11</v>
      </c>
      <c r="G2" s="4" t="s">
        <v>95</v>
      </c>
      <c r="H2" s="4" t="s">
        <v>1621</v>
      </c>
      <c r="I2" s="4" t="s">
        <v>1622</v>
      </c>
      <c r="K2" s="4" t="s">
        <v>1623</v>
      </c>
      <c r="L2" s="5"/>
      <c r="M2" s="4" t="s">
        <v>1622</v>
      </c>
      <c r="N2" s="4" t="s">
        <v>1624</v>
      </c>
      <c r="O2" s="4" t="s">
        <v>1625</v>
      </c>
      <c r="P2" s="4" t="s">
        <v>1626</v>
      </c>
      <c r="Q2" s="4">
        <v>1</v>
      </c>
      <c r="R2" s="4">
        <v>1</v>
      </c>
      <c r="T2" s="4">
        <v>1</v>
      </c>
      <c r="U2" s="4">
        <v>19.91</v>
      </c>
      <c r="V2" s="4">
        <v>3.73</v>
      </c>
      <c r="X2" s="4" t="s">
        <v>1627</v>
      </c>
      <c r="AB2" s="4" t="s">
        <v>1628</v>
      </c>
    </row>
    <row r="3" spans="1:39" s="4" customFormat="1" ht="13.2" hidden="1" x14ac:dyDescent="0.3">
      <c r="A3" s="3" t="s">
        <v>1629</v>
      </c>
      <c r="B3" s="4">
        <v>17</v>
      </c>
      <c r="C3" s="4" t="s">
        <v>464</v>
      </c>
      <c r="E3" s="4">
        <v>210</v>
      </c>
      <c r="F3" s="4" t="str">
        <f>LOOKUP(E3,Lotes!A:A,Lotes!N:N)</f>
        <v>Sobre el Tepetate Circa de El. 11</v>
      </c>
      <c r="G3" s="4" t="s">
        <v>95</v>
      </c>
      <c r="H3" s="4" t="s">
        <v>1621</v>
      </c>
      <c r="I3" s="4" t="s">
        <v>1622</v>
      </c>
      <c r="K3" s="4" t="s">
        <v>1630</v>
      </c>
      <c r="L3" s="5"/>
      <c r="M3" s="4" t="s">
        <v>1622</v>
      </c>
      <c r="N3" s="4" t="s">
        <v>1631</v>
      </c>
      <c r="O3" s="5"/>
      <c r="P3" s="4" t="s">
        <v>1632</v>
      </c>
      <c r="Q3" s="4">
        <v>1</v>
      </c>
      <c r="R3" s="4">
        <v>1</v>
      </c>
      <c r="T3" s="4">
        <v>0</v>
      </c>
      <c r="U3" s="4">
        <v>50.49</v>
      </c>
      <c r="V3" s="4">
        <v>7.38</v>
      </c>
      <c r="X3" s="5"/>
      <c r="Y3" s="5"/>
    </row>
    <row r="4" spans="1:39" s="4" customFormat="1" ht="26.4" hidden="1" x14ac:dyDescent="0.3">
      <c r="A4" s="3" t="s">
        <v>1633</v>
      </c>
      <c r="B4" s="4">
        <v>17</v>
      </c>
      <c r="C4" s="4" t="s">
        <v>464</v>
      </c>
      <c r="E4" s="4">
        <v>210</v>
      </c>
      <c r="F4" s="4" t="str">
        <f>LOOKUP(E4,Lotes!A:A,Lotes!N:N)</f>
        <v>Sobre el Tepetate Circa de El. 11</v>
      </c>
      <c r="G4" s="4" t="s">
        <v>95</v>
      </c>
      <c r="H4" s="4" t="s">
        <v>1621</v>
      </c>
      <c r="I4" s="4" t="s">
        <v>1634</v>
      </c>
      <c r="J4" s="4" t="s">
        <v>2911</v>
      </c>
      <c r="K4" s="4" t="s">
        <v>1635</v>
      </c>
      <c r="L4" s="4" t="s">
        <v>1636</v>
      </c>
      <c r="M4" s="4" t="s">
        <v>1637</v>
      </c>
      <c r="N4" s="4" t="s">
        <v>1638</v>
      </c>
      <c r="O4" s="5"/>
      <c r="P4" s="6">
        <v>0.85</v>
      </c>
      <c r="Q4" s="4">
        <v>1</v>
      </c>
      <c r="R4" s="4">
        <v>1</v>
      </c>
      <c r="T4" s="4">
        <v>1</v>
      </c>
      <c r="U4" s="4">
        <v>17.86</v>
      </c>
      <c r="V4" s="4">
        <v>23.81</v>
      </c>
      <c r="X4" s="4" t="s">
        <v>1627</v>
      </c>
      <c r="Y4" s="4" t="s">
        <v>1627</v>
      </c>
      <c r="AB4" s="4" t="s">
        <v>1639</v>
      </c>
    </row>
    <row r="5" spans="1:39" s="4" customFormat="1" ht="26.4" hidden="1" x14ac:dyDescent="0.3">
      <c r="A5" s="3" t="s">
        <v>1640</v>
      </c>
      <c r="B5" s="4">
        <v>17</v>
      </c>
      <c r="C5" s="4" t="s">
        <v>464</v>
      </c>
      <c r="E5" s="4">
        <v>210</v>
      </c>
      <c r="F5" s="4" t="str">
        <f>LOOKUP(E5,Lotes!A:A,Lotes!N:N)</f>
        <v>Sobre el Tepetate Circa de El. 11</v>
      </c>
      <c r="G5" s="4" t="s">
        <v>95</v>
      </c>
      <c r="H5" s="4" t="s">
        <v>1621</v>
      </c>
      <c r="I5" s="4" t="s">
        <v>1634</v>
      </c>
      <c r="K5" s="4" t="s">
        <v>1641</v>
      </c>
      <c r="L5" s="5"/>
      <c r="M5" s="4" t="s">
        <v>1642</v>
      </c>
      <c r="N5" s="4" t="s">
        <v>1643</v>
      </c>
      <c r="O5" s="5"/>
      <c r="P5" s="4" t="s">
        <v>1632</v>
      </c>
      <c r="Q5" s="4">
        <v>1</v>
      </c>
      <c r="R5" s="4">
        <v>1</v>
      </c>
      <c r="T5" s="4">
        <v>0</v>
      </c>
      <c r="U5" s="4">
        <v>58.4</v>
      </c>
      <c r="V5" s="4">
        <v>11.9</v>
      </c>
      <c r="X5" s="4" t="s">
        <v>1627</v>
      </c>
      <c r="Y5" s="5"/>
    </row>
    <row r="6" spans="1:39" s="4" customFormat="1" ht="26.4" hidden="1" x14ac:dyDescent="0.3">
      <c r="A6" s="3" t="s">
        <v>1640</v>
      </c>
      <c r="B6" s="4">
        <v>17</v>
      </c>
      <c r="C6" s="4" t="s">
        <v>464</v>
      </c>
      <c r="E6" s="4">
        <v>210</v>
      </c>
      <c r="F6" s="4" t="str">
        <f>LOOKUP(E6,Lotes!A:A,Lotes!N:N)</f>
        <v>Sobre el Tepetate Circa de El. 11</v>
      </c>
      <c r="G6" s="4" t="s">
        <v>95</v>
      </c>
      <c r="H6" s="4" t="s">
        <v>1621</v>
      </c>
      <c r="I6" s="4" t="s">
        <v>1634</v>
      </c>
      <c r="K6" s="4" t="s">
        <v>1641</v>
      </c>
      <c r="L6" s="5"/>
      <c r="M6" s="4" t="s">
        <v>1642</v>
      </c>
      <c r="N6" s="4" t="s">
        <v>1643</v>
      </c>
      <c r="O6" s="5"/>
      <c r="P6" s="4" t="s">
        <v>1632</v>
      </c>
      <c r="Q6" s="4">
        <v>1</v>
      </c>
      <c r="R6" s="4">
        <v>1</v>
      </c>
      <c r="T6" s="4">
        <v>0</v>
      </c>
      <c r="U6" s="4">
        <v>46.26</v>
      </c>
      <c r="V6" s="4">
        <v>10.85</v>
      </c>
      <c r="X6" s="4" t="s">
        <v>1644</v>
      </c>
      <c r="Y6" s="5"/>
      <c r="AB6" s="4" t="s">
        <v>1645</v>
      </c>
    </row>
    <row r="7" spans="1:39" s="4" customFormat="1" ht="26.4" hidden="1" x14ac:dyDescent="0.3">
      <c r="A7" s="3" t="s">
        <v>1640</v>
      </c>
      <c r="B7" s="4">
        <v>17</v>
      </c>
      <c r="C7" s="4" t="s">
        <v>464</v>
      </c>
      <c r="E7" s="4">
        <v>210</v>
      </c>
      <c r="F7" s="4" t="str">
        <f>LOOKUP(E7,Lotes!A:A,Lotes!N:N)</f>
        <v>Sobre el Tepetate Circa de El. 11</v>
      </c>
      <c r="G7" s="4" t="s">
        <v>95</v>
      </c>
      <c r="H7" s="4" t="s">
        <v>1621</v>
      </c>
      <c r="I7" s="4" t="s">
        <v>1634</v>
      </c>
      <c r="K7" s="4" t="s">
        <v>1641</v>
      </c>
      <c r="L7" s="5"/>
      <c r="M7" s="4" t="s">
        <v>1642</v>
      </c>
      <c r="N7" s="4" t="s">
        <v>1643</v>
      </c>
      <c r="O7" s="5"/>
      <c r="P7" s="4" t="s">
        <v>1632</v>
      </c>
      <c r="Q7" s="4">
        <v>1</v>
      </c>
      <c r="R7" s="4">
        <v>1</v>
      </c>
      <c r="T7" s="4">
        <v>0</v>
      </c>
      <c r="U7" s="4">
        <v>41.44</v>
      </c>
      <c r="V7" s="4">
        <v>15.67</v>
      </c>
      <c r="X7" s="4" t="s">
        <v>1627</v>
      </c>
      <c r="Y7" s="5"/>
    </row>
    <row r="8" spans="1:39" s="4" customFormat="1" ht="39.6" hidden="1" x14ac:dyDescent="0.3">
      <c r="A8" s="3" t="s">
        <v>1640</v>
      </c>
      <c r="B8" s="4">
        <v>17</v>
      </c>
      <c r="C8" s="4" t="s">
        <v>464</v>
      </c>
      <c r="E8" s="4">
        <v>210</v>
      </c>
      <c r="F8" s="4" t="str">
        <f>LOOKUP(E8,Lotes!A:A,Lotes!N:N)</f>
        <v>Sobre el Tepetate Circa de El. 11</v>
      </c>
      <c r="G8" s="4" t="s">
        <v>95</v>
      </c>
      <c r="H8" s="4" t="s">
        <v>1621</v>
      </c>
      <c r="I8" s="4" t="s">
        <v>1634</v>
      </c>
      <c r="K8" s="4" t="s">
        <v>1641</v>
      </c>
      <c r="L8" s="5"/>
      <c r="M8" s="4" t="s">
        <v>1642</v>
      </c>
      <c r="N8" s="4" t="s">
        <v>1643</v>
      </c>
      <c r="O8" s="5"/>
      <c r="P8" s="4" t="s">
        <v>1632</v>
      </c>
      <c r="Q8" s="4">
        <v>1</v>
      </c>
      <c r="R8" s="4">
        <v>1</v>
      </c>
      <c r="T8" s="4">
        <v>0</v>
      </c>
      <c r="U8" s="4">
        <v>63.3</v>
      </c>
      <c r="V8" s="4">
        <v>12.02</v>
      </c>
      <c r="X8" s="4" t="s">
        <v>1646</v>
      </c>
      <c r="Y8" s="5"/>
      <c r="AA8" s="4" t="s">
        <v>1647</v>
      </c>
      <c r="AB8" s="4" t="s">
        <v>1648</v>
      </c>
    </row>
    <row r="9" spans="1:39" s="4" customFormat="1" ht="26.4" hidden="1" x14ac:dyDescent="0.3">
      <c r="A9" s="3" t="s">
        <v>1649</v>
      </c>
      <c r="B9" s="4">
        <v>17</v>
      </c>
      <c r="C9" s="4" t="s">
        <v>464</v>
      </c>
      <c r="E9" s="4">
        <v>210</v>
      </c>
      <c r="F9" s="4" t="str">
        <f>LOOKUP(E9,Lotes!A:A,Lotes!N:N)</f>
        <v>Sobre el Tepetate Circa de El. 11</v>
      </c>
      <c r="G9" s="4" t="s">
        <v>95</v>
      </c>
      <c r="H9" s="4" t="s">
        <v>1621</v>
      </c>
      <c r="I9" s="4" t="s">
        <v>1634</v>
      </c>
      <c r="K9" s="4" t="s">
        <v>1650</v>
      </c>
      <c r="L9" s="5"/>
      <c r="M9" s="4" t="s">
        <v>1651</v>
      </c>
      <c r="N9" s="4" t="s">
        <v>1652</v>
      </c>
      <c r="O9" s="5"/>
      <c r="P9" s="4" t="s">
        <v>1653</v>
      </c>
      <c r="Q9" s="4">
        <v>1</v>
      </c>
      <c r="R9" s="4">
        <v>1</v>
      </c>
      <c r="T9" s="4">
        <v>0</v>
      </c>
      <c r="U9" s="4">
        <v>14.27</v>
      </c>
      <c r="V9" s="4">
        <v>6.05</v>
      </c>
      <c r="X9" s="4" t="s">
        <v>1627</v>
      </c>
      <c r="Y9" s="5"/>
      <c r="AB9" s="5"/>
    </row>
    <row r="10" spans="1:39" s="4" customFormat="1" ht="26.4" hidden="1" x14ac:dyDescent="0.3">
      <c r="A10" s="3" t="s">
        <v>1654</v>
      </c>
      <c r="B10" s="4">
        <v>17</v>
      </c>
      <c r="C10" s="4" t="s">
        <v>99</v>
      </c>
      <c r="D10" s="4" t="s">
        <v>1647</v>
      </c>
      <c r="E10" s="4">
        <v>121</v>
      </c>
      <c r="F10" s="4" t="str">
        <f>LOOKUP(E10,Lotes!A:A,Lotes!N:N)</f>
        <v>Base de Piso 2A y 2B, relleno</v>
      </c>
      <c r="G10" s="4" t="s">
        <v>95</v>
      </c>
      <c r="H10" s="4" t="s">
        <v>1655</v>
      </c>
      <c r="I10" s="4" t="s">
        <v>1634</v>
      </c>
      <c r="J10" s="4" t="s">
        <v>3561</v>
      </c>
      <c r="K10" s="4" t="s">
        <v>1656</v>
      </c>
      <c r="L10" s="4" t="s">
        <v>1657</v>
      </c>
      <c r="M10" s="4" t="s">
        <v>1658</v>
      </c>
      <c r="N10" s="4" t="s">
        <v>1659</v>
      </c>
      <c r="O10" s="5"/>
      <c r="P10" s="4" t="s">
        <v>1626</v>
      </c>
      <c r="Q10" s="4">
        <v>1</v>
      </c>
      <c r="R10" s="4">
        <v>1</v>
      </c>
      <c r="T10" s="4">
        <v>1</v>
      </c>
      <c r="U10" s="4">
        <v>53.96</v>
      </c>
      <c r="V10" s="4">
        <v>68.5</v>
      </c>
      <c r="X10" s="4" t="s">
        <v>1627</v>
      </c>
      <c r="Y10" s="4" t="s">
        <v>1647</v>
      </c>
      <c r="AA10" s="4" t="s">
        <v>1647</v>
      </c>
    </row>
    <row r="11" spans="1:39" s="4" customFormat="1" ht="26.4" hidden="1" x14ac:dyDescent="0.3">
      <c r="A11" s="3" t="s">
        <v>1654</v>
      </c>
      <c r="B11" s="4">
        <v>17</v>
      </c>
      <c r="C11" s="4" t="s">
        <v>99</v>
      </c>
      <c r="D11" s="4" t="s">
        <v>1647</v>
      </c>
      <c r="E11" s="4">
        <v>121</v>
      </c>
      <c r="F11" s="4" t="str">
        <f>LOOKUP(E11,Lotes!A:A,Lotes!N:N)</f>
        <v>Base de Piso 2A y 2B, relleno</v>
      </c>
      <c r="G11" s="4" t="s">
        <v>95</v>
      </c>
      <c r="H11" s="4" t="s">
        <v>1655</v>
      </c>
      <c r="I11" s="4" t="s">
        <v>1634</v>
      </c>
      <c r="J11" s="4" t="s">
        <v>3561</v>
      </c>
      <c r="K11" s="4" t="s">
        <v>1656</v>
      </c>
      <c r="L11" s="4" t="s">
        <v>1657</v>
      </c>
      <c r="M11" s="4" t="s">
        <v>1658</v>
      </c>
      <c r="N11" s="4" t="s">
        <v>1638</v>
      </c>
      <c r="O11" s="5"/>
      <c r="P11" s="6">
        <v>0.7</v>
      </c>
      <c r="Q11" s="4">
        <v>1</v>
      </c>
      <c r="R11" s="4">
        <v>1</v>
      </c>
      <c r="T11" s="4">
        <v>1</v>
      </c>
      <c r="U11" s="4">
        <v>33.46</v>
      </c>
      <c r="V11" s="4">
        <v>49.79</v>
      </c>
      <c r="X11" s="4" t="s">
        <v>1660</v>
      </c>
      <c r="Y11" s="4" t="s">
        <v>1627</v>
      </c>
      <c r="AA11" s="4" t="s">
        <v>1647</v>
      </c>
      <c r="AB11" s="4" t="s">
        <v>1661</v>
      </c>
    </row>
    <row r="12" spans="1:39" s="4" customFormat="1" ht="39.6" hidden="1" x14ac:dyDescent="0.3">
      <c r="A12" s="3" t="s">
        <v>1654</v>
      </c>
      <c r="B12" s="4">
        <v>17</v>
      </c>
      <c r="C12" s="4" t="s">
        <v>99</v>
      </c>
      <c r="D12" s="4" t="s">
        <v>1647</v>
      </c>
      <c r="E12" s="4">
        <v>121</v>
      </c>
      <c r="F12" s="4" t="str">
        <f>LOOKUP(E12,Lotes!A:A,Lotes!N:N)</f>
        <v>Base de Piso 2A y 2B, relleno</v>
      </c>
      <c r="G12" s="4" t="s">
        <v>95</v>
      </c>
      <c r="H12" s="4" t="s">
        <v>1655</v>
      </c>
      <c r="I12" s="4" t="s">
        <v>1634</v>
      </c>
      <c r="J12" s="4" t="s">
        <v>3561</v>
      </c>
      <c r="K12" s="4" t="s">
        <v>1656</v>
      </c>
      <c r="L12" s="4" t="s">
        <v>1657</v>
      </c>
      <c r="M12" s="4" t="s">
        <v>1658</v>
      </c>
      <c r="N12" s="4" t="s">
        <v>1662</v>
      </c>
      <c r="O12" s="5"/>
      <c r="P12" s="4" t="s">
        <v>1626</v>
      </c>
      <c r="Q12" s="4">
        <v>1</v>
      </c>
      <c r="R12" s="4">
        <v>1</v>
      </c>
      <c r="T12" s="4">
        <v>1</v>
      </c>
      <c r="U12" s="4">
        <v>25.97</v>
      </c>
      <c r="V12" s="4">
        <v>31.38</v>
      </c>
      <c r="X12" s="4" t="s">
        <v>1627</v>
      </c>
      <c r="Y12" s="4" t="s">
        <v>1647</v>
      </c>
      <c r="AA12" s="4" t="s">
        <v>1647</v>
      </c>
      <c r="AB12" s="4" t="s">
        <v>1663</v>
      </c>
    </row>
    <row r="13" spans="1:39" s="4" customFormat="1" ht="26.4" hidden="1" x14ac:dyDescent="0.3">
      <c r="A13" s="3" t="s">
        <v>1654</v>
      </c>
      <c r="B13" s="4">
        <v>17</v>
      </c>
      <c r="C13" s="4" t="s">
        <v>99</v>
      </c>
      <c r="D13" s="4" t="s">
        <v>1647</v>
      </c>
      <c r="E13" s="4">
        <v>121</v>
      </c>
      <c r="F13" s="4" t="str">
        <f>LOOKUP(E13,Lotes!A:A,Lotes!N:N)</f>
        <v>Base de Piso 2A y 2B, relleno</v>
      </c>
      <c r="G13" s="4" t="s">
        <v>95</v>
      </c>
      <c r="H13" s="4" t="s">
        <v>1655</v>
      </c>
      <c r="I13" s="4" t="s">
        <v>1634</v>
      </c>
      <c r="J13" s="4" t="s">
        <v>3561</v>
      </c>
      <c r="K13" s="4" t="s">
        <v>1656</v>
      </c>
      <c r="L13" s="4" t="s">
        <v>1657</v>
      </c>
      <c r="M13" s="4" t="s">
        <v>1658</v>
      </c>
      <c r="N13" s="4" t="s">
        <v>1664</v>
      </c>
      <c r="O13" s="4" t="s">
        <v>1665</v>
      </c>
      <c r="P13" s="4" t="s">
        <v>1626</v>
      </c>
      <c r="Q13" s="4">
        <v>1</v>
      </c>
      <c r="R13" s="4">
        <v>1</v>
      </c>
      <c r="T13" s="4">
        <v>1</v>
      </c>
      <c r="U13" s="4">
        <v>19.98</v>
      </c>
      <c r="V13" s="4">
        <v>14.01</v>
      </c>
      <c r="X13" s="4" t="s">
        <v>1627</v>
      </c>
      <c r="Y13" s="5"/>
      <c r="AA13" s="4" t="s">
        <v>1647</v>
      </c>
      <c r="AB13" s="5"/>
    </row>
    <row r="14" spans="1:39" s="4" customFormat="1" ht="26.4" hidden="1" x14ac:dyDescent="0.3">
      <c r="A14" s="3" t="s">
        <v>1666</v>
      </c>
      <c r="B14" s="4">
        <v>17</v>
      </c>
      <c r="C14" s="4" t="s">
        <v>99</v>
      </c>
      <c r="D14" s="4" t="s">
        <v>1647</v>
      </c>
      <c r="E14" s="4">
        <v>121</v>
      </c>
      <c r="F14" s="4" t="str">
        <f>LOOKUP(E14,Lotes!A:A,Lotes!N:N)</f>
        <v>Base de Piso 2A y 2B, relleno</v>
      </c>
      <c r="G14" s="4" t="s">
        <v>95</v>
      </c>
      <c r="H14" s="4" t="s">
        <v>1655</v>
      </c>
      <c r="I14" s="4" t="s">
        <v>1634</v>
      </c>
      <c r="K14" s="4" t="s">
        <v>1641</v>
      </c>
      <c r="L14" s="5"/>
      <c r="M14" s="4" t="s">
        <v>1642</v>
      </c>
      <c r="N14" s="4" t="s">
        <v>1667</v>
      </c>
      <c r="P14" s="4" t="s">
        <v>1668</v>
      </c>
      <c r="Q14" s="4">
        <v>1</v>
      </c>
      <c r="R14" s="4">
        <v>1</v>
      </c>
      <c r="T14" s="4">
        <v>0</v>
      </c>
      <c r="U14" s="4">
        <v>35.75</v>
      </c>
      <c r="V14" s="4">
        <v>8.24</v>
      </c>
      <c r="X14" s="4" t="s">
        <v>1627</v>
      </c>
      <c r="Y14" s="5"/>
    </row>
    <row r="15" spans="1:39" s="4" customFormat="1" ht="26.4" hidden="1" x14ac:dyDescent="0.3">
      <c r="A15" s="3" t="s">
        <v>1666</v>
      </c>
      <c r="B15" s="4">
        <v>17</v>
      </c>
      <c r="C15" s="4" t="s">
        <v>99</v>
      </c>
      <c r="D15" s="4" t="s">
        <v>1647</v>
      </c>
      <c r="E15" s="4">
        <v>121</v>
      </c>
      <c r="F15" s="4" t="str">
        <f>LOOKUP(E15,Lotes!A:A,Lotes!N:N)</f>
        <v>Base de Piso 2A y 2B, relleno</v>
      </c>
      <c r="G15" s="4" t="s">
        <v>95</v>
      </c>
      <c r="H15" s="4" t="s">
        <v>1655</v>
      </c>
      <c r="I15" s="4" t="s">
        <v>1634</v>
      </c>
      <c r="K15" s="4" t="s">
        <v>1641</v>
      </c>
      <c r="L15" s="5"/>
      <c r="M15" s="4" t="s">
        <v>1642</v>
      </c>
      <c r="N15" s="4" t="s">
        <v>1667</v>
      </c>
      <c r="P15" s="4" t="s">
        <v>1668</v>
      </c>
      <c r="Q15" s="4">
        <v>1</v>
      </c>
      <c r="R15" s="4">
        <v>1</v>
      </c>
      <c r="T15" s="4">
        <v>0</v>
      </c>
      <c r="U15" s="4">
        <v>36.880000000000003</v>
      </c>
      <c r="V15" s="4">
        <v>6.38</v>
      </c>
      <c r="X15" s="4" t="s">
        <v>1627</v>
      </c>
      <c r="Y15" s="5"/>
    </row>
    <row r="16" spans="1:39" s="4" customFormat="1" ht="26.4" hidden="1" x14ac:dyDescent="0.3">
      <c r="A16" s="3" t="s">
        <v>1666</v>
      </c>
      <c r="B16" s="4">
        <v>17</v>
      </c>
      <c r="C16" s="4" t="s">
        <v>99</v>
      </c>
      <c r="D16" s="4" t="s">
        <v>1647</v>
      </c>
      <c r="E16" s="4">
        <v>121</v>
      </c>
      <c r="F16" s="4" t="str">
        <f>LOOKUP(E16,Lotes!A:A,Lotes!N:N)</f>
        <v>Base de Piso 2A y 2B, relleno</v>
      </c>
      <c r="G16" s="4" t="s">
        <v>95</v>
      </c>
      <c r="H16" s="4" t="s">
        <v>1655</v>
      </c>
      <c r="I16" s="4" t="s">
        <v>1634</v>
      </c>
      <c r="K16" s="4" t="s">
        <v>1641</v>
      </c>
      <c r="L16" s="5"/>
      <c r="M16" s="4" t="s">
        <v>1642</v>
      </c>
      <c r="N16" s="4" t="s">
        <v>1667</v>
      </c>
      <c r="P16" s="4" t="s">
        <v>1668</v>
      </c>
      <c r="Q16" s="4">
        <v>1</v>
      </c>
      <c r="R16" s="4">
        <v>1</v>
      </c>
      <c r="T16" s="4">
        <v>0</v>
      </c>
      <c r="U16" s="4">
        <v>26.4</v>
      </c>
      <c r="V16" s="4">
        <v>8.3699999999999992</v>
      </c>
      <c r="X16" s="4" t="s">
        <v>1627</v>
      </c>
      <c r="Y16" s="5"/>
    </row>
    <row r="17" spans="1:28" s="4" customFormat="1" ht="39.6" hidden="1" x14ac:dyDescent="0.3">
      <c r="A17" s="3" t="s">
        <v>1666</v>
      </c>
      <c r="B17" s="4">
        <v>17</v>
      </c>
      <c r="C17" s="4" t="s">
        <v>99</v>
      </c>
      <c r="D17" s="4" t="s">
        <v>1647</v>
      </c>
      <c r="E17" s="4">
        <v>121</v>
      </c>
      <c r="F17" s="4" t="str">
        <f>LOOKUP(E17,Lotes!A:A,Lotes!N:N)</f>
        <v>Base de Piso 2A y 2B, relleno</v>
      </c>
      <c r="G17" s="4" t="s">
        <v>95</v>
      </c>
      <c r="H17" s="4" t="s">
        <v>1655</v>
      </c>
      <c r="I17" s="4" t="s">
        <v>1634</v>
      </c>
      <c r="K17" s="4" t="s">
        <v>1641</v>
      </c>
      <c r="L17" s="5"/>
      <c r="M17" s="4" t="s">
        <v>1642</v>
      </c>
      <c r="N17" s="4" t="s">
        <v>1669</v>
      </c>
      <c r="O17" s="5"/>
      <c r="P17" s="4" t="s">
        <v>1670</v>
      </c>
      <c r="Q17" s="4">
        <v>1</v>
      </c>
      <c r="R17" s="4">
        <v>1</v>
      </c>
      <c r="T17" s="4">
        <v>0</v>
      </c>
      <c r="U17" s="4">
        <v>26.79</v>
      </c>
      <c r="V17" s="4">
        <v>9.4499999999999993</v>
      </c>
      <c r="X17" s="4" t="s">
        <v>1627</v>
      </c>
      <c r="Y17" s="5"/>
      <c r="AB17" s="5"/>
    </row>
    <row r="18" spans="1:28" s="4" customFormat="1" ht="26.4" hidden="1" x14ac:dyDescent="0.3">
      <c r="A18" s="3" t="s">
        <v>1666</v>
      </c>
      <c r="B18" s="4">
        <v>17</v>
      </c>
      <c r="C18" s="4" t="s">
        <v>99</v>
      </c>
      <c r="D18" s="4" t="s">
        <v>1647</v>
      </c>
      <c r="E18" s="4">
        <v>121</v>
      </c>
      <c r="F18" s="4" t="str">
        <f>LOOKUP(E18,Lotes!A:A,Lotes!N:N)</f>
        <v>Base de Piso 2A y 2B, relleno</v>
      </c>
      <c r="G18" s="4" t="s">
        <v>95</v>
      </c>
      <c r="H18" s="4" t="s">
        <v>1655</v>
      </c>
      <c r="I18" s="4" t="s">
        <v>1634</v>
      </c>
      <c r="K18" s="4" t="s">
        <v>1641</v>
      </c>
      <c r="L18" s="5"/>
      <c r="M18" s="4" t="s">
        <v>1642</v>
      </c>
      <c r="N18" s="4" t="s">
        <v>1643</v>
      </c>
      <c r="P18" s="4" t="s">
        <v>1632</v>
      </c>
      <c r="Q18" s="4">
        <v>1</v>
      </c>
      <c r="R18" s="4">
        <v>1</v>
      </c>
      <c r="T18" s="4">
        <v>0</v>
      </c>
      <c r="U18" s="4">
        <v>45.04</v>
      </c>
      <c r="V18" s="4">
        <v>14.05</v>
      </c>
      <c r="X18" s="4" t="s">
        <v>1627</v>
      </c>
      <c r="Y18" s="5"/>
    </row>
    <row r="19" spans="1:28" s="4" customFormat="1" ht="26.4" hidden="1" x14ac:dyDescent="0.3">
      <c r="A19" s="3" t="s">
        <v>1666</v>
      </c>
      <c r="B19" s="4">
        <v>17</v>
      </c>
      <c r="C19" s="4" t="s">
        <v>99</v>
      </c>
      <c r="D19" s="4" t="s">
        <v>1647</v>
      </c>
      <c r="E19" s="4">
        <v>121</v>
      </c>
      <c r="F19" s="4" t="str">
        <f>LOOKUP(E19,Lotes!A:A,Lotes!N:N)</f>
        <v>Base de Piso 2A y 2B, relleno</v>
      </c>
      <c r="G19" s="4" t="s">
        <v>95</v>
      </c>
      <c r="H19" s="4" t="s">
        <v>1655</v>
      </c>
      <c r="I19" s="4" t="s">
        <v>1634</v>
      </c>
      <c r="K19" s="4" t="s">
        <v>1641</v>
      </c>
      <c r="L19" s="5"/>
      <c r="M19" s="4" t="s">
        <v>1642</v>
      </c>
      <c r="N19" s="4" t="s">
        <v>1643</v>
      </c>
      <c r="P19" s="4" t="s">
        <v>1632</v>
      </c>
      <c r="Q19" s="4">
        <v>1</v>
      </c>
      <c r="R19" s="4">
        <v>1</v>
      </c>
      <c r="T19" s="4">
        <v>0</v>
      </c>
      <c r="U19" s="4">
        <v>36.04</v>
      </c>
      <c r="V19" s="4">
        <v>13.14</v>
      </c>
      <c r="X19" s="4" t="s">
        <v>1627</v>
      </c>
      <c r="Y19" s="5"/>
    </row>
    <row r="20" spans="1:28" s="4" customFormat="1" ht="26.4" hidden="1" x14ac:dyDescent="0.3">
      <c r="A20" s="3" t="s">
        <v>1666</v>
      </c>
      <c r="B20" s="4">
        <v>17</v>
      </c>
      <c r="C20" s="4" t="s">
        <v>99</v>
      </c>
      <c r="D20" s="4" t="s">
        <v>1647</v>
      </c>
      <c r="E20" s="4">
        <v>121</v>
      </c>
      <c r="F20" s="4" t="str">
        <f>LOOKUP(E20,Lotes!A:A,Lotes!N:N)</f>
        <v>Base de Piso 2A y 2B, relleno</v>
      </c>
      <c r="G20" s="4" t="s">
        <v>95</v>
      </c>
      <c r="H20" s="4" t="s">
        <v>1655</v>
      </c>
      <c r="I20" s="4" t="s">
        <v>1634</v>
      </c>
      <c r="K20" s="4" t="s">
        <v>1641</v>
      </c>
      <c r="L20" s="5"/>
      <c r="M20" s="4" t="s">
        <v>1642</v>
      </c>
      <c r="N20" s="4" t="s">
        <v>1671</v>
      </c>
      <c r="P20" s="4" t="s">
        <v>1668</v>
      </c>
      <c r="Q20" s="4">
        <v>1</v>
      </c>
      <c r="R20" s="4">
        <v>1</v>
      </c>
      <c r="T20" s="4">
        <v>0</v>
      </c>
      <c r="U20" s="4">
        <v>19.690000000000001</v>
      </c>
      <c r="V20" s="4">
        <v>9.7899999999999991</v>
      </c>
      <c r="X20" s="4" t="s">
        <v>1627</v>
      </c>
      <c r="Y20" s="5"/>
    </row>
    <row r="21" spans="1:28" s="4" customFormat="1" ht="26.4" hidden="1" x14ac:dyDescent="0.3">
      <c r="A21" s="3" t="s">
        <v>1666</v>
      </c>
      <c r="B21" s="4">
        <v>17</v>
      </c>
      <c r="C21" s="4" t="s">
        <v>99</v>
      </c>
      <c r="D21" s="4" t="s">
        <v>1647</v>
      </c>
      <c r="E21" s="4">
        <v>121</v>
      </c>
      <c r="F21" s="4" t="str">
        <f>LOOKUP(E21,Lotes!A:A,Lotes!N:N)</f>
        <v>Base de Piso 2A y 2B, relleno</v>
      </c>
      <c r="G21" s="4" t="s">
        <v>95</v>
      </c>
      <c r="H21" s="4" t="s">
        <v>1655</v>
      </c>
      <c r="I21" s="4" t="s">
        <v>1634</v>
      </c>
      <c r="K21" s="4" t="s">
        <v>1641</v>
      </c>
      <c r="L21" s="5"/>
      <c r="M21" s="4" t="s">
        <v>1642</v>
      </c>
      <c r="N21" s="4" t="s">
        <v>1671</v>
      </c>
      <c r="P21" s="4" t="s">
        <v>1668</v>
      </c>
      <c r="Q21" s="4">
        <v>1</v>
      </c>
      <c r="R21" s="4">
        <v>1</v>
      </c>
      <c r="T21" s="4">
        <v>0</v>
      </c>
      <c r="U21" s="4">
        <v>12.48</v>
      </c>
      <c r="V21" s="4">
        <v>10.32</v>
      </c>
      <c r="X21" s="4" t="s">
        <v>1627</v>
      </c>
      <c r="Y21" s="5"/>
    </row>
    <row r="22" spans="1:28" s="4" customFormat="1" ht="13.2" hidden="1" x14ac:dyDescent="0.3">
      <c r="A22" s="3" t="s">
        <v>1672</v>
      </c>
      <c r="B22" s="4">
        <v>17</v>
      </c>
      <c r="C22" s="4" t="s">
        <v>99</v>
      </c>
      <c r="D22" s="4" t="s">
        <v>1647</v>
      </c>
      <c r="E22" s="4">
        <v>121</v>
      </c>
      <c r="F22" s="4" t="str">
        <f>LOOKUP(E22,Lotes!A:A,Lotes!N:N)</f>
        <v>Base de Piso 2A y 2B, relleno</v>
      </c>
      <c r="G22" s="4" t="s">
        <v>95</v>
      </c>
      <c r="H22" s="4" t="s">
        <v>1655</v>
      </c>
      <c r="I22" s="4" t="s">
        <v>1634</v>
      </c>
      <c r="J22" s="4" t="s">
        <v>3965</v>
      </c>
      <c r="K22" s="4" t="s">
        <v>1673</v>
      </c>
      <c r="L22" s="4" t="s">
        <v>1636</v>
      </c>
      <c r="M22" s="4" t="s">
        <v>1674</v>
      </c>
      <c r="N22" s="4" t="s">
        <v>1675</v>
      </c>
      <c r="P22" s="6">
        <v>0.9</v>
      </c>
      <c r="Q22" s="4">
        <v>1</v>
      </c>
      <c r="R22" s="4">
        <v>1</v>
      </c>
      <c r="T22" s="4">
        <v>1</v>
      </c>
      <c r="U22" s="4">
        <v>30.78</v>
      </c>
      <c r="V22" s="4">
        <v>8.49</v>
      </c>
      <c r="X22" s="4" t="s">
        <v>1627</v>
      </c>
      <c r="Y22" s="5"/>
      <c r="AB22" s="4" t="s">
        <v>1676</v>
      </c>
    </row>
    <row r="23" spans="1:28" s="4" customFormat="1" ht="26.4" hidden="1" x14ac:dyDescent="0.3">
      <c r="A23" s="3" t="s">
        <v>1672</v>
      </c>
      <c r="B23" s="4">
        <v>17</v>
      </c>
      <c r="C23" s="4" t="s">
        <v>99</v>
      </c>
      <c r="D23" s="4" t="s">
        <v>1647</v>
      </c>
      <c r="E23" s="4">
        <v>121</v>
      </c>
      <c r="F23" s="4" t="str">
        <f>LOOKUP(E23,Lotes!A:A,Lotes!N:N)</f>
        <v>Base de Piso 2A y 2B, relleno</v>
      </c>
      <c r="G23" s="4" t="s">
        <v>95</v>
      </c>
      <c r="H23" s="4" t="s">
        <v>1655</v>
      </c>
      <c r="I23" s="4" t="s">
        <v>1634</v>
      </c>
      <c r="J23" s="4" t="s">
        <v>3965</v>
      </c>
      <c r="K23" s="4" t="s">
        <v>1673</v>
      </c>
      <c r="L23" s="4" t="s">
        <v>1636</v>
      </c>
      <c r="M23" s="4" t="s">
        <v>1674</v>
      </c>
      <c r="N23" s="4" t="s">
        <v>1677</v>
      </c>
      <c r="P23" s="4" t="s">
        <v>1626</v>
      </c>
      <c r="Q23" s="4">
        <v>1</v>
      </c>
      <c r="R23" s="4">
        <v>1</v>
      </c>
      <c r="T23" s="4">
        <v>1</v>
      </c>
      <c r="U23" s="4">
        <v>16.14</v>
      </c>
      <c r="V23" s="4">
        <v>5.09</v>
      </c>
      <c r="X23" s="4" t="s">
        <v>1627</v>
      </c>
      <c r="Y23" s="5"/>
      <c r="AB23" s="4" t="s">
        <v>1676</v>
      </c>
    </row>
    <row r="24" spans="1:28" s="4" customFormat="1" ht="13.2" hidden="1" x14ac:dyDescent="0.3">
      <c r="A24" s="3" t="s">
        <v>1672</v>
      </c>
      <c r="B24" s="4">
        <v>17</v>
      </c>
      <c r="C24" s="4" t="s">
        <v>99</v>
      </c>
      <c r="D24" s="4" t="s">
        <v>1647</v>
      </c>
      <c r="E24" s="4">
        <v>121</v>
      </c>
      <c r="F24" s="4" t="str">
        <f>LOOKUP(E24,Lotes!A:A,Lotes!N:N)</f>
        <v>Base de Piso 2A y 2B, relleno</v>
      </c>
      <c r="G24" s="4" t="s">
        <v>95</v>
      </c>
      <c r="H24" s="4" t="s">
        <v>1655</v>
      </c>
      <c r="I24" s="4" t="s">
        <v>1634</v>
      </c>
      <c r="J24" s="4" t="s">
        <v>3965</v>
      </c>
      <c r="K24" s="4" t="s">
        <v>1673</v>
      </c>
      <c r="L24" s="4" t="s">
        <v>1636</v>
      </c>
      <c r="M24" s="4" t="s">
        <v>1674</v>
      </c>
      <c r="N24" s="4" t="s">
        <v>1678</v>
      </c>
      <c r="P24" s="6">
        <v>0.75</v>
      </c>
      <c r="Q24" s="4">
        <v>1</v>
      </c>
      <c r="R24" s="4">
        <v>1</v>
      </c>
      <c r="T24" s="4">
        <v>1</v>
      </c>
      <c r="U24" s="4">
        <v>23.46</v>
      </c>
      <c r="V24" s="4">
        <v>10.49</v>
      </c>
      <c r="X24" s="4" t="s">
        <v>1627</v>
      </c>
      <c r="Y24" s="5"/>
      <c r="AB24" s="4" t="s">
        <v>1676</v>
      </c>
    </row>
    <row r="25" spans="1:28" s="4" customFormat="1" ht="26.4" hidden="1" x14ac:dyDescent="0.3">
      <c r="A25" s="3" t="s">
        <v>1666</v>
      </c>
      <c r="B25" s="4">
        <v>17</v>
      </c>
      <c r="C25" s="4" t="s">
        <v>99</v>
      </c>
      <c r="D25" s="4" t="s">
        <v>1647</v>
      </c>
      <c r="E25" s="4">
        <v>121</v>
      </c>
      <c r="F25" s="4" t="str">
        <f>LOOKUP(E25,Lotes!A:A,Lotes!N:N)</f>
        <v>Base de Piso 2A y 2B, relleno</v>
      </c>
      <c r="G25" s="4" t="s">
        <v>95</v>
      </c>
      <c r="H25" s="4" t="s">
        <v>1655</v>
      </c>
      <c r="I25" s="4" t="s">
        <v>1634</v>
      </c>
      <c r="K25" s="4" t="s">
        <v>1641</v>
      </c>
      <c r="L25" s="5"/>
      <c r="M25" s="4" t="s">
        <v>1642</v>
      </c>
      <c r="N25" s="4" t="s">
        <v>1671</v>
      </c>
      <c r="O25" s="5"/>
      <c r="P25" s="4" t="s">
        <v>1668</v>
      </c>
      <c r="Q25" s="4">
        <v>1</v>
      </c>
      <c r="R25" s="4">
        <v>1</v>
      </c>
      <c r="T25" s="4">
        <v>0</v>
      </c>
      <c r="U25" s="4">
        <v>79.569999999999993</v>
      </c>
      <c r="V25" s="4">
        <v>28.5</v>
      </c>
      <c r="X25" s="4" t="s">
        <v>1679</v>
      </c>
      <c r="Y25" s="5"/>
      <c r="AB25" s="4" t="s">
        <v>1680</v>
      </c>
    </row>
    <row r="26" spans="1:28" s="4" customFormat="1" ht="26.4" hidden="1" x14ac:dyDescent="0.3">
      <c r="A26" s="3" t="s">
        <v>1681</v>
      </c>
      <c r="B26" s="4">
        <v>17</v>
      </c>
      <c r="C26" s="4" t="s">
        <v>99</v>
      </c>
      <c r="D26" s="4" t="s">
        <v>1647</v>
      </c>
      <c r="E26" s="4">
        <v>121</v>
      </c>
      <c r="F26" s="4" t="str">
        <f>LOOKUP(E26,Lotes!A:A,Lotes!N:N)</f>
        <v>Base de Piso 2A y 2B, relleno</v>
      </c>
      <c r="G26" s="4" t="s">
        <v>95</v>
      </c>
      <c r="H26" s="4" t="s">
        <v>1655</v>
      </c>
      <c r="I26" s="4" t="s">
        <v>1634</v>
      </c>
      <c r="K26" s="4" t="s">
        <v>1682</v>
      </c>
      <c r="M26" s="4" t="s">
        <v>1683</v>
      </c>
      <c r="N26" s="4" t="s">
        <v>1669</v>
      </c>
      <c r="P26" s="4" t="s">
        <v>1626</v>
      </c>
      <c r="Q26" s="4">
        <v>1</v>
      </c>
      <c r="R26" s="4">
        <v>1</v>
      </c>
      <c r="T26" s="4">
        <v>1</v>
      </c>
      <c r="U26" s="4">
        <v>7.91</v>
      </c>
      <c r="V26" s="4">
        <v>18.04</v>
      </c>
      <c r="X26" s="4" t="s">
        <v>1627</v>
      </c>
      <c r="Y26" s="4" t="s">
        <v>1627</v>
      </c>
      <c r="AB26" s="4" t="s">
        <v>1684</v>
      </c>
    </row>
    <row r="27" spans="1:28" s="4" customFormat="1" ht="26.4" hidden="1" x14ac:dyDescent="0.3">
      <c r="A27" s="3" t="s">
        <v>1685</v>
      </c>
      <c r="B27" s="4">
        <v>17</v>
      </c>
      <c r="C27" s="4" t="s">
        <v>99</v>
      </c>
      <c r="D27" s="4" t="s">
        <v>1647</v>
      </c>
      <c r="E27" s="4">
        <v>121</v>
      </c>
      <c r="F27" s="4" t="str">
        <f>LOOKUP(E27,Lotes!A:A,Lotes!N:N)</f>
        <v>Base de Piso 2A y 2B, relleno</v>
      </c>
      <c r="G27" s="4" t="s">
        <v>95</v>
      </c>
      <c r="H27" s="4" t="s">
        <v>1655</v>
      </c>
      <c r="I27" s="4" t="s">
        <v>1622</v>
      </c>
      <c r="K27" s="4" t="s">
        <v>1682</v>
      </c>
      <c r="M27" s="4" t="s">
        <v>1622</v>
      </c>
      <c r="N27" s="4" t="s">
        <v>1686</v>
      </c>
      <c r="O27" s="4" t="s">
        <v>1625</v>
      </c>
      <c r="P27" s="4" t="s">
        <v>1626</v>
      </c>
      <c r="Q27" s="4">
        <v>1</v>
      </c>
      <c r="R27" s="4">
        <v>1</v>
      </c>
      <c r="T27" s="4">
        <v>1</v>
      </c>
      <c r="U27" s="4">
        <v>35.630000000000003</v>
      </c>
      <c r="V27" s="4">
        <v>9.09</v>
      </c>
      <c r="X27" s="4" t="s">
        <v>1627</v>
      </c>
      <c r="AB27" s="5"/>
    </row>
    <row r="28" spans="1:28" s="4" customFormat="1" ht="13.2" hidden="1" x14ac:dyDescent="0.3">
      <c r="A28" s="3" t="s">
        <v>1685</v>
      </c>
      <c r="B28" s="4">
        <v>17</v>
      </c>
      <c r="C28" s="4" t="s">
        <v>99</v>
      </c>
      <c r="D28" s="4" t="s">
        <v>1647</v>
      </c>
      <c r="E28" s="4">
        <v>121</v>
      </c>
      <c r="F28" s="4" t="str">
        <f>LOOKUP(E28,Lotes!A:A,Lotes!N:N)</f>
        <v>Base de Piso 2A y 2B, relleno</v>
      </c>
      <c r="G28" s="4" t="s">
        <v>95</v>
      </c>
      <c r="H28" s="4" t="s">
        <v>1655</v>
      </c>
      <c r="I28" s="4" t="s">
        <v>1622</v>
      </c>
      <c r="K28" s="4" t="s">
        <v>1682</v>
      </c>
      <c r="M28" s="4" t="s">
        <v>1622</v>
      </c>
      <c r="N28" s="4" t="s">
        <v>1687</v>
      </c>
      <c r="O28" s="4" t="s">
        <v>1665</v>
      </c>
      <c r="P28" s="6">
        <v>0.7</v>
      </c>
      <c r="Q28" s="4">
        <v>1</v>
      </c>
      <c r="R28" s="4">
        <v>1</v>
      </c>
      <c r="T28" s="4">
        <v>1</v>
      </c>
      <c r="U28" s="4">
        <v>31.51</v>
      </c>
      <c r="V28" s="4">
        <v>3.11</v>
      </c>
      <c r="X28" s="4" t="s">
        <v>1627</v>
      </c>
      <c r="AB28" s="4" t="s">
        <v>1688</v>
      </c>
    </row>
    <row r="29" spans="1:28" s="4" customFormat="1" ht="13.2" hidden="1" x14ac:dyDescent="0.3">
      <c r="A29" s="3" t="s">
        <v>1689</v>
      </c>
      <c r="B29" s="4">
        <v>17</v>
      </c>
      <c r="C29" s="4" t="s">
        <v>99</v>
      </c>
      <c r="D29" s="4" t="s">
        <v>1647</v>
      </c>
      <c r="E29" s="4">
        <v>121</v>
      </c>
      <c r="F29" s="4" t="str">
        <f>LOOKUP(E29,Lotes!A:A,Lotes!N:N)</f>
        <v>Base de Piso 2A y 2B, relleno</v>
      </c>
      <c r="G29" s="4" t="s">
        <v>95</v>
      </c>
      <c r="H29" s="4" t="s">
        <v>1655</v>
      </c>
      <c r="I29" s="4" t="s">
        <v>1622</v>
      </c>
      <c r="K29" s="5"/>
      <c r="M29" s="4" t="s">
        <v>1622</v>
      </c>
      <c r="N29" s="4" t="s">
        <v>1643</v>
      </c>
      <c r="P29" s="4" t="s">
        <v>1632</v>
      </c>
      <c r="Q29" s="4">
        <v>1</v>
      </c>
      <c r="R29" s="4">
        <v>1</v>
      </c>
      <c r="T29" s="4">
        <v>0</v>
      </c>
      <c r="U29" s="4">
        <v>34.090000000000003</v>
      </c>
      <c r="V29" s="4">
        <v>6.84</v>
      </c>
      <c r="X29" s="4" t="s">
        <v>1660</v>
      </c>
      <c r="Y29" s="5"/>
      <c r="AB29" s="4" t="s">
        <v>1690</v>
      </c>
    </row>
    <row r="30" spans="1:28" s="4" customFormat="1" ht="13.2" hidden="1" x14ac:dyDescent="0.3">
      <c r="A30" s="3" t="s">
        <v>1689</v>
      </c>
      <c r="B30" s="4">
        <v>17</v>
      </c>
      <c r="C30" s="4" t="s">
        <v>99</v>
      </c>
      <c r="D30" s="4" t="s">
        <v>1647</v>
      </c>
      <c r="E30" s="4">
        <v>121</v>
      </c>
      <c r="F30" s="4" t="str">
        <f>LOOKUP(E30,Lotes!A:A,Lotes!N:N)</f>
        <v>Base de Piso 2A y 2B, relleno</v>
      </c>
      <c r="G30" s="4" t="s">
        <v>95</v>
      </c>
      <c r="H30" s="4" t="s">
        <v>1655</v>
      </c>
      <c r="I30" s="4" t="s">
        <v>1622</v>
      </c>
      <c r="K30" s="5"/>
      <c r="M30" s="4" t="s">
        <v>1622</v>
      </c>
      <c r="N30" s="4" t="s">
        <v>1643</v>
      </c>
      <c r="P30" s="4" t="s">
        <v>1632</v>
      </c>
      <c r="Q30" s="4">
        <v>1</v>
      </c>
      <c r="R30" s="4">
        <v>1</v>
      </c>
      <c r="T30" s="4">
        <v>0</v>
      </c>
      <c r="U30" s="4">
        <v>31.35</v>
      </c>
      <c r="V30" s="4">
        <v>5.03</v>
      </c>
      <c r="X30" s="4" t="s">
        <v>1660</v>
      </c>
      <c r="Y30" s="5"/>
      <c r="AB30" s="4" t="s">
        <v>1691</v>
      </c>
    </row>
    <row r="31" spans="1:28" s="4" customFormat="1" ht="13.2" hidden="1" x14ac:dyDescent="0.3">
      <c r="A31" s="3" t="s">
        <v>1689</v>
      </c>
      <c r="B31" s="4">
        <v>17</v>
      </c>
      <c r="C31" s="4" t="s">
        <v>99</v>
      </c>
      <c r="D31" s="4" t="s">
        <v>1647</v>
      </c>
      <c r="E31" s="4">
        <v>121</v>
      </c>
      <c r="F31" s="4" t="str">
        <f>LOOKUP(E31,Lotes!A:A,Lotes!N:N)</f>
        <v>Base de Piso 2A y 2B, relleno</v>
      </c>
      <c r="G31" s="4" t="s">
        <v>95</v>
      </c>
      <c r="H31" s="4" t="s">
        <v>1655</v>
      </c>
      <c r="I31" s="4" t="s">
        <v>1622</v>
      </c>
      <c r="K31" s="5"/>
      <c r="M31" s="4" t="s">
        <v>1622</v>
      </c>
      <c r="N31" s="4" t="s">
        <v>1643</v>
      </c>
      <c r="P31" s="4" t="s">
        <v>1632</v>
      </c>
      <c r="Q31" s="4">
        <v>1</v>
      </c>
      <c r="R31" s="4">
        <v>1</v>
      </c>
      <c r="T31" s="4">
        <v>0</v>
      </c>
      <c r="U31" s="4">
        <v>22.91</v>
      </c>
      <c r="V31" s="4">
        <v>6.11</v>
      </c>
      <c r="X31" s="4" t="s">
        <v>1627</v>
      </c>
      <c r="Y31" s="5"/>
      <c r="AB31" s="5"/>
    </row>
    <row r="32" spans="1:28" s="4" customFormat="1" ht="13.2" hidden="1" x14ac:dyDescent="0.3">
      <c r="A32" s="3" t="s">
        <v>1689</v>
      </c>
      <c r="B32" s="4">
        <v>17</v>
      </c>
      <c r="C32" s="4" t="s">
        <v>99</v>
      </c>
      <c r="D32" s="4" t="s">
        <v>1647</v>
      </c>
      <c r="E32" s="4">
        <v>121</v>
      </c>
      <c r="F32" s="4" t="str">
        <f>LOOKUP(E32,Lotes!A:A,Lotes!N:N)</f>
        <v>Base de Piso 2A y 2B, relleno</v>
      </c>
      <c r="G32" s="4" t="s">
        <v>95</v>
      </c>
      <c r="H32" s="4" t="s">
        <v>1655</v>
      </c>
      <c r="I32" s="4" t="s">
        <v>1622</v>
      </c>
      <c r="K32" s="5"/>
      <c r="M32" s="4" t="s">
        <v>1622</v>
      </c>
      <c r="N32" s="4" t="s">
        <v>1643</v>
      </c>
      <c r="P32" s="4" t="s">
        <v>1632</v>
      </c>
      <c r="Q32" s="4">
        <v>1</v>
      </c>
      <c r="R32" s="4">
        <v>1</v>
      </c>
      <c r="T32" s="4">
        <v>0</v>
      </c>
      <c r="U32" s="4">
        <v>17.600000000000001</v>
      </c>
      <c r="V32" s="4">
        <v>4.1100000000000003</v>
      </c>
      <c r="X32" s="4" t="s">
        <v>1627</v>
      </c>
      <c r="Y32" s="5"/>
      <c r="AB32" s="5"/>
    </row>
    <row r="33" spans="1:28" s="4" customFormat="1" ht="13.2" hidden="1" x14ac:dyDescent="0.3">
      <c r="A33" s="3" t="s">
        <v>1689</v>
      </c>
      <c r="B33" s="4">
        <v>17</v>
      </c>
      <c r="C33" s="4" t="s">
        <v>99</v>
      </c>
      <c r="D33" s="4" t="s">
        <v>1647</v>
      </c>
      <c r="E33" s="4">
        <v>121</v>
      </c>
      <c r="F33" s="4" t="str">
        <f>LOOKUP(E33,Lotes!A:A,Lotes!N:N)</f>
        <v>Base de Piso 2A y 2B, relleno</v>
      </c>
      <c r="G33" s="4" t="s">
        <v>95</v>
      </c>
      <c r="H33" s="4" t="s">
        <v>1655</v>
      </c>
      <c r="I33" s="4" t="s">
        <v>1622</v>
      </c>
      <c r="K33" s="5"/>
      <c r="M33" s="4" t="s">
        <v>1622</v>
      </c>
      <c r="N33" s="4" t="s">
        <v>1692</v>
      </c>
      <c r="P33" s="4" t="s">
        <v>1668</v>
      </c>
      <c r="Q33" s="4">
        <v>1</v>
      </c>
      <c r="R33" s="4">
        <v>1</v>
      </c>
      <c r="T33" s="4">
        <v>0</v>
      </c>
      <c r="U33" s="4">
        <v>16.97</v>
      </c>
      <c r="V33" s="4">
        <v>4.0599999999999996</v>
      </c>
      <c r="X33" s="4" t="s">
        <v>1627</v>
      </c>
      <c r="Y33" s="5"/>
      <c r="AB33" s="5"/>
    </row>
    <row r="34" spans="1:28" s="4" customFormat="1" ht="13.2" hidden="1" x14ac:dyDescent="0.3">
      <c r="A34" s="3" t="s">
        <v>1689</v>
      </c>
      <c r="B34" s="4">
        <v>17</v>
      </c>
      <c r="C34" s="4" t="s">
        <v>99</v>
      </c>
      <c r="D34" s="4" t="s">
        <v>1647</v>
      </c>
      <c r="E34" s="4">
        <v>121</v>
      </c>
      <c r="F34" s="4" t="str">
        <f>LOOKUP(E34,Lotes!A:A,Lotes!N:N)</f>
        <v>Base de Piso 2A y 2B, relleno</v>
      </c>
      <c r="G34" s="4" t="s">
        <v>95</v>
      </c>
      <c r="H34" s="4" t="s">
        <v>1655</v>
      </c>
      <c r="I34" s="4" t="s">
        <v>1622</v>
      </c>
      <c r="K34" s="5"/>
      <c r="M34" s="4" t="s">
        <v>1622</v>
      </c>
      <c r="N34" s="4" t="s">
        <v>1692</v>
      </c>
      <c r="P34" s="4" t="s">
        <v>1668</v>
      </c>
      <c r="Q34" s="4">
        <v>1</v>
      </c>
      <c r="R34" s="4">
        <v>1</v>
      </c>
      <c r="T34" s="4">
        <v>0</v>
      </c>
      <c r="U34" s="4">
        <v>17.7</v>
      </c>
      <c r="V34" s="4">
        <v>5.22</v>
      </c>
      <c r="X34" s="4" t="s">
        <v>1627</v>
      </c>
      <c r="Y34" s="5"/>
      <c r="AB34" s="5"/>
    </row>
    <row r="35" spans="1:28" s="4" customFormat="1" ht="13.2" hidden="1" x14ac:dyDescent="0.3">
      <c r="A35" s="3" t="s">
        <v>1681</v>
      </c>
      <c r="B35" s="4">
        <v>17</v>
      </c>
      <c r="C35" s="4" t="s">
        <v>99</v>
      </c>
      <c r="D35" s="4" t="s">
        <v>1647</v>
      </c>
      <c r="E35" s="4">
        <v>121</v>
      </c>
      <c r="F35" s="4" t="str">
        <f>LOOKUP(E35,Lotes!A:A,Lotes!N:N)</f>
        <v>Base de Piso 2A y 2B, relleno</v>
      </c>
      <c r="G35" s="4" t="s">
        <v>95</v>
      </c>
      <c r="H35" s="4" t="s">
        <v>1655</v>
      </c>
      <c r="I35" s="4" t="s">
        <v>1634</v>
      </c>
      <c r="K35" s="4" t="s">
        <v>1682</v>
      </c>
      <c r="M35" s="4" t="s">
        <v>1683</v>
      </c>
      <c r="N35" s="4" t="s">
        <v>1693</v>
      </c>
      <c r="O35" s="4" t="s">
        <v>1665</v>
      </c>
      <c r="P35" s="4" t="s">
        <v>1668</v>
      </c>
      <c r="Q35" s="4">
        <v>1</v>
      </c>
      <c r="R35" s="4">
        <v>1</v>
      </c>
      <c r="T35" s="4">
        <v>0</v>
      </c>
      <c r="U35" s="4">
        <v>26.85</v>
      </c>
      <c r="V35" s="4">
        <v>8.24</v>
      </c>
      <c r="X35" s="4" t="s">
        <v>1627</v>
      </c>
      <c r="Y35" s="5"/>
      <c r="AB35" s="5"/>
    </row>
    <row r="36" spans="1:28" s="4" customFormat="1" ht="13.2" hidden="1" x14ac:dyDescent="0.3">
      <c r="A36" s="3" t="s">
        <v>1694</v>
      </c>
      <c r="B36" s="4">
        <v>17</v>
      </c>
      <c r="C36" s="4" t="s">
        <v>99</v>
      </c>
      <c r="D36" s="4" t="s">
        <v>1647</v>
      </c>
      <c r="E36" s="4">
        <v>121</v>
      </c>
      <c r="F36" s="4" t="str">
        <f>LOOKUP(E36,Lotes!A:A,Lotes!N:N)</f>
        <v>Base de Piso 2A y 2B, relleno</v>
      </c>
      <c r="G36" s="4" t="s">
        <v>95</v>
      </c>
      <c r="H36" s="4" t="s">
        <v>1655</v>
      </c>
      <c r="I36" s="4" t="s">
        <v>1634</v>
      </c>
      <c r="K36" s="5"/>
      <c r="M36" s="4" t="s">
        <v>1634</v>
      </c>
      <c r="N36" s="4" t="s">
        <v>1695</v>
      </c>
      <c r="P36" s="4" t="s">
        <v>1668</v>
      </c>
      <c r="Q36" s="4">
        <v>1</v>
      </c>
      <c r="R36" s="4">
        <v>1</v>
      </c>
      <c r="T36" s="4">
        <v>0</v>
      </c>
      <c r="U36" s="4">
        <v>26.75</v>
      </c>
      <c r="V36" s="4">
        <v>15.22</v>
      </c>
      <c r="X36" s="4" t="s">
        <v>1627</v>
      </c>
      <c r="Y36" s="5"/>
      <c r="AB36" s="5"/>
    </row>
    <row r="37" spans="1:28" s="4" customFormat="1" ht="13.2" hidden="1" x14ac:dyDescent="0.3">
      <c r="A37" s="3" t="s">
        <v>1689</v>
      </c>
      <c r="B37" s="4">
        <v>17</v>
      </c>
      <c r="C37" s="4" t="s">
        <v>99</v>
      </c>
      <c r="D37" s="4" t="s">
        <v>1647</v>
      </c>
      <c r="E37" s="4">
        <v>121</v>
      </c>
      <c r="F37" s="4" t="str">
        <f>LOOKUP(E37,Lotes!A:A,Lotes!N:N)</f>
        <v>Base de Piso 2A y 2B, relleno</v>
      </c>
      <c r="G37" s="4" t="s">
        <v>95</v>
      </c>
      <c r="H37" s="4" t="s">
        <v>1655</v>
      </c>
      <c r="I37" s="4" t="s">
        <v>1622</v>
      </c>
      <c r="K37" s="5"/>
      <c r="M37" s="4" t="s">
        <v>1622</v>
      </c>
      <c r="N37" s="4" t="s">
        <v>1696</v>
      </c>
      <c r="P37" s="4" t="s">
        <v>1668</v>
      </c>
      <c r="Q37" s="4">
        <v>1</v>
      </c>
      <c r="R37" s="4">
        <v>1</v>
      </c>
      <c r="T37" s="4">
        <v>0</v>
      </c>
      <c r="U37" s="4">
        <v>21.94</v>
      </c>
      <c r="V37" s="4">
        <v>18.93</v>
      </c>
      <c r="X37" s="4" t="s">
        <v>1627</v>
      </c>
      <c r="Y37" s="5"/>
      <c r="AB37" s="5"/>
    </row>
    <row r="38" spans="1:28" s="4" customFormat="1" ht="13.2" hidden="1" x14ac:dyDescent="0.3">
      <c r="A38" s="3" t="s">
        <v>1697</v>
      </c>
      <c r="B38" s="4">
        <v>17</v>
      </c>
      <c r="C38" s="4" t="s">
        <v>99</v>
      </c>
      <c r="D38" s="4" t="s">
        <v>1647</v>
      </c>
      <c r="E38" s="4">
        <v>121</v>
      </c>
      <c r="F38" s="4" t="str">
        <f>LOOKUP(E38,Lotes!A:A,Lotes!N:N)</f>
        <v>Base de Piso 2A y 2B, relleno</v>
      </c>
      <c r="G38" s="4" t="s">
        <v>95</v>
      </c>
      <c r="H38" s="4" t="s">
        <v>1655</v>
      </c>
      <c r="I38" s="4" t="s">
        <v>1698</v>
      </c>
      <c r="M38" s="4" t="s">
        <v>1698</v>
      </c>
      <c r="N38" s="4" t="s">
        <v>1699</v>
      </c>
      <c r="P38" s="6">
        <v>0.8</v>
      </c>
      <c r="Q38" s="4">
        <v>1</v>
      </c>
      <c r="R38" s="4">
        <v>1</v>
      </c>
      <c r="T38" s="4">
        <v>1</v>
      </c>
      <c r="U38" s="4">
        <v>5.2</v>
      </c>
      <c r="V38" s="4">
        <v>6.85</v>
      </c>
      <c r="X38" s="4" t="s">
        <v>1627</v>
      </c>
      <c r="AB38" s="5"/>
    </row>
    <row r="39" spans="1:28" s="4" customFormat="1" ht="26.4" hidden="1" x14ac:dyDescent="0.3">
      <c r="A39" s="3" t="s">
        <v>1700</v>
      </c>
      <c r="B39" s="4">
        <v>17</v>
      </c>
      <c r="C39" s="4" t="s">
        <v>99</v>
      </c>
      <c r="D39" s="4" t="s">
        <v>1647</v>
      </c>
      <c r="E39" s="4">
        <v>121</v>
      </c>
      <c r="F39" s="4" t="str">
        <f>LOOKUP(E39,Lotes!A:A,Lotes!N:N)</f>
        <v>Base de Piso 2A y 2B, relleno</v>
      </c>
      <c r="G39" s="4" t="s">
        <v>95</v>
      </c>
      <c r="H39" s="4" t="s">
        <v>1655</v>
      </c>
      <c r="I39" s="4" t="s">
        <v>1634</v>
      </c>
      <c r="M39" s="4" t="s">
        <v>1634</v>
      </c>
      <c r="N39" s="4" t="s">
        <v>1643</v>
      </c>
      <c r="P39" s="4" t="s">
        <v>1701</v>
      </c>
      <c r="Q39" s="4">
        <v>1</v>
      </c>
      <c r="R39" s="4">
        <v>1</v>
      </c>
      <c r="T39" s="4">
        <v>0</v>
      </c>
      <c r="U39" s="4">
        <v>25.47</v>
      </c>
      <c r="V39" s="4">
        <v>2.65</v>
      </c>
      <c r="X39" s="4" t="s">
        <v>1702</v>
      </c>
      <c r="AB39" s="4" t="s">
        <v>1701</v>
      </c>
    </row>
    <row r="40" spans="1:28" s="4" customFormat="1" ht="26.4" hidden="1" x14ac:dyDescent="0.3">
      <c r="A40" s="3" t="s">
        <v>1700</v>
      </c>
      <c r="B40" s="4">
        <v>17</v>
      </c>
      <c r="C40" s="4" t="s">
        <v>99</v>
      </c>
      <c r="D40" s="4" t="s">
        <v>1647</v>
      </c>
      <c r="E40" s="4">
        <v>121</v>
      </c>
      <c r="F40" s="4" t="str">
        <f>LOOKUP(E40,Lotes!A:A,Lotes!N:N)</f>
        <v>Base de Piso 2A y 2B, relleno</v>
      </c>
      <c r="G40" s="4" t="s">
        <v>95</v>
      </c>
      <c r="H40" s="4" t="s">
        <v>1655</v>
      </c>
      <c r="I40" s="4" t="s">
        <v>1634</v>
      </c>
      <c r="M40" s="4" t="s">
        <v>1634</v>
      </c>
      <c r="N40" s="4" t="s">
        <v>1643</v>
      </c>
      <c r="P40" s="4" t="s">
        <v>1701</v>
      </c>
      <c r="Q40" s="4">
        <v>1</v>
      </c>
      <c r="R40" s="4">
        <v>1</v>
      </c>
      <c r="T40" s="4">
        <v>0</v>
      </c>
      <c r="U40" s="4">
        <v>17.68</v>
      </c>
      <c r="V40" s="4">
        <v>2.37</v>
      </c>
      <c r="X40" s="4" t="s">
        <v>1702</v>
      </c>
      <c r="AB40" s="4" t="s">
        <v>1701</v>
      </c>
    </row>
    <row r="41" spans="1:28" s="4" customFormat="1" ht="26.4" hidden="1" x14ac:dyDescent="0.3">
      <c r="A41" s="3" t="s">
        <v>1694</v>
      </c>
      <c r="B41" s="4">
        <v>17</v>
      </c>
      <c r="C41" s="4" t="s">
        <v>99</v>
      </c>
      <c r="D41" s="4" t="s">
        <v>1647</v>
      </c>
      <c r="E41" s="4">
        <v>121</v>
      </c>
      <c r="F41" s="4" t="str">
        <f>LOOKUP(E41,Lotes!A:A,Lotes!N:N)</f>
        <v>Base de Piso 2A y 2B, relleno</v>
      </c>
      <c r="G41" s="4" t="s">
        <v>95</v>
      </c>
      <c r="H41" s="4" t="s">
        <v>1655</v>
      </c>
      <c r="I41" s="4" t="s">
        <v>1634</v>
      </c>
      <c r="M41" s="4" t="s">
        <v>1634</v>
      </c>
      <c r="N41" s="4" t="s">
        <v>1695</v>
      </c>
      <c r="P41" s="4" t="s">
        <v>1668</v>
      </c>
      <c r="Q41" s="4">
        <v>1</v>
      </c>
      <c r="R41" s="4">
        <v>1</v>
      </c>
      <c r="T41" s="4">
        <v>0</v>
      </c>
      <c r="U41" s="4">
        <v>18.440000000000001</v>
      </c>
      <c r="V41" s="4">
        <v>17.260000000000002</v>
      </c>
      <c r="X41" s="4" t="s">
        <v>1627</v>
      </c>
      <c r="Y41" s="5"/>
      <c r="AB41" s="4" t="s">
        <v>1703</v>
      </c>
    </row>
    <row r="42" spans="1:28" s="4" customFormat="1" ht="26.4" hidden="1" x14ac:dyDescent="0.3">
      <c r="A42" s="3" t="s">
        <v>1704</v>
      </c>
      <c r="B42" s="4">
        <v>17</v>
      </c>
      <c r="C42" s="4" t="s">
        <v>128</v>
      </c>
      <c r="D42" s="4" t="s">
        <v>1647</v>
      </c>
      <c r="E42" s="4">
        <v>166</v>
      </c>
      <c r="F42" s="4" t="str">
        <f>LOOKUP(E42,Lotes!A:A,Lotes!N:N)</f>
        <v>Primera ocupación sobre el tepetate</v>
      </c>
      <c r="G42" s="4" t="s">
        <v>27</v>
      </c>
      <c r="H42" s="4" t="s">
        <v>1705</v>
      </c>
      <c r="I42" s="4" t="s">
        <v>1634</v>
      </c>
      <c r="K42" s="4" t="s">
        <v>1682</v>
      </c>
      <c r="M42" s="4" t="s">
        <v>1683</v>
      </c>
      <c r="N42" s="4" t="s">
        <v>1706</v>
      </c>
      <c r="O42" s="4" t="s">
        <v>1665</v>
      </c>
      <c r="P42" s="4" t="s">
        <v>1707</v>
      </c>
      <c r="Q42" s="4">
        <v>1</v>
      </c>
      <c r="R42" s="4">
        <v>1</v>
      </c>
      <c r="T42" s="4">
        <v>0</v>
      </c>
      <c r="U42" s="4">
        <v>18.899999999999999</v>
      </c>
      <c r="V42" s="4">
        <v>7.23</v>
      </c>
      <c r="X42" s="4" t="s">
        <v>1627</v>
      </c>
      <c r="Y42" s="4" t="s">
        <v>1647</v>
      </c>
      <c r="AB42" s="4" t="s">
        <v>1708</v>
      </c>
    </row>
    <row r="43" spans="1:28" s="4" customFormat="1" ht="13.2" hidden="1" x14ac:dyDescent="0.3">
      <c r="A43" s="3" t="s">
        <v>1709</v>
      </c>
      <c r="B43" s="4">
        <v>17</v>
      </c>
      <c r="C43" s="4" t="s">
        <v>128</v>
      </c>
      <c r="D43" s="4" t="s">
        <v>1647</v>
      </c>
      <c r="E43" s="4">
        <v>166</v>
      </c>
      <c r="F43" s="4" t="str">
        <f>LOOKUP(E43,Lotes!A:A,Lotes!N:N)</f>
        <v>Primera ocupación sobre el tepetate</v>
      </c>
      <c r="G43" s="4" t="s">
        <v>27</v>
      </c>
      <c r="H43" s="4" t="s">
        <v>1705</v>
      </c>
      <c r="I43" s="4" t="s">
        <v>1634</v>
      </c>
      <c r="J43" s="4" t="s">
        <v>2911</v>
      </c>
      <c r="K43" s="4" t="s">
        <v>1635</v>
      </c>
      <c r="L43" s="4" t="s">
        <v>1636</v>
      </c>
      <c r="M43" s="4" t="s">
        <v>1637</v>
      </c>
      <c r="N43" s="4" t="s">
        <v>1624</v>
      </c>
      <c r="O43" s="4" t="s">
        <v>1665</v>
      </c>
      <c r="P43" s="4" t="s">
        <v>1626</v>
      </c>
      <c r="Q43" s="4">
        <v>1</v>
      </c>
      <c r="R43" s="4">
        <v>1</v>
      </c>
      <c r="T43" s="4">
        <v>1</v>
      </c>
      <c r="U43" s="4">
        <v>55.93</v>
      </c>
      <c r="V43" s="4">
        <v>5.95</v>
      </c>
      <c r="X43" s="4" t="s">
        <v>1627</v>
      </c>
      <c r="Y43" s="4" t="s">
        <v>1647</v>
      </c>
      <c r="AB43" s="5"/>
    </row>
    <row r="44" spans="1:28" s="4" customFormat="1" ht="13.2" hidden="1" x14ac:dyDescent="0.3">
      <c r="A44" s="3" t="s">
        <v>1709</v>
      </c>
      <c r="B44" s="4">
        <v>17</v>
      </c>
      <c r="C44" s="4" t="s">
        <v>128</v>
      </c>
      <c r="D44" s="4" t="s">
        <v>1647</v>
      </c>
      <c r="E44" s="4">
        <v>166</v>
      </c>
      <c r="F44" s="4" t="str">
        <f>LOOKUP(E44,Lotes!A:A,Lotes!N:N)</f>
        <v>Primera ocupación sobre el tepetate</v>
      </c>
      <c r="G44" s="4" t="s">
        <v>27</v>
      </c>
      <c r="H44" s="4" t="s">
        <v>1705</v>
      </c>
      <c r="I44" s="4" t="s">
        <v>1634</v>
      </c>
      <c r="J44" s="4" t="s">
        <v>2911</v>
      </c>
      <c r="K44" s="4" t="s">
        <v>1635</v>
      </c>
      <c r="L44" s="4" t="s">
        <v>1636</v>
      </c>
      <c r="M44" s="4" t="s">
        <v>1637</v>
      </c>
      <c r="N44" s="4" t="s">
        <v>1710</v>
      </c>
      <c r="O44" s="4" t="s">
        <v>1665</v>
      </c>
      <c r="P44" s="4" t="s">
        <v>1711</v>
      </c>
      <c r="Q44" s="4">
        <v>1</v>
      </c>
      <c r="R44" s="4">
        <v>1</v>
      </c>
      <c r="T44" s="4">
        <v>1</v>
      </c>
      <c r="U44" s="4">
        <v>30.67</v>
      </c>
      <c r="V44" s="4">
        <v>15.83</v>
      </c>
      <c r="X44" s="4" t="s">
        <v>1679</v>
      </c>
      <c r="AB44" s="5"/>
    </row>
    <row r="45" spans="1:28" s="4" customFormat="1" ht="13.2" hidden="1" x14ac:dyDescent="0.3">
      <c r="A45" s="3" t="s">
        <v>1704</v>
      </c>
      <c r="B45" s="4">
        <v>17</v>
      </c>
      <c r="C45" s="4" t="s">
        <v>128</v>
      </c>
      <c r="D45" s="4" t="s">
        <v>1647</v>
      </c>
      <c r="E45" s="4">
        <v>166</v>
      </c>
      <c r="F45" s="4" t="str">
        <f>LOOKUP(E45,Lotes!A:A,Lotes!N:N)</f>
        <v>Primera ocupación sobre el tepetate</v>
      </c>
      <c r="G45" s="4" t="s">
        <v>27</v>
      </c>
      <c r="H45" s="4" t="s">
        <v>1705</v>
      </c>
      <c r="I45" s="4" t="s">
        <v>1634</v>
      </c>
      <c r="K45" s="4" t="s">
        <v>1682</v>
      </c>
      <c r="M45" s="4" t="s">
        <v>1683</v>
      </c>
      <c r="N45" s="4" t="s">
        <v>1712</v>
      </c>
      <c r="P45" s="4" t="s">
        <v>1626</v>
      </c>
      <c r="Q45" s="4">
        <v>1</v>
      </c>
      <c r="R45" s="4">
        <v>1</v>
      </c>
      <c r="T45" s="4">
        <v>1</v>
      </c>
      <c r="U45" s="4">
        <v>7.35</v>
      </c>
      <c r="V45" s="4">
        <v>10.88</v>
      </c>
      <c r="X45" s="4" t="s">
        <v>1627</v>
      </c>
      <c r="AB45" s="5"/>
    </row>
    <row r="46" spans="1:28" s="4" customFormat="1" ht="26.4" hidden="1" x14ac:dyDescent="0.3">
      <c r="A46" s="3" t="s">
        <v>1704</v>
      </c>
      <c r="B46" s="4">
        <v>17</v>
      </c>
      <c r="C46" s="4" t="s">
        <v>128</v>
      </c>
      <c r="D46" s="4" t="s">
        <v>1647</v>
      </c>
      <c r="E46" s="4">
        <v>166</v>
      </c>
      <c r="F46" s="4" t="str">
        <f>LOOKUP(E46,Lotes!A:A,Lotes!N:N)</f>
        <v>Primera ocupación sobre el tepetate</v>
      </c>
      <c r="G46" s="4" t="s">
        <v>27</v>
      </c>
      <c r="H46" s="4" t="s">
        <v>1705</v>
      </c>
      <c r="I46" s="4" t="s">
        <v>1634</v>
      </c>
      <c r="K46" s="4" t="s">
        <v>1682</v>
      </c>
      <c r="M46" s="4" t="s">
        <v>1683</v>
      </c>
      <c r="N46" s="4" t="s">
        <v>1713</v>
      </c>
      <c r="P46" s="4" t="s">
        <v>1714</v>
      </c>
      <c r="Q46" s="4">
        <v>1</v>
      </c>
      <c r="R46" s="4">
        <v>1</v>
      </c>
      <c r="T46" s="4">
        <v>0</v>
      </c>
      <c r="U46" s="4">
        <v>39.08</v>
      </c>
      <c r="V46" s="4">
        <v>23.81</v>
      </c>
      <c r="X46" s="4" t="s">
        <v>1627</v>
      </c>
      <c r="AB46" s="5"/>
    </row>
    <row r="47" spans="1:28" s="4" customFormat="1" ht="26.4" hidden="1" x14ac:dyDescent="0.3">
      <c r="A47" s="3" t="s">
        <v>1704</v>
      </c>
      <c r="B47" s="4">
        <v>17</v>
      </c>
      <c r="C47" s="4" t="s">
        <v>128</v>
      </c>
      <c r="D47" s="4" t="s">
        <v>1647</v>
      </c>
      <c r="E47" s="4">
        <v>166</v>
      </c>
      <c r="F47" s="4" t="str">
        <f>LOOKUP(E47,Lotes!A:A,Lotes!N:N)</f>
        <v>Primera ocupación sobre el tepetate</v>
      </c>
      <c r="G47" s="4" t="s">
        <v>27</v>
      </c>
      <c r="H47" s="4" t="s">
        <v>1705</v>
      </c>
      <c r="I47" s="4" t="s">
        <v>1634</v>
      </c>
      <c r="K47" s="4" t="s">
        <v>1682</v>
      </c>
      <c r="M47" s="4" t="s">
        <v>1683</v>
      </c>
      <c r="N47" s="4" t="s">
        <v>1715</v>
      </c>
      <c r="P47" s="4" t="s">
        <v>1668</v>
      </c>
      <c r="Q47" s="4">
        <v>1</v>
      </c>
      <c r="R47" s="4">
        <v>1</v>
      </c>
      <c r="T47" s="4">
        <v>0</v>
      </c>
      <c r="U47" s="4">
        <v>16.29</v>
      </c>
      <c r="V47" s="4">
        <v>11.23</v>
      </c>
      <c r="X47" s="4" t="s">
        <v>1627</v>
      </c>
      <c r="AB47" s="4" t="s">
        <v>1716</v>
      </c>
    </row>
    <row r="48" spans="1:28" s="4" customFormat="1" ht="26.4" hidden="1" x14ac:dyDescent="0.3">
      <c r="A48" s="3" t="s">
        <v>1704</v>
      </c>
      <c r="B48" s="4">
        <v>17</v>
      </c>
      <c r="C48" s="4" t="s">
        <v>128</v>
      </c>
      <c r="D48" s="4" t="s">
        <v>1647</v>
      </c>
      <c r="E48" s="4">
        <v>166</v>
      </c>
      <c r="F48" s="4" t="str">
        <f>LOOKUP(E48,Lotes!A:A,Lotes!N:N)</f>
        <v>Primera ocupación sobre el tepetate</v>
      </c>
      <c r="G48" s="4" t="s">
        <v>27</v>
      </c>
      <c r="H48" s="4" t="s">
        <v>1705</v>
      </c>
      <c r="I48" s="4" t="s">
        <v>1634</v>
      </c>
      <c r="K48" s="4" t="s">
        <v>1682</v>
      </c>
      <c r="M48" s="4" t="s">
        <v>1683</v>
      </c>
      <c r="N48" s="4" t="s">
        <v>1717</v>
      </c>
      <c r="P48" s="4" t="s">
        <v>1626</v>
      </c>
      <c r="Q48" s="4">
        <v>1</v>
      </c>
      <c r="R48" s="4">
        <v>1</v>
      </c>
      <c r="T48" s="4">
        <v>1</v>
      </c>
      <c r="U48" s="4">
        <v>22.92</v>
      </c>
      <c r="V48" s="4">
        <v>5.17</v>
      </c>
      <c r="X48" s="4" t="s">
        <v>1627</v>
      </c>
      <c r="AB48" s="5"/>
    </row>
    <row r="49" spans="1:28" s="4" customFormat="1" ht="26.4" hidden="1" x14ac:dyDescent="0.3">
      <c r="A49" s="3" t="s">
        <v>1704</v>
      </c>
      <c r="B49" s="4">
        <v>17</v>
      </c>
      <c r="C49" s="4" t="s">
        <v>128</v>
      </c>
      <c r="D49" s="4" t="s">
        <v>1647</v>
      </c>
      <c r="E49" s="4">
        <v>166</v>
      </c>
      <c r="F49" s="4" t="str">
        <f>LOOKUP(E49,Lotes!A:A,Lotes!N:N)</f>
        <v>Primera ocupación sobre el tepetate</v>
      </c>
      <c r="G49" s="4" t="s">
        <v>27</v>
      </c>
      <c r="H49" s="4" t="s">
        <v>1705</v>
      </c>
      <c r="I49" s="4" t="s">
        <v>1634</v>
      </c>
      <c r="K49" s="4" t="s">
        <v>1682</v>
      </c>
      <c r="M49" s="4" t="s">
        <v>1683</v>
      </c>
      <c r="N49" s="4" t="s">
        <v>1718</v>
      </c>
      <c r="P49" s="4" t="s">
        <v>1668</v>
      </c>
      <c r="Q49" s="4">
        <v>1</v>
      </c>
      <c r="R49" s="4">
        <v>1</v>
      </c>
      <c r="T49" s="4">
        <v>0</v>
      </c>
      <c r="U49" s="4">
        <v>21.84</v>
      </c>
      <c r="V49" s="4">
        <v>12.32</v>
      </c>
      <c r="X49" s="4" t="s">
        <v>1627</v>
      </c>
      <c r="AB49" s="4" t="s">
        <v>1719</v>
      </c>
    </row>
    <row r="50" spans="1:28" s="4" customFormat="1" ht="13.2" hidden="1" x14ac:dyDescent="0.3">
      <c r="A50" s="3" t="s">
        <v>1704</v>
      </c>
      <c r="B50" s="4">
        <v>17</v>
      </c>
      <c r="C50" s="4" t="s">
        <v>128</v>
      </c>
      <c r="D50" s="4" t="s">
        <v>1647</v>
      </c>
      <c r="E50" s="4">
        <v>166</v>
      </c>
      <c r="F50" s="4" t="str">
        <f>LOOKUP(E50,Lotes!A:A,Lotes!N:N)</f>
        <v>Primera ocupación sobre el tepetate</v>
      </c>
      <c r="G50" s="4" t="s">
        <v>27</v>
      </c>
      <c r="H50" s="4" t="s">
        <v>1705</v>
      </c>
      <c r="I50" s="4" t="s">
        <v>1634</v>
      </c>
      <c r="K50" s="4" t="s">
        <v>1682</v>
      </c>
      <c r="M50" s="4" t="s">
        <v>1683</v>
      </c>
      <c r="N50" s="4" t="s">
        <v>1643</v>
      </c>
      <c r="P50" s="4" t="s">
        <v>1632</v>
      </c>
      <c r="Q50" s="4">
        <v>1</v>
      </c>
      <c r="R50" s="4">
        <v>1</v>
      </c>
      <c r="T50" s="4">
        <v>0</v>
      </c>
      <c r="U50" s="4">
        <v>29.72</v>
      </c>
      <c r="V50" s="4">
        <v>6.92</v>
      </c>
      <c r="X50" s="4" t="s">
        <v>1627</v>
      </c>
      <c r="AB50" s="5"/>
    </row>
    <row r="51" spans="1:28" s="4" customFormat="1" ht="13.2" hidden="1" x14ac:dyDescent="0.3">
      <c r="A51" s="3" t="s">
        <v>1720</v>
      </c>
      <c r="B51" s="4">
        <v>17</v>
      </c>
      <c r="C51" s="4" t="s">
        <v>128</v>
      </c>
      <c r="D51" s="4" t="s">
        <v>1647</v>
      </c>
      <c r="E51" s="4">
        <v>166</v>
      </c>
      <c r="F51" s="4" t="str">
        <f>LOOKUP(E51,Lotes!A:A,Lotes!N:N)</f>
        <v>Primera ocupación sobre el tepetate</v>
      </c>
      <c r="G51" s="4" t="s">
        <v>27</v>
      </c>
      <c r="H51" s="4" t="s">
        <v>1705</v>
      </c>
      <c r="I51" s="4" t="s">
        <v>1634</v>
      </c>
      <c r="K51" s="5"/>
      <c r="M51" s="5" t="s">
        <v>1634</v>
      </c>
      <c r="N51" s="4" t="s">
        <v>1643</v>
      </c>
      <c r="P51" s="4" t="s">
        <v>1632</v>
      </c>
      <c r="Q51" s="4">
        <v>1</v>
      </c>
      <c r="R51" s="4">
        <v>1</v>
      </c>
      <c r="T51" s="4">
        <v>0</v>
      </c>
      <c r="U51" s="4">
        <v>12.74</v>
      </c>
      <c r="V51" s="4">
        <v>7</v>
      </c>
      <c r="X51" s="4" t="s">
        <v>1627</v>
      </c>
      <c r="AB51" s="5"/>
    </row>
    <row r="52" spans="1:28" s="4" customFormat="1" ht="13.2" hidden="1" x14ac:dyDescent="0.3">
      <c r="A52" s="3" t="s">
        <v>1720</v>
      </c>
      <c r="B52" s="4">
        <v>17</v>
      </c>
      <c r="C52" s="4" t="s">
        <v>128</v>
      </c>
      <c r="D52" s="4" t="s">
        <v>1647</v>
      </c>
      <c r="E52" s="4">
        <v>166</v>
      </c>
      <c r="F52" s="4" t="str">
        <f>LOOKUP(E52,Lotes!A:A,Lotes!N:N)</f>
        <v>Primera ocupación sobre el tepetate</v>
      </c>
      <c r="G52" s="4" t="s">
        <v>27</v>
      </c>
      <c r="H52" s="4" t="s">
        <v>1705</v>
      </c>
      <c r="I52" s="4" t="s">
        <v>1634</v>
      </c>
      <c r="K52" s="5"/>
      <c r="M52" s="5" t="s">
        <v>1634</v>
      </c>
      <c r="N52" s="4" t="s">
        <v>1643</v>
      </c>
      <c r="P52" s="4" t="s">
        <v>1632</v>
      </c>
      <c r="Q52" s="4">
        <v>1</v>
      </c>
      <c r="R52" s="4">
        <v>1</v>
      </c>
      <c r="T52" s="4">
        <v>0</v>
      </c>
      <c r="U52" s="4">
        <v>17.25</v>
      </c>
      <c r="V52" s="4">
        <v>5.44</v>
      </c>
      <c r="X52" s="4" t="s">
        <v>1627</v>
      </c>
      <c r="AB52" s="5"/>
    </row>
    <row r="53" spans="1:28" s="4" customFormat="1" ht="13.2" hidden="1" x14ac:dyDescent="0.3">
      <c r="A53" s="3" t="s">
        <v>1704</v>
      </c>
      <c r="B53" s="4">
        <v>17</v>
      </c>
      <c r="C53" s="4" t="s">
        <v>128</v>
      </c>
      <c r="D53" s="4" t="s">
        <v>1647</v>
      </c>
      <c r="E53" s="4">
        <v>166</v>
      </c>
      <c r="F53" s="4" t="str">
        <f>LOOKUP(E53,Lotes!A:A,Lotes!N:N)</f>
        <v>Primera ocupación sobre el tepetate</v>
      </c>
      <c r="G53" s="4" t="s">
        <v>27</v>
      </c>
      <c r="H53" s="4" t="s">
        <v>1705</v>
      </c>
      <c r="I53" s="4" t="s">
        <v>1634</v>
      </c>
      <c r="K53" s="4" t="s">
        <v>1682</v>
      </c>
      <c r="M53" s="4" t="s">
        <v>1683</v>
      </c>
      <c r="N53" s="4" t="s">
        <v>1643</v>
      </c>
      <c r="P53" s="4" t="s">
        <v>1632</v>
      </c>
      <c r="Q53" s="4">
        <v>1</v>
      </c>
      <c r="R53" s="4">
        <v>1</v>
      </c>
      <c r="T53" s="4">
        <v>0</v>
      </c>
      <c r="U53" s="4">
        <v>26.96</v>
      </c>
      <c r="V53" s="4">
        <v>4.63</v>
      </c>
      <c r="X53" s="4" t="s">
        <v>1627</v>
      </c>
      <c r="AB53" s="4" t="s">
        <v>1721</v>
      </c>
    </row>
    <row r="54" spans="1:28" s="4" customFormat="1" ht="39.6" hidden="1" x14ac:dyDescent="0.3">
      <c r="A54" s="3" t="s">
        <v>1722</v>
      </c>
      <c r="B54" s="4">
        <v>17</v>
      </c>
      <c r="C54" s="4" t="s">
        <v>128</v>
      </c>
      <c r="D54" s="4" t="s">
        <v>1647</v>
      </c>
      <c r="E54" s="4">
        <v>166</v>
      </c>
      <c r="F54" s="4" t="str">
        <f>LOOKUP(E54,Lotes!A:A,Lotes!N:N)</f>
        <v>Primera ocupación sobre el tepetate</v>
      </c>
      <c r="G54" s="4" t="s">
        <v>27</v>
      </c>
      <c r="H54" s="4" t="s">
        <v>1705</v>
      </c>
      <c r="I54" s="4" t="s">
        <v>1634</v>
      </c>
      <c r="K54" s="4" t="s">
        <v>1650</v>
      </c>
      <c r="M54" s="4" t="s">
        <v>1651</v>
      </c>
      <c r="N54" s="4" t="s">
        <v>1717</v>
      </c>
      <c r="P54" s="4" t="s">
        <v>1626</v>
      </c>
      <c r="Q54" s="4" t="s">
        <v>1723</v>
      </c>
      <c r="R54" s="4">
        <v>2</v>
      </c>
      <c r="S54" s="4">
        <v>1</v>
      </c>
      <c r="T54" s="4">
        <v>1</v>
      </c>
      <c r="U54" s="4">
        <v>20.46</v>
      </c>
      <c r="V54" s="4">
        <v>12.81</v>
      </c>
      <c r="X54" s="4" t="s">
        <v>1627</v>
      </c>
      <c r="Y54" s="4" t="s">
        <v>1627</v>
      </c>
      <c r="AB54" s="4" t="s">
        <v>1724</v>
      </c>
    </row>
    <row r="55" spans="1:28" s="4" customFormat="1" ht="26.4" hidden="1" x14ac:dyDescent="0.3">
      <c r="A55" s="3" t="s">
        <v>1722</v>
      </c>
      <c r="B55" s="4">
        <v>17</v>
      </c>
      <c r="C55" s="4" t="s">
        <v>128</v>
      </c>
      <c r="D55" s="4" t="s">
        <v>1647</v>
      </c>
      <c r="E55" s="4">
        <v>166</v>
      </c>
      <c r="F55" s="4" t="str">
        <f>LOOKUP(E55,Lotes!A:A,Lotes!N:N)</f>
        <v>Primera ocupación sobre el tepetate</v>
      </c>
      <c r="G55" s="4" t="s">
        <v>27</v>
      </c>
      <c r="H55" s="4" t="s">
        <v>1705</v>
      </c>
      <c r="I55" s="4" t="s">
        <v>1634</v>
      </c>
      <c r="K55" s="4" t="s">
        <v>1650</v>
      </c>
      <c r="M55" s="4" t="s">
        <v>1651</v>
      </c>
      <c r="N55" s="4" t="s">
        <v>1659</v>
      </c>
      <c r="P55" s="6">
        <v>0.3</v>
      </c>
      <c r="Q55" s="4">
        <v>1</v>
      </c>
      <c r="R55" s="4">
        <v>1</v>
      </c>
      <c r="T55" s="4">
        <v>0</v>
      </c>
      <c r="U55" s="4">
        <v>20.62</v>
      </c>
      <c r="V55" s="4">
        <v>15.6</v>
      </c>
      <c r="X55" s="4" t="s">
        <v>1679</v>
      </c>
      <c r="Y55" s="4" t="s">
        <v>1647</v>
      </c>
      <c r="AB55" s="5"/>
    </row>
    <row r="56" spans="1:28" s="4" customFormat="1" ht="26.4" hidden="1" x14ac:dyDescent="0.3">
      <c r="A56" s="3" t="s">
        <v>1725</v>
      </c>
      <c r="B56" s="4">
        <v>17</v>
      </c>
      <c r="C56" s="4" t="s">
        <v>128</v>
      </c>
      <c r="D56" s="4" t="s">
        <v>1647</v>
      </c>
      <c r="E56" s="4">
        <v>166</v>
      </c>
      <c r="F56" s="4" t="str">
        <f>LOOKUP(E56,Lotes!A:A,Lotes!N:N)</f>
        <v>Primera ocupación sobre el tepetate</v>
      </c>
      <c r="G56" s="4" t="s">
        <v>27</v>
      </c>
      <c r="H56" s="4" t="s">
        <v>1705</v>
      </c>
      <c r="I56" s="4" t="s">
        <v>1634</v>
      </c>
      <c r="K56" s="4" t="s">
        <v>1641</v>
      </c>
      <c r="M56" s="4" t="s">
        <v>1642</v>
      </c>
      <c r="N56" s="4" t="s">
        <v>1695</v>
      </c>
      <c r="P56" s="4" t="s">
        <v>1668</v>
      </c>
      <c r="Q56" s="4">
        <v>1</v>
      </c>
      <c r="R56" s="4">
        <v>1</v>
      </c>
      <c r="T56" s="4">
        <v>0</v>
      </c>
      <c r="U56" s="4">
        <v>19.829999999999998</v>
      </c>
      <c r="V56" s="4">
        <v>18.170000000000002</v>
      </c>
      <c r="X56" s="4" t="s">
        <v>1627</v>
      </c>
      <c r="AB56" s="4" t="s">
        <v>1726</v>
      </c>
    </row>
    <row r="57" spans="1:28" s="4" customFormat="1" ht="26.4" hidden="1" x14ac:dyDescent="0.3">
      <c r="A57" s="3" t="s">
        <v>1727</v>
      </c>
      <c r="B57" s="4">
        <v>17</v>
      </c>
      <c r="C57" s="4" t="s">
        <v>128</v>
      </c>
      <c r="D57" s="4" t="s">
        <v>1647</v>
      </c>
      <c r="E57" s="4">
        <v>166</v>
      </c>
      <c r="F57" s="4" t="str">
        <f>LOOKUP(E57,Lotes!A:A,Lotes!N:N)</f>
        <v>Primera ocupación sobre el tepetate</v>
      </c>
      <c r="G57" s="4" t="s">
        <v>27</v>
      </c>
      <c r="H57" s="4" t="s">
        <v>1705</v>
      </c>
      <c r="I57" s="4" t="s">
        <v>1634</v>
      </c>
      <c r="K57" s="4" t="s">
        <v>1728</v>
      </c>
      <c r="M57" s="4" t="s">
        <v>1729</v>
      </c>
      <c r="N57" s="4" t="s">
        <v>1730</v>
      </c>
      <c r="O57" s="4" t="s">
        <v>1665</v>
      </c>
      <c r="P57" s="4" t="s">
        <v>1731</v>
      </c>
      <c r="Q57" s="4">
        <v>1</v>
      </c>
      <c r="R57" s="4">
        <v>1</v>
      </c>
      <c r="T57" s="4">
        <v>0</v>
      </c>
      <c r="U57" s="4">
        <v>11.67</v>
      </c>
      <c r="V57" s="4">
        <v>13.44</v>
      </c>
      <c r="X57" s="4" t="s">
        <v>1627</v>
      </c>
      <c r="Y57" s="4" t="s">
        <v>1627</v>
      </c>
      <c r="AB57" s="4" t="s">
        <v>1732</v>
      </c>
    </row>
    <row r="58" spans="1:28" s="4" customFormat="1" ht="26.4" hidden="1" x14ac:dyDescent="0.3">
      <c r="A58" s="3" t="s">
        <v>1725</v>
      </c>
      <c r="B58" s="4">
        <v>17</v>
      </c>
      <c r="C58" s="4" t="s">
        <v>128</v>
      </c>
      <c r="D58" s="4" t="s">
        <v>1647</v>
      </c>
      <c r="E58" s="4">
        <v>166</v>
      </c>
      <c r="F58" s="4" t="str">
        <f>LOOKUP(E58,Lotes!A:A,Lotes!N:N)</f>
        <v>Primera ocupación sobre el tepetate</v>
      </c>
      <c r="G58" s="4" t="s">
        <v>27</v>
      </c>
      <c r="H58" s="4" t="s">
        <v>1705</v>
      </c>
      <c r="I58" s="4" t="s">
        <v>1634</v>
      </c>
      <c r="K58" s="4" t="s">
        <v>1641</v>
      </c>
      <c r="M58" s="4" t="s">
        <v>1642</v>
      </c>
      <c r="N58" s="4" t="s">
        <v>1733</v>
      </c>
      <c r="O58" s="5"/>
      <c r="P58" s="6">
        <v>0.8</v>
      </c>
      <c r="Q58" s="4">
        <v>1</v>
      </c>
      <c r="R58" s="4">
        <v>1</v>
      </c>
      <c r="T58" s="4">
        <v>0</v>
      </c>
      <c r="U58" s="4">
        <v>32.85</v>
      </c>
      <c r="V58" s="4">
        <v>17.37</v>
      </c>
      <c r="X58" s="4" t="s">
        <v>1627</v>
      </c>
      <c r="Y58" s="4" t="s">
        <v>1627</v>
      </c>
      <c r="AB58" s="4" t="s">
        <v>1734</v>
      </c>
    </row>
    <row r="59" spans="1:28" s="4" customFormat="1" ht="26.4" hidden="1" x14ac:dyDescent="0.3">
      <c r="A59" s="3" t="s">
        <v>1722</v>
      </c>
      <c r="B59" s="4">
        <v>17</v>
      </c>
      <c r="C59" s="4" t="s">
        <v>128</v>
      </c>
      <c r="D59" s="4" t="s">
        <v>1647</v>
      </c>
      <c r="E59" s="4">
        <v>166</v>
      </c>
      <c r="F59" s="4" t="str">
        <f>LOOKUP(E59,Lotes!A:A,Lotes!N:N)</f>
        <v>Primera ocupación sobre el tepetate</v>
      </c>
      <c r="G59" s="4" t="s">
        <v>27</v>
      </c>
      <c r="H59" s="4" t="s">
        <v>1705</v>
      </c>
      <c r="I59" s="4" t="s">
        <v>1634</v>
      </c>
      <c r="K59" s="4" t="s">
        <v>1650</v>
      </c>
      <c r="M59" s="4" t="s">
        <v>1651</v>
      </c>
      <c r="N59" s="4" t="s">
        <v>1667</v>
      </c>
      <c r="P59" s="4" t="s">
        <v>1668</v>
      </c>
      <c r="Q59" s="4">
        <v>1</v>
      </c>
      <c r="R59" s="4">
        <v>1</v>
      </c>
      <c r="T59" s="4">
        <v>1</v>
      </c>
      <c r="U59" s="4">
        <v>62.72</v>
      </c>
      <c r="V59" s="4">
        <v>5.46</v>
      </c>
      <c r="X59" s="4" t="s">
        <v>1627</v>
      </c>
      <c r="Y59" s="5"/>
      <c r="AB59" s="5"/>
    </row>
    <row r="60" spans="1:28" s="4" customFormat="1" ht="26.4" hidden="1" x14ac:dyDescent="0.3">
      <c r="A60" s="3" t="s">
        <v>1725</v>
      </c>
      <c r="B60" s="4">
        <v>17</v>
      </c>
      <c r="C60" s="4" t="s">
        <v>128</v>
      </c>
      <c r="D60" s="4" t="s">
        <v>1647</v>
      </c>
      <c r="E60" s="4">
        <v>166</v>
      </c>
      <c r="F60" s="4" t="str">
        <f>LOOKUP(E60,Lotes!A:A,Lotes!N:N)</f>
        <v>Primera ocupación sobre el tepetate</v>
      </c>
      <c r="G60" s="4" t="s">
        <v>27</v>
      </c>
      <c r="H60" s="4" t="s">
        <v>1705</v>
      </c>
      <c r="I60" s="4" t="s">
        <v>1634</v>
      </c>
      <c r="K60" s="4" t="s">
        <v>1641</v>
      </c>
      <c r="M60" s="4" t="s">
        <v>1642</v>
      </c>
      <c r="N60" s="4" t="s">
        <v>1643</v>
      </c>
      <c r="P60" s="4" t="s">
        <v>1632</v>
      </c>
      <c r="Q60" s="4">
        <v>1</v>
      </c>
      <c r="R60" s="4">
        <v>1</v>
      </c>
      <c r="T60" s="4">
        <v>0</v>
      </c>
      <c r="U60" s="4">
        <v>46.91</v>
      </c>
      <c r="V60" s="4">
        <v>15.51</v>
      </c>
      <c r="X60" s="4" t="s">
        <v>1627</v>
      </c>
      <c r="AB60" s="5"/>
    </row>
    <row r="61" spans="1:28" s="4" customFormat="1" ht="26.4" hidden="1" x14ac:dyDescent="0.3">
      <c r="A61" s="3" t="s">
        <v>1725</v>
      </c>
      <c r="B61" s="4">
        <v>17</v>
      </c>
      <c r="C61" s="4" t="s">
        <v>128</v>
      </c>
      <c r="D61" s="4" t="s">
        <v>1647</v>
      </c>
      <c r="E61" s="4">
        <v>166</v>
      </c>
      <c r="F61" s="4" t="str">
        <f>LOOKUP(E61,Lotes!A:A,Lotes!N:N)</f>
        <v>Primera ocupación sobre el tepetate</v>
      </c>
      <c r="G61" s="4" t="s">
        <v>27</v>
      </c>
      <c r="H61" s="4" t="s">
        <v>1705</v>
      </c>
      <c r="I61" s="4" t="s">
        <v>1634</v>
      </c>
      <c r="K61" s="4" t="s">
        <v>1641</v>
      </c>
      <c r="M61" s="4" t="s">
        <v>1642</v>
      </c>
      <c r="N61" s="4" t="s">
        <v>1643</v>
      </c>
      <c r="P61" s="4" t="s">
        <v>1632</v>
      </c>
      <c r="Q61" s="4">
        <v>1</v>
      </c>
      <c r="R61" s="4">
        <v>1</v>
      </c>
      <c r="T61" s="4">
        <v>0</v>
      </c>
      <c r="U61" s="4">
        <v>35.049999999999997</v>
      </c>
      <c r="V61" s="4">
        <v>15.21</v>
      </c>
      <c r="X61" s="4" t="s">
        <v>1627</v>
      </c>
      <c r="AB61" s="5"/>
    </row>
    <row r="62" spans="1:28" s="4" customFormat="1" ht="26.4" hidden="1" x14ac:dyDescent="0.3">
      <c r="A62" s="3" t="s">
        <v>1725</v>
      </c>
      <c r="B62" s="4">
        <v>17</v>
      </c>
      <c r="C62" s="4" t="s">
        <v>128</v>
      </c>
      <c r="D62" s="4" t="s">
        <v>1647</v>
      </c>
      <c r="E62" s="4">
        <v>166</v>
      </c>
      <c r="F62" s="4" t="str">
        <f>LOOKUP(E62,Lotes!A:A,Lotes!N:N)</f>
        <v>Primera ocupación sobre el tepetate</v>
      </c>
      <c r="G62" s="4" t="s">
        <v>27</v>
      </c>
      <c r="H62" s="4" t="s">
        <v>1705</v>
      </c>
      <c r="I62" s="4" t="s">
        <v>1634</v>
      </c>
      <c r="K62" s="4" t="s">
        <v>1641</v>
      </c>
      <c r="M62" s="4" t="s">
        <v>1642</v>
      </c>
      <c r="N62" s="4" t="s">
        <v>1643</v>
      </c>
      <c r="P62" s="4" t="s">
        <v>1632</v>
      </c>
      <c r="Q62" s="4">
        <v>1</v>
      </c>
      <c r="R62" s="4">
        <v>1</v>
      </c>
      <c r="T62" s="4">
        <v>0</v>
      </c>
      <c r="U62" s="4">
        <v>23.94</v>
      </c>
      <c r="V62" s="4">
        <v>10.88</v>
      </c>
      <c r="X62" s="4" t="s">
        <v>1627</v>
      </c>
      <c r="AB62" s="5"/>
    </row>
    <row r="63" spans="1:28" s="4" customFormat="1" ht="26.4" hidden="1" x14ac:dyDescent="0.3">
      <c r="A63" s="3" t="s">
        <v>1725</v>
      </c>
      <c r="B63" s="4">
        <v>17</v>
      </c>
      <c r="C63" s="4" t="s">
        <v>128</v>
      </c>
      <c r="D63" s="4" t="s">
        <v>1647</v>
      </c>
      <c r="E63" s="4">
        <v>166</v>
      </c>
      <c r="F63" s="4" t="str">
        <f>LOOKUP(E63,Lotes!A:A,Lotes!N:N)</f>
        <v>Primera ocupación sobre el tepetate</v>
      </c>
      <c r="G63" s="4" t="s">
        <v>27</v>
      </c>
      <c r="H63" s="4" t="s">
        <v>1705</v>
      </c>
      <c r="I63" s="4" t="s">
        <v>1634</v>
      </c>
      <c r="K63" s="4" t="s">
        <v>1641</v>
      </c>
      <c r="M63" s="4" t="s">
        <v>1642</v>
      </c>
      <c r="N63" s="4" t="s">
        <v>1643</v>
      </c>
      <c r="P63" s="4" t="s">
        <v>1632</v>
      </c>
      <c r="Q63" s="4">
        <v>1</v>
      </c>
      <c r="R63" s="4">
        <v>1</v>
      </c>
      <c r="T63" s="4">
        <v>0</v>
      </c>
      <c r="U63" s="4">
        <v>29.45</v>
      </c>
      <c r="V63" s="4">
        <v>10.32</v>
      </c>
      <c r="X63" s="4" t="s">
        <v>1627</v>
      </c>
      <c r="AB63" s="5"/>
    </row>
    <row r="64" spans="1:28" s="4" customFormat="1" ht="26.4" hidden="1" x14ac:dyDescent="0.3">
      <c r="A64" s="3" t="s">
        <v>1725</v>
      </c>
      <c r="B64" s="4">
        <v>17</v>
      </c>
      <c r="C64" s="4" t="s">
        <v>128</v>
      </c>
      <c r="D64" s="4" t="s">
        <v>1647</v>
      </c>
      <c r="E64" s="4">
        <v>166</v>
      </c>
      <c r="F64" s="4" t="str">
        <f>LOOKUP(E64,Lotes!A:A,Lotes!N:N)</f>
        <v>Primera ocupación sobre el tepetate</v>
      </c>
      <c r="G64" s="4" t="s">
        <v>27</v>
      </c>
      <c r="H64" s="4" t="s">
        <v>1705</v>
      </c>
      <c r="I64" s="4" t="s">
        <v>1634</v>
      </c>
      <c r="K64" s="4" t="s">
        <v>1641</v>
      </c>
      <c r="M64" s="4" t="s">
        <v>1642</v>
      </c>
      <c r="N64" s="4" t="s">
        <v>1667</v>
      </c>
      <c r="P64" s="4" t="s">
        <v>1668</v>
      </c>
      <c r="Q64" s="4">
        <v>1</v>
      </c>
      <c r="R64" s="4">
        <v>1</v>
      </c>
      <c r="T64" s="4">
        <v>0</v>
      </c>
      <c r="U64" s="4">
        <v>24.06</v>
      </c>
      <c r="V64" s="4">
        <v>9.1999999999999993</v>
      </c>
      <c r="X64" s="4" t="s">
        <v>1627</v>
      </c>
      <c r="AB64" s="5"/>
    </row>
    <row r="65" spans="1:28" s="4" customFormat="1" ht="26.4" hidden="1" x14ac:dyDescent="0.3">
      <c r="A65" s="3" t="s">
        <v>1735</v>
      </c>
      <c r="B65" s="4">
        <v>17</v>
      </c>
      <c r="C65" s="4" t="s">
        <v>128</v>
      </c>
      <c r="D65" s="4" t="s">
        <v>1647</v>
      </c>
      <c r="E65" s="4">
        <v>166</v>
      </c>
      <c r="F65" s="4" t="str">
        <f>LOOKUP(E65,Lotes!A:A,Lotes!N:N)</f>
        <v>Primera ocupación sobre el tepetate</v>
      </c>
      <c r="G65" s="4" t="s">
        <v>27</v>
      </c>
      <c r="H65" s="4" t="s">
        <v>1705</v>
      </c>
      <c r="I65" s="4" t="s">
        <v>1634</v>
      </c>
      <c r="J65" s="4" t="s">
        <v>3561</v>
      </c>
      <c r="K65" s="4" t="s">
        <v>1656</v>
      </c>
      <c r="L65" s="4" t="s">
        <v>1657</v>
      </c>
      <c r="M65" s="4" t="s">
        <v>1658</v>
      </c>
      <c r="N65" s="4" t="s">
        <v>1652</v>
      </c>
      <c r="P65" s="4" t="s">
        <v>1668</v>
      </c>
      <c r="Q65" s="4">
        <v>1</v>
      </c>
      <c r="R65" s="4">
        <v>1</v>
      </c>
      <c r="T65" s="4">
        <v>0</v>
      </c>
      <c r="U65" s="4">
        <v>18.36</v>
      </c>
      <c r="V65" s="4">
        <v>8.5500000000000007</v>
      </c>
      <c r="X65" s="4" t="s">
        <v>1627</v>
      </c>
      <c r="AB65" s="4" t="s">
        <v>1736</v>
      </c>
    </row>
    <row r="66" spans="1:28" s="4" customFormat="1" ht="13.2" hidden="1" x14ac:dyDescent="0.3">
      <c r="A66" s="3" t="s">
        <v>1737</v>
      </c>
      <c r="B66" s="4">
        <v>17</v>
      </c>
      <c r="C66" s="4" t="s">
        <v>128</v>
      </c>
      <c r="D66" s="4" t="s">
        <v>1647</v>
      </c>
      <c r="E66" s="4">
        <v>166</v>
      </c>
      <c r="F66" s="4" t="str">
        <f>LOOKUP(E66,Lotes!A:A,Lotes!N:N)</f>
        <v>Primera ocupación sobre el tepetate</v>
      </c>
      <c r="G66" s="4" t="s">
        <v>27</v>
      </c>
      <c r="H66" s="4" t="s">
        <v>1705</v>
      </c>
      <c r="I66" s="4" t="s">
        <v>1738</v>
      </c>
      <c r="K66" s="5"/>
      <c r="L66" s="5"/>
      <c r="M66" s="4" t="s">
        <v>1738</v>
      </c>
      <c r="N66" s="4" t="s">
        <v>1739</v>
      </c>
      <c r="P66" s="6">
        <v>0.9</v>
      </c>
      <c r="Q66" s="4">
        <v>1</v>
      </c>
      <c r="R66" s="4">
        <v>1</v>
      </c>
      <c r="T66" s="4">
        <v>1</v>
      </c>
      <c r="U66" s="4">
        <v>24.99</v>
      </c>
      <c r="V66" s="4">
        <v>10.49</v>
      </c>
      <c r="X66" s="4" t="s">
        <v>1627</v>
      </c>
      <c r="AB66" s="4" t="s">
        <v>1740</v>
      </c>
    </row>
    <row r="67" spans="1:28" s="4" customFormat="1" ht="26.4" hidden="1" x14ac:dyDescent="0.3">
      <c r="A67" s="3" t="s">
        <v>1741</v>
      </c>
      <c r="B67" s="4">
        <v>17</v>
      </c>
      <c r="C67" s="4" t="s">
        <v>128</v>
      </c>
      <c r="D67" s="4" t="s">
        <v>1647</v>
      </c>
      <c r="E67" s="4">
        <v>166</v>
      </c>
      <c r="F67" s="4" t="str">
        <f>LOOKUP(E67,Lotes!A:A,Lotes!N:N)</f>
        <v>Primera ocupación sobre el tepetate</v>
      </c>
      <c r="G67" s="4" t="s">
        <v>27</v>
      </c>
      <c r="H67" s="4" t="s">
        <v>1705</v>
      </c>
      <c r="I67" s="4" t="s">
        <v>1634</v>
      </c>
      <c r="J67" s="4" t="s">
        <v>1742</v>
      </c>
      <c r="K67" s="4" t="s">
        <v>1742</v>
      </c>
      <c r="L67" s="4" t="s">
        <v>1743</v>
      </c>
      <c r="M67" s="4" t="s">
        <v>1744</v>
      </c>
      <c r="N67" s="4" t="s">
        <v>1693</v>
      </c>
      <c r="O67" s="4" t="s">
        <v>1665</v>
      </c>
      <c r="P67" s="6">
        <v>0.4</v>
      </c>
      <c r="Q67" s="4">
        <v>1</v>
      </c>
      <c r="R67" s="4">
        <v>1</v>
      </c>
      <c r="T67" s="4">
        <v>1</v>
      </c>
      <c r="U67" s="4">
        <v>33.700000000000003</v>
      </c>
      <c r="V67" s="4">
        <v>14.83</v>
      </c>
      <c r="X67" s="4" t="s">
        <v>1627</v>
      </c>
      <c r="Y67" s="4" t="s">
        <v>1627</v>
      </c>
      <c r="AB67" s="4" t="s">
        <v>1745</v>
      </c>
    </row>
    <row r="68" spans="1:28" s="4" customFormat="1" ht="39.6" hidden="1" x14ac:dyDescent="0.3">
      <c r="A68" s="3" t="s">
        <v>1741</v>
      </c>
      <c r="B68" s="4">
        <v>17</v>
      </c>
      <c r="C68" s="4" t="s">
        <v>128</v>
      </c>
      <c r="D68" s="4" t="s">
        <v>1647</v>
      </c>
      <c r="E68" s="4">
        <v>166</v>
      </c>
      <c r="F68" s="4" t="str">
        <f>LOOKUP(E68,Lotes!A:A,Lotes!N:N)</f>
        <v>Primera ocupación sobre el tepetate</v>
      </c>
      <c r="G68" s="4" t="s">
        <v>27</v>
      </c>
      <c r="H68" s="4" t="s">
        <v>1705</v>
      </c>
      <c r="I68" s="4" t="s">
        <v>1634</v>
      </c>
      <c r="J68" s="4" t="s">
        <v>1742</v>
      </c>
      <c r="K68" s="4" t="s">
        <v>1742</v>
      </c>
      <c r="L68" s="4" t="s">
        <v>1746</v>
      </c>
      <c r="M68" s="4" t="s">
        <v>1744</v>
      </c>
      <c r="N68" s="4" t="s">
        <v>1747</v>
      </c>
      <c r="P68" s="4" t="s">
        <v>1668</v>
      </c>
      <c r="Q68" s="4">
        <v>1</v>
      </c>
      <c r="R68" s="4">
        <v>1</v>
      </c>
      <c r="T68" s="4">
        <v>0</v>
      </c>
      <c r="U68" s="4">
        <v>23.32</v>
      </c>
      <c r="V68" s="4">
        <v>5.07</v>
      </c>
      <c r="X68" s="4" t="s">
        <v>1627</v>
      </c>
      <c r="AB68" s="4" t="s">
        <v>1748</v>
      </c>
    </row>
    <row r="69" spans="1:28" s="4" customFormat="1" ht="13.2" hidden="1" x14ac:dyDescent="0.3">
      <c r="A69" s="3" t="s">
        <v>1749</v>
      </c>
      <c r="B69" s="4">
        <v>17</v>
      </c>
      <c r="C69" s="4" t="s">
        <v>128</v>
      </c>
      <c r="D69" s="4" t="s">
        <v>1647</v>
      </c>
      <c r="E69" s="4">
        <v>166</v>
      </c>
      <c r="F69" s="4" t="str">
        <f>LOOKUP(E69,Lotes!A:A,Lotes!N:N)</f>
        <v>Primera ocupación sobre el tepetate</v>
      </c>
      <c r="G69" s="4" t="s">
        <v>27</v>
      </c>
      <c r="H69" s="4" t="s">
        <v>1705</v>
      </c>
      <c r="I69" s="4" t="s">
        <v>1622</v>
      </c>
      <c r="K69" s="4" t="s">
        <v>1650</v>
      </c>
      <c r="L69" s="5"/>
      <c r="M69" s="4" t="s">
        <v>1622</v>
      </c>
      <c r="N69" s="4" t="s">
        <v>1750</v>
      </c>
      <c r="O69" s="4" t="s">
        <v>1625</v>
      </c>
      <c r="P69" s="4" t="s">
        <v>1751</v>
      </c>
      <c r="Q69" s="4">
        <v>1</v>
      </c>
      <c r="R69" s="4">
        <v>1</v>
      </c>
      <c r="T69" s="4">
        <v>1</v>
      </c>
      <c r="U69" s="4">
        <v>42.73</v>
      </c>
      <c r="V69" s="4">
        <v>6.28</v>
      </c>
      <c r="X69" s="4" t="s">
        <v>1627</v>
      </c>
      <c r="Y69" s="5"/>
      <c r="AB69" s="4" t="s">
        <v>1752</v>
      </c>
    </row>
    <row r="70" spans="1:28" s="4" customFormat="1" ht="13.2" hidden="1" x14ac:dyDescent="0.3">
      <c r="A70" s="3" t="s">
        <v>1753</v>
      </c>
      <c r="B70" s="4">
        <v>17</v>
      </c>
      <c r="C70" s="4" t="s">
        <v>128</v>
      </c>
      <c r="D70" s="4" t="s">
        <v>1647</v>
      </c>
      <c r="E70" s="4">
        <v>166</v>
      </c>
      <c r="F70" s="4" t="str">
        <f>LOOKUP(E70,Lotes!A:A,Lotes!N:N)</f>
        <v>Primera ocupación sobre el tepetate</v>
      </c>
      <c r="G70" s="4" t="s">
        <v>27</v>
      </c>
      <c r="H70" s="4" t="s">
        <v>1705</v>
      </c>
      <c r="I70" s="4" t="s">
        <v>1622</v>
      </c>
      <c r="K70" s="4" t="s">
        <v>1682</v>
      </c>
      <c r="L70" s="5"/>
      <c r="M70" s="4" t="s">
        <v>1622</v>
      </c>
      <c r="N70" s="4" t="s">
        <v>1750</v>
      </c>
      <c r="O70" s="4" t="s">
        <v>1625</v>
      </c>
      <c r="P70" s="4" t="s">
        <v>1751</v>
      </c>
      <c r="Q70" s="4">
        <v>1</v>
      </c>
      <c r="R70" s="4">
        <v>1</v>
      </c>
      <c r="T70" s="4">
        <v>1</v>
      </c>
      <c r="U70" s="4">
        <v>17.39</v>
      </c>
      <c r="V70" s="4">
        <v>5.66</v>
      </c>
      <c r="X70" s="4" t="s">
        <v>1627</v>
      </c>
      <c r="AB70" s="4" t="s">
        <v>1752</v>
      </c>
    </row>
    <row r="71" spans="1:28" s="4" customFormat="1" ht="13.2" hidden="1" x14ac:dyDescent="0.3">
      <c r="A71" s="3" t="s">
        <v>1749</v>
      </c>
      <c r="B71" s="4">
        <v>17</v>
      </c>
      <c r="C71" s="4" t="s">
        <v>128</v>
      </c>
      <c r="D71" s="4" t="s">
        <v>1647</v>
      </c>
      <c r="E71" s="4">
        <v>166</v>
      </c>
      <c r="F71" s="4" t="str">
        <f>LOOKUP(E71,Lotes!A:A,Lotes!N:N)</f>
        <v>Primera ocupación sobre el tepetate</v>
      </c>
      <c r="G71" s="4" t="s">
        <v>27</v>
      </c>
      <c r="H71" s="4" t="s">
        <v>1705</v>
      </c>
      <c r="I71" s="4" t="s">
        <v>1622</v>
      </c>
      <c r="K71" s="4" t="s">
        <v>1650</v>
      </c>
      <c r="L71" s="5"/>
      <c r="M71" s="4" t="s">
        <v>1622</v>
      </c>
      <c r="N71" s="4" t="s">
        <v>1754</v>
      </c>
      <c r="P71" s="6">
        <v>0.6</v>
      </c>
      <c r="Q71" s="4">
        <v>1</v>
      </c>
      <c r="R71" s="4">
        <v>1</v>
      </c>
      <c r="T71" s="4">
        <v>1</v>
      </c>
      <c r="U71" s="4">
        <v>34.450000000000003</v>
      </c>
      <c r="V71" s="4">
        <v>8.34</v>
      </c>
      <c r="X71" s="4" t="s">
        <v>1627</v>
      </c>
      <c r="Y71" s="5"/>
      <c r="AB71" s="5"/>
    </row>
    <row r="72" spans="1:28" s="4" customFormat="1" ht="13.2" hidden="1" x14ac:dyDescent="0.3">
      <c r="A72" s="3" t="s">
        <v>1753</v>
      </c>
      <c r="B72" s="4">
        <v>17</v>
      </c>
      <c r="C72" s="4" t="s">
        <v>128</v>
      </c>
      <c r="D72" s="4" t="s">
        <v>1647</v>
      </c>
      <c r="E72" s="4">
        <v>166</v>
      </c>
      <c r="F72" s="4" t="str">
        <f>LOOKUP(E72,Lotes!A:A,Lotes!N:N)</f>
        <v>Primera ocupación sobre el tepetate</v>
      </c>
      <c r="G72" s="4" t="s">
        <v>27</v>
      </c>
      <c r="H72" s="4" t="s">
        <v>1705</v>
      </c>
      <c r="I72" s="4" t="s">
        <v>1622</v>
      </c>
      <c r="K72" s="4" t="s">
        <v>1682</v>
      </c>
      <c r="L72" s="5"/>
      <c r="M72" s="4" t="s">
        <v>1622</v>
      </c>
      <c r="N72" s="4" t="s">
        <v>1755</v>
      </c>
      <c r="O72" s="4" t="s">
        <v>1665</v>
      </c>
      <c r="P72" s="4" t="s">
        <v>1631</v>
      </c>
      <c r="Q72" s="4">
        <v>1</v>
      </c>
      <c r="R72" s="4">
        <v>1</v>
      </c>
      <c r="T72" s="4">
        <v>0</v>
      </c>
      <c r="U72" s="4">
        <v>29.88</v>
      </c>
      <c r="V72" s="4">
        <v>7.07</v>
      </c>
      <c r="X72" s="4" t="s">
        <v>1627</v>
      </c>
      <c r="AB72" s="4" t="s">
        <v>1756</v>
      </c>
    </row>
    <row r="73" spans="1:28" s="4" customFormat="1" ht="13.2" hidden="1" x14ac:dyDescent="0.3">
      <c r="A73" s="3" t="s">
        <v>1753</v>
      </c>
      <c r="B73" s="4">
        <v>17</v>
      </c>
      <c r="C73" s="4" t="s">
        <v>128</v>
      </c>
      <c r="D73" s="4" t="s">
        <v>1647</v>
      </c>
      <c r="E73" s="4">
        <v>166</v>
      </c>
      <c r="F73" s="4" t="str">
        <f>LOOKUP(E73,Lotes!A:A,Lotes!N:N)</f>
        <v>Primera ocupación sobre el tepetate</v>
      </c>
      <c r="G73" s="4" t="s">
        <v>27</v>
      </c>
      <c r="H73" s="4" t="s">
        <v>1705</v>
      </c>
      <c r="I73" s="4" t="s">
        <v>1622</v>
      </c>
      <c r="K73" s="4" t="s">
        <v>1682</v>
      </c>
      <c r="L73" s="5"/>
      <c r="M73" s="4" t="s">
        <v>1622</v>
      </c>
      <c r="N73" s="4" t="s">
        <v>1757</v>
      </c>
      <c r="O73" s="4" t="s">
        <v>1665</v>
      </c>
      <c r="P73" s="6">
        <v>0.7</v>
      </c>
      <c r="Q73" s="4">
        <v>1</v>
      </c>
      <c r="R73" s="4">
        <v>1</v>
      </c>
      <c r="T73" s="4">
        <v>1</v>
      </c>
      <c r="U73" s="4">
        <v>32.83</v>
      </c>
      <c r="V73" s="4">
        <v>9.2799999999999994</v>
      </c>
      <c r="X73" s="4" t="s">
        <v>1627</v>
      </c>
      <c r="AB73" s="4" t="s">
        <v>1758</v>
      </c>
    </row>
    <row r="74" spans="1:28" s="4" customFormat="1" ht="26.4" hidden="1" x14ac:dyDescent="0.3">
      <c r="A74" s="3" t="s">
        <v>1704</v>
      </c>
      <c r="B74" s="4">
        <v>17</v>
      </c>
      <c r="C74" s="4" t="s">
        <v>128</v>
      </c>
      <c r="D74" s="4" t="s">
        <v>1647</v>
      </c>
      <c r="E74" s="4">
        <v>166</v>
      </c>
      <c r="F74" s="4" t="str">
        <f>LOOKUP(E74,Lotes!A:A,Lotes!N:N)</f>
        <v>Primera ocupación sobre el tepetate</v>
      </c>
      <c r="G74" s="4" t="s">
        <v>27</v>
      </c>
      <c r="H74" s="4" t="s">
        <v>1705</v>
      </c>
      <c r="I74" s="4" t="s">
        <v>1634</v>
      </c>
      <c r="K74" s="4" t="s">
        <v>1682</v>
      </c>
      <c r="L74" s="5"/>
      <c r="M74" s="4" t="s">
        <v>1683</v>
      </c>
      <c r="N74" s="4" t="s">
        <v>1730</v>
      </c>
      <c r="O74" s="4" t="s">
        <v>1665</v>
      </c>
      <c r="P74" s="6">
        <v>0.8</v>
      </c>
      <c r="Q74" s="4">
        <v>1</v>
      </c>
      <c r="R74" s="4">
        <v>1</v>
      </c>
      <c r="T74" s="4">
        <v>1</v>
      </c>
      <c r="U74" s="4">
        <v>34.72</v>
      </c>
      <c r="V74" s="4">
        <v>10.61</v>
      </c>
      <c r="X74" s="4" t="s">
        <v>1759</v>
      </c>
      <c r="Y74" s="4" t="s">
        <v>1627</v>
      </c>
      <c r="AB74" s="4" t="s">
        <v>1760</v>
      </c>
    </row>
    <row r="75" spans="1:28" s="4" customFormat="1" ht="26.4" hidden="1" x14ac:dyDescent="0.3">
      <c r="A75" s="3" t="s">
        <v>1749</v>
      </c>
      <c r="B75" s="4">
        <v>17</v>
      </c>
      <c r="C75" s="4" t="s">
        <v>128</v>
      </c>
      <c r="D75" s="4" t="s">
        <v>1647</v>
      </c>
      <c r="E75" s="4">
        <v>166</v>
      </c>
      <c r="F75" s="4" t="str">
        <f>LOOKUP(E75,Lotes!A:A,Lotes!N:N)</f>
        <v>Primera ocupación sobre el tepetate</v>
      </c>
      <c r="G75" s="4" t="s">
        <v>27</v>
      </c>
      <c r="H75" s="4" t="s">
        <v>1705</v>
      </c>
      <c r="I75" s="4" t="s">
        <v>1622</v>
      </c>
      <c r="K75" s="4" t="s">
        <v>1650</v>
      </c>
      <c r="L75" s="5"/>
      <c r="M75" s="4" t="s">
        <v>1622</v>
      </c>
      <c r="N75" s="4" t="s">
        <v>1669</v>
      </c>
      <c r="P75" s="4" t="s">
        <v>1626</v>
      </c>
      <c r="Q75" s="4">
        <v>1</v>
      </c>
      <c r="R75" s="4">
        <v>1</v>
      </c>
      <c r="T75" s="4">
        <v>1</v>
      </c>
      <c r="U75" s="4">
        <v>6.45</v>
      </c>
      <c r="V75" s="4">
        <v>15.55</v>
      </c>
      <c r="AB75" s="5"/>
    </row>
    <row r="76" spans="1:28" s="4" customFormat="1" ht="13.2" hidden="1" x14ac:dyDescent="0.3">
      <c r="A76" s="3" t="s">
        <v>1749</v>
      </c>
      <c r="B76" s="4">
        <v>17</v>
      </c>
      <c r="C76" s="4" t="s">
        <v>128</v>
      </c>
      <c r="D76" s="4" t="s">
        <v>1647</v>
      </c>
      <c r="E76" s="4">
        <v>166</v>
      </c>
      <c r="F76" s="4" t="str">
        <f>LOOKUP(E76,Lotes!A:A,Lotes!N:N)</f>
        <v>Primera ocupación sobre el tepetate</v>
      </c>
      <c r="G76" s="4" t="s">
        <v>27</v>
      </c>
      <c r="H76" s="4" t="s">
        <v>1705</v>
      </c>
      <c r="I76" s="4" t="s">
        <v>1622</v>
      </c>
      <c r="K76" s="4" t="s">
        <v>1650</v>
      </c>
      <c r="L76" s="5"/>
      <c r="M76" s="4" t="s">
        <v>1622</v>
      </c>
      <c r="N76" s="4" t="s">
        <v>1643</v>
      </c>
      <c r="P76" s="4" t="s">
        <v>1632</v>
      </c>
      <c r="Q76" s="4">
        <v>1</v>
      </c>
      <c r="R76" s="4">
        <v>1</v>
      </c>
      <c r="T76" s="4">
        <v>0</v>
      </c>
      <c r="U76" s="4">
        <v>27.93</v>
      </c>
      <c r="V76" s="4">
        <v>5.03</v>
      </c>
      <c r="AB76" s="5"/>
    </row>
    <row r="77" spans="1:28" s="4" customFormat="1" ht="13.2" hidden="1" x14ac:dyDescent="0.3">
      <c r="A77" s="3" t="s">
        <v>1753</v>
      </c>
      <c r="B77" s="4">
        <v>17</v>
      </c>
      <c r="C77" s="4" t="s">
        <v>128</v>
      </c>
      <c r="D77" s="4" t="s">
        <v>1647</v>
      </c>
      <c r="E77" s="4">
        <v>166</v>
      </c>
      <c r="F77" s="4" t="str">
        <f>LOOKUP(E77,Lotes!A:A,Lotes!N:N)</f>
        <v>Primera ocupación sobre el tepetate</v>
      </c>
      <c r="G77" s="4" t="s">
        <v>27</v>
      </c>
      <c r="H77" s="4" t="s">
        <v>1705</v>
      </c>
      <c r="I77" s="4" t="s">
        <v>1622</v>
      </c>
      <c r="K77" s="4" t="s">
        <v>1682</v>
      </c>
      <c r="L77" s="5"/>
      <c r="M77" s="4" t="s">
        <v>1622</v>
      </c>
      <c r="N77" s="4" t="s">
        <v>1643</v>
      </c>
      <c r="P77" s="4" t="s">
        <v>1632</v>
      </c>
      <c r="Q77" s="4">
        <v>1</v>
      </c>
      <c r="R77" s="4">
        <v>1</v>
      </c>
      <c r="T77" s="4">
        <v>0</v>
      </c>
      <c r="U77" s="4">
        <v>31.12</v>
      </c>
      <c r="V77" s="4">
        <v>3.45</v>
      </c>
      <c r="AB77" s="5"/>
    </row>
    <row r="78" spans="1:28" s="4" customFormat="1" ht="13.2" hidden="1" x14ac:dyDescent="0.3">
      <c r="A78" s="3" t="s">
        <v>1749</v>
      </c>
      <c r="B78" s="4">
        <v>17</v>
      </c>
      <c r="C78" s="4" t="s">
        <v>128</v>
      </c>
      <c r="D78" s="4" t="s">
        <v>1647</v>
      </c>
      <c r="E78" s="4">
        <v>166</v>
      </c>
      <c r="F78" s="4" t="str">
        <f>LOOKUP(E78,Lotes!A:A,Lotes!N:N)</f>
        <v>Primera ocupación sobre el tepetate</v>
      </c>
      <c r="G78" s="4" t="s">
        <v>27</v>
      </c>
      <c r="H78" s="4" t="s">
        <v>1705</v>
      </c>
      <c r="I78" s="4" t="s">
        <v>1622</v>
      </c>
      <c r="K78" s="4" t="s">
        <v>1650</v>
      </c>
      <c r="L78" s="5"/>
      <c r="M78" s="4" t="s">
        <v>1622</v>
      </c>
      <c r="N78" s="4" t="s">
        <v>1643</v>
      </c>
      <c r="P78" s="4" t="s">
        <v>1632</v>
      </c>
      <c r="Q78" s="4">
        <v>1</v>
      </c>
      <c r="R78" s="4">
        <v>1</v>
      </c>
      <c r="T78" s="4">
        <v>0</v>
      </c>
      <c r="U78" s="4">
        <v>24.48</v>
      </c>
      <c r="V78" s="4">
        <v>4.71</v>
      </c>
      <c r="AB78" s="5"/>
    </row>
    <row r="79" spans="1:28" s="4" customFormat="1" ht="13.2" hidden="1" x14ac:dyDescent="0.3">
      <c r="A79" s="3" t="s">
        <v>1761</v>
      </c>
      <c r="B79" s="4">
        <v>17</v>
      </c>
      <c r="C79" s="4" t="s">
        <v>128</v>
      </c>
      <c r="D79" s="4" t="s">
        <v>1647</v>
      </c>
      <c r="E79" s="4">
        <v>166</v>
      </c>
      <c r="F79" s="4" t="str">
        <f>LOOKUP(E79,Lotes!A:A,Lotes!N:N)</f>
        <v>Primera ocupación sobre el tepetate</v>
      </c>
      <c r="G79" s="4" t="s">
        <v>27</v>
      </c>
      <c r="H79" s="4" t="s">
        <v>1705</v>
      </c>
      <c r="I79" s="4" t="s">
        <v>1622</v>
      </c>
      <c r="K79" s="5"/>
      <c r="L79" s="5"/>
      <c r="M79" s="4" t="s">
        <v>1622</v>
      </c>
      <c r="N79" s="4" t="s">
        <v>1718</v>
      </c>
      <c r="P79" s="4" t="s">
        <v>1668</v>
      </c>
      <c r="Q79" s="4">
        <v>1</v>
      </c>
      <c r="R79" s="4">
        <v>1</v>
      </c>
      <c r="T79" s="4">
        <v>0</v>
      </c>
      <c r="U79" s="4">
        <v>28.45</v>
      </c>
      <c r="V79" s="4">
        <v>7.61</v>
      </c>
      <c r="AB79" s="5"/>
    </row>
    <row r="80" spans="1:28" s="4" customFormat="1" ht="13.2" hidden="1" x14ac:dyDescent="0.3">
      <c r="A80" s="3" t="s">
        <v>1761</v>
      </c>
      <c r="B80" s="4">
        <v>17</v>
      </c>
      <c r="C80" s="4" t="s">
        <v>128</v>
      </c>
      <c r="D80" s="4" t="s">
        <v>1647</v>
      </c>
      <c r="E80" s="4">
        <v>166</v>
      </c>
      <c r="F80" s="4" t="str">
        <f>LOOKUP(E80,Lotes!A:A,Lotes!N:N)</f>
        <v>Primera ocupación sobre el tepetate</v>
      </c>
      <c r="G80" s="4" t="s">
        <v>27</v>
      </c>
      <c r="H80" s="4" t="s">
        <v>1705</v>
      </c>
      <c r="I80" s="4" t="s">
        <v>1622</v>
      </c>
      <c r="K80" s="5"/>
      <c r="L80" s="5"/>
      <c r="M80" s="4" t="s">
        <v>1622</v>
      </c>
      <c r="N80" s="4" t="s">
        <v>1718</v>
      </c>
      <c r="P80" s="4" t="s">
        <v>1668</v>
      </c>
      <c r="Q80" s="4">
        <v>1</v>
      </c>
      <c r="R80" s="4">
        <v>1</v>
      </c>
      <c r="T80" s="4">
        <v>0</v>
      </c>
      <c r="U80" s="4">
        <v>15.8</v>
      </c>
      <c r="V80" s="4">
        <v>13.01</v>
      </c>
      <c r="AB80" s="4" t="s">
        <v>1762</v>
      </c>
    </row>
    <row r="81" spans="1:28" s="4" customFormat="1" ht="13.2" hidden="1" x14ac:dyDescent="0.3">
      <c r="A81" s="3" t="s">
        <v>1761</v>
      </c>
      <c r="B81" s="4">
        <v>17</v>
      </c>
      <c r="C81" s="4" t="s">
        <v>128</v>
      </c>
      <c r="D81" s="4" t="s">
        <v>1647</v>
      </c>
      <c r="E81" s="4">
        <v>166</v>
      </c>
      <c r="F81" s="4" t="str">
        <f>LOOKUP(E81,Lotes!A:A,Lotes!N:N)</f>
        <v>Primera ocupación sobre el tepetate</v>
      </c>
      <c r="G81" s="4" t="s">
        <v>27</v>
      </c>
      <c r="H81" s="4" t="s">
        <v>1705</v>
      </c>
      <c r="I81" s="4" t="s">
        <v>1622</v>
      </c>
      <c r="K81" s="5"/>
      <c r="M81" s="4" t="s">
        <v>1622</v>
      </c>
      <c r="N81" s="4" t="s">
        <v>1643</v>
      </c>
      <c r="P81" s="4" t="s">
        <v>1632</v>
      </c>
      <c r="Q81" s="4">
        <v>1</v>
      </c>
      <c r="R81" s="4">
        <v>1</v>
      </c>
      <c r="T81" s="4">
        <v>0</v>
      </c>
      <c r="U81" s="4">
        <v>29.54</v>
      </c>
      <c r="V81" s="4">
        <v>9.66</v>
      </c>
      <c r="AB81" s="5"/>
    </row>
    <row r="82" spans="1:28" s="4" customFormat="1" ht="13.2" hidden="1" x14ac:dyDescent="0.3">
      <c r="A82" s="3" t="s">
        <v>1720</v>
      </c>
      <c r="B82" s="4">
        <v>17</v>
      </c>
      <c r="C82" s="4" t="s">
        <v>128</v>
      </c>
      <c r="D82" s="4" t="s">
        <v>1647</v>
      </c>
      <c r="E82" s="4">
        <v>166</v>
      </c>
      <c r="F82" s="4" t="str">
        <f>LOOKUP(E82,Lotes!A:A,Lotes!N:N)</f>
        <v>Primera ocupación sobre el tepetate</v>
      </c>
      <c r="G82" s="4" t="s">
        <v>27</v>
      </c>
      <c r="H82" s="4" t="s">
        <v>1705</v>
      </c>
      <c r="I82" s="4" t="s">
        <v>1634</v>
      </c>
      <c r="K82" s="5"/>
      <c r="M82" s="4" t="s">
        <v>1634</v>
      </c>
      <c r="N82" s="4" t="s">
        <v>1643</v>
      </c>
      <c r="P82" s="4" t="s">
        <v>1632</v>
      </c>
      <c r="Q82" s="4">
        <v>1</v>
      </c>
      <c r="R82" s="4">
        <v>1</v>
      </c>
      <c r="T82" s="4">
        <v>0</v>
      </c>
      <c r="U82" s="4">
        <v>25.08</v>
      </c>
      <c r="V82" s="4">
        <v>8.94</v>
      </c>
      <c r="AB82" s="5"/>
    </row>
    <row r="83" spans="1:28" s="4" customFormat="1" ht="13.2" hidden="1" x14ac:dyDescent="0.3">
      <c r="A83" s="3" t="s">
        <v>1720</v>
      </c>
      <c r="B83" s="4">
        <v>17</v>
      </c>
      <c r="C83" s="4" t="s">
        <v>128</v>
      </c>
      <c r="D83" s="4" t="s">
        <v>1647</v>
      </c>
      <c r="E83" s="4">
        <v>166</v>
      </c>
      <c r="F83" s="4" t="str">
        <f>LOOKUP(E83,Lotes!A:A,Lotes!N:N)</f>
        <v>Primera ocupación sobre el tepetate</v>
      </c>
      <c r="G83" s="4" t="s">
        <v>27</v>
      </c>
      <c r="H83" s="4" t="s">
        <v>1705</v>
      </c>
      <c r="I83" s="4" t="s">
        <v>1634</v>
      </c>
      <c r="K83" s="5"/>
      <c r="M83" s="4" t="s">
        <v>1634</v>
      </c>
      <c r="N83" s="4" t="s">
        <v>1718</v>
      </c>
      <c r="P83" s="4" t="s">
        <v>1668</v>
      </c>
      <c r="Q83" s="4">
        <v>1</v>
      </c>
      <c r="R83" s="4">
        <v>1</v>
      </c>
      <c r="T83" s="4">
        <v>0</v>
      </c>
      <c r="U83" s="4">
        <v>18.45</v>
      </c>
      <c r="V83" s="4">
        <v>16.7</v>
      </c>
      <c r="AB83" s="5"/>
    </row>
    <row r="84" spans="1:28" s="4" customFormat="1" ht="26.4" hidden="1" x14ac:dyDescent="0.3">
      <c r="A84" s="3" t="s">
        <v>1722</v>
      </c>
      <c r="B84" s="4">
        <v>17</v>
      </c>
      <c r="C84" s="4" t="s">
        <v>128</v>
      </c>
      <c r="D84" s="4" t="s">
        <v>1647</v>
      </c>
      <c r="E84" s="4">
        <v>166</v>
      </c>
      <c r="F84" s="4" t="str">
        <f>LOOKUP(E84,Lotes!A:A,Lotes!N:N)</f>
        <v>Primera ocupación sobre el tepetate</v>
      </c>
      <c r="G84" s="4" t="s">
        <v>27</v>
      </c>
      <c r="H84" s="4" t="s">
        <v>1705</v>
      </c>
      <c r="I84" s="4" t="s">
        <v>1634</v>
      </c>
      <c r="K84" s="4" t="s">
        <v>1650</v>
      </c>
      <c r="M84" s="4" t="s">
        <v>1651</v>
      </c>
      <c r="N84" s="4" t="s">
        <v>1763</v>
      </c>
      <c r="P84" s="4" t="s">
        <v>1668</v>
      </c>
      <c r="Q84" s="4">
        <v>1</v>
      </c>
      <c r="R84" s="4">
        <v>1</v>
      </c>
      <c r="T84" s="4">
        <v>0</v>
      </c>
      <c r="U84" s="4">
        <v>23.37</v>
      </c>
      <c r="V84" s="4">
        <v>21.37</v>
      </c>
      <c r="AB84" s="4" t="s">
        <v>1764</v>
      </c>
    </row>
    <row r="85" spans="1:28" s="4" customFormat="1" ht="26.4" hidden="1" x14ac:dyDescent="0.3">
      <c r="A85" s="3" t="s">
        <v>1722</v>
      </c>
      <c r="B85" s="4">
        <v>17</v>
      </c>
      <c r="C85" s="4" t="s">
        <v>128</v>
      </c>
      <c r="D85" s="4" t="s">
        <v>1647</v>
      </c>
      <c r="E85" s="4">
        <v>166</v>
      </c>
      <c r="F85" s="4" t="str">
        <f>LOOKUP(E85,Lotes!A:A,Lotes!N:N)</f>
        <v>Primera ocupación sobre el tepetate</v>
      </c>
      <c r="G85" s="4" t="s">
        <v>27</v>
      </c>
      <c r="H85" s="4" t="s">
        <v>1705</v>
      </c>
      <c r="I85" s="4" t="s">
        <v>1634</v>
      </c>
      <c r="K85" s="4" t="s">
        <v>1650</v>
      </c>
      <c r="M85" s="4" t="s">
        <v>1651</v>
      </c>
      <c r="N85" s="4" t="s">
        <v>1763</v>
      </c>
      <c r="P85" s="4" t="s">
        <v>1668</v>
      </c>
      <c r="Q85" s="4">
        <v>1</v>
      </c>
      <c r="R85" s="4">
        <v>1</v>
      </c>
      <c r="T85" s="4">
        <v>0</v>
      </c>
      <c r="U85" s="4">
        <v>29.13</v>
      </c>
      <c r="V85" s="4">
        <v>25.66</v>
      </c>
      <c r="AB85" s="4" t="s">
        <v>1764</v>
      </c>
    </row>
    <row r="86" spans="1:28" s="4" customFormat="1" ht="13.2" hidden="1" x14ac:dyDescent="0.3">
      <c r="A86" s="3" t="s">
        <v>1720</v>
      </c>
      <c r="B86" s="4">
        <v>17</v>
      </c>
      <c r="C86" s="4" t="s">
        <v>128</v>
      </c>
      <c r="D86" s="4" t="s">
        <v>1647</v>
      </c>
      <c r="E86" s="4">
        <v>166</v>
      </c>
      <c r="F86" s="4" t="str">
        <f>LOOKUP(E86,Lotes!A:A,Lotes!N:N)</f>
        <v>Primera ocupación sobre el tepetate</v>
      </c>
      <c r="G86" s="4" t="s">
        <v>27</v>
      </c>
      <c r="H86" s="4" t="s">
        <v>1705</v>
      </c>
      <c r="I86" s="4" t="s">
        <v>1634</v>
      </c>
      <c r="K86" s="5"/>
      <c r="M86" s="4" t="s">
        <v>1634</v>
      </c>
      <c r="N86" s="4" t="s">
        <v>1718</v>
      </c>
      <c r="P86" s="4" t="s">
        <v>1668</v>
      </c>
      <c r="Q86" s="4">
        <v>1</v>
      </c>
      <c r="R86" s="4">
        <v>1</v>
      </c>
      <c r="T86" s="4">
        <v>0</v>
      </c>
      <c r="U86" s="4">
        <v>19.649999999999999</v>
      </c>
      <c r="V86" s="4">
        <v>10.67</v>
      </c>
      <c r="AB86" s="5"/>
    </row>
    <row r="87" spans="1:28" s="4" customFormat="1" ht="26.4" hidden="1" x14ac:dyDescent="0.3">
      <c r="A87" s="3" t="s">
        <v>1735</v>
      </c>
      <c r="B87" s="4">
        <v>17</v>
      </c>
      <c r="C87" s="4" t="s">
        <v>128</v>
      </c>
      <c r="D87" s="4" t="s">
        <v>1647</v>
      </c>
      <c r="E87" s="4">
        <v>166</v>
      </c>
      <c r="F87" s="4" t="str">
        <f>LOOKUP(E87,Lotes!A:A,Lotes!N:N)</f>
        <v>Primera ocupación sobre el tepetate</v>
      </c>
      <c r="G87" s="4" t="s">
        <v>27</v>
      </c>
      <c r="H87" s="4" t="s">
        <v>1705</v>
      </c>
      <c r="I87" s="4" t="s">
        <v>1634</v>
      </c>
      <c r="J87" s="4" t="s">
        <v>3561</v>
      </c>
      <c r="K87" s="4" t="s">
        <v>1656</v>
      </c>
      <c r="L87" s="4" t="s">
        <v>1657</v>
      </c>
      <c r="M87" s="4" t="s">
        <v>1658</v>
      </c>
      <c r="N87" s="4" t="s">
        <v>1765</v>
      </c>
      <c r="P87" s="4" t="s">
        <v>1766</v>
      </c>
      <c r="Q87" s="4">
        <v>1</v>
      </c>
      <c r="R87" s="4">
        <v>1</v>
      </c>
      <c r="T87" s="4">
        <v>1</v>
      </c>
      <c r="U87" s="4">
        <v>18.25</v>
      </c>
      <c r="V87" s="4">
        <v>6.89</v>
      </c>
      <c r="AB87" s="4" t="s">
        <v>1767</v>
      </c>
    </row>
    <row r="88" spans="1:28" s="4" customFormat="1" ht="13.2" hidden="1" x14ac:dyDescent="0.3">
      <c r="A88" s="3" t="s">
        <v>1768</v>
      </c>
      <c r="B88" s="4">
        <v>17</v>
      </c>
      <c r="C88" s="4" t="s">
        <v>128</v>
      </c>
      <c r="D88" s="4" t="s">
        <v>1647</v>
      </c>
      <c r="E88" s="4">
        <v>166</v>
      </c>
      <c r="F88" s="4" t="str">
        <f>LOOKUP(E88,Lotes!A:A,Lotes!N:N)</f>
        <v>Primera ocupación sobre el tepetate</v>
      </c>
      <c r="G88" s="4" t="s">
        <v>27</v>
      </c>
      <c r="H88" s="4" t="s">
        <v>1705</v>
      </c>
      <c r="I88" s="4" t="s">
        <v>1769</v>
      </c>
      <c r="K88" s="4" t="s">
        <v>1770</v>
      </c>
      <c r="M88" s="4" t="s">
        <v>1771</v>
      </c>
      <c r="N88" s="4" t="s">
        <v>1772</v>
      </c>
      <c r="P88" s="4" t="s">
        <v>1668</v>
      </c>
      <c r="Q88" s="4">
        <v>1</v>
      </c>
      <c r="R88" s="4">
        <v>1</v>
      </c>
      <c r="T88" s="4">
        <v>0</v>
      </c>
      <c r="U88" s="4">
        <v>28.28</v>
      </c>
      <c r="V88" s="4">
        <v>28.52</v>
      </c>
      <c r="AB88" s="4" t="s">
        <v>1773</v>
      </c>
    </row>
    <row r="89" spans="1:28" s="4" customFormat="1" ht="26.4" hidden="1" x14ac:dyDescent="0.3">
      <c r="A89" s="3" t="s">
        <v>1774</v>
      </c>
      <c r="B89" s="4">
        <v>17</v>
      </c>
      <c r="C89" s="4" t="s">
        <v>128</v>
      </c>
      <c r="D89" s="4" t="s">
        <v>1647</v>
      </c>
      <c r="E89" s="4">
        <v>166</v>
      </c>
      <c r="F89" s="4" t="str">
        <f>LOOKUP(E89,Lotes!A:A,Lotes!N:N)</f>
        <v>Primera ocupación sobre el tepetate</v>
      </c>
      <c r="G89" s="4" t="s">
        <v>27</v>
      </c>
      <c r="H89" s="4" t="s">
        <v>1705</v>
      </c>
      <c r="I89" s="4" t="s">
        <v>1634</v>
      </c>
      <c r="M89" s="4" t="s">
        <v>1634</v>
      </c>
      <c r="N89" s="4" t="s">
        <v>1643</v>
      </c>
      <c r="P89" s="4" t="s">
        <v>1701</v>
      </c>
      <c r="Q89" s="4">
        <v>1</v>
      </c>
      <c r="R89" s="4">
        <v>1</v>
      </c>
      <c r="T89" s="4">
        <v>0</v>
      </c>
      <c r="U89" s="4">
        <v>24.07</v>
      </c>
      <c r="V89" s="4">
        <v>2.4300000000000002</v>
      </c>
      <c r="X89" s="4" t="s">
        <v>1702</v>
      </c>
      <c r="AB89" s="4" t="s">
        <v>1775</v>
      </c>
    </row>
    <row r="90" spans="1:28" s="4" customFormat="1" ht="26.4" hidden="1" x14ac:dyDescent="0.3">
      <c r="A90" s="3" t="s">
        <v>1720</v>
      </c>
      <c r="B90" s="4">
        <v>17</v>
      </c>
      <c r="C90" s="4" t="s">
        <v>128</v>
      </c>
      <c r="D90" s="4" t="s">
        <v>1647</v>
      </c>
      <c r="E90" s="4">
        <v>166</v>
      </c>
      <c r="F90" s="4" t="str">
        <f>LOOKUP(E90,Lotes!A:A,Lotes!N:N)</f>
        <v>Primera ocupación sobre el tepetate</v>
      </c>
      <c r="G90" s="4" t="s">
        <v>27</v>
      </c>
      <c r="H90" s="4" t="s">
        <v>1705</v>
      </c>
      <c r="I90" s="4" t="s">
        <v>1634</v>
      </c>
      <c r="K90" s="5"/>
      <c r="M90" s="4" t="s">
        <v>1634</v>
      </c>
      <c r="N90" s="4" t="s">
        <v>1695</v>
      </c>
      <c r="P90" s="4" t="s">
        <v>1668</v>
      </c>
      <c r="Q90" s="4">
        <v>27</v>
      </c>
      <c r="R90" s="4">
        <v>27</v>
      </c>
      <c r="T90" s="4">
        <v>0</v>
      </c>
      <c r="U90" s="5"/>
      <c r="V90" s="5"/>
      <c r="AB90" s="4" t="s">
        <v>1776</v>
      </c>
    </row>
    <row r="91" spans="1:28" s="4" customFormat="1" ht="13.2" hidden="1" x14ac:dyDescent="0.3">
      <c r="A91" s="3" t="s">
        <v>1720</v>
      </c>
      <c r="B91" s="4">
        <v>17</v>
      </c>
      <c r="C91" s="4" t="s">
        <v>128</v>
      </c>
      <c r="D91" s="4" t="s">
        <v>1647</v>
      </c>
      <c r="E91" s="4">
        <v>166</v>
      </c>
      <c r="F91" s="4" t="str">
        <f>LOOKUP(E91,Lotes!A:A,Lotes!N:N)</f>
        <v>Primera ocupación sobre el tepetate</v>
      </c>
      <c r="G91" s="4" t="s">
        <v>27</v>
      </c>
      <c r="H91" s="4" t="s">
        <v>1705</v>
      </c>
      <c r="I91" s="4" t="s">
        <v>1634</v>
      </c>
      <c r="K91" s="5"/>
      <c r="M91" s="4" t="s">
        <v>1634</v>
      </c>
      <c r="N91" s="4" t="s">
        <v>1652</v>
      </c>
      <c r="P91" s="4" t="s">
        <v>1668</v>
      </c>
      <c r="Q91" s="4">
        <v>2</v>
      </c>
      <c r="R91" s="4">
        <v>2</v>
      </c>
      <c r="T91" s="4">
        <v>0</v>
      </c>
      <c r="AB91" s="4" t="s">
        <v>1777</v>
      </c>
    </row>
    <row r="92" spans="1:28" s="4" customFormat="1" ht="26.4" hidden="1" x14ac:dyDescent="0.3">
      <c r="A92" s="3" t="s">
        <v>1778</v>
      </c>
      <c r="B92" s="4">
        <v>17</v>
      </c>
      <c r="C92" s="4" t="s">
        <v>100</v>
      </c>
      <c r="E92" s="4">
        <v>62</v>
      </c>
      <c r="F92" s="4" t="str">
        <f>LOOKUP(E92,Lotes!A:A,Lotes!N:N)</f>
        <v>Deslave</v>
      </c>
      <c r="G92" s="4" t="s">
        <v>95</v>
      </c>
      <c r="H92" s="4" t="s">
        <v>1779</v>
      </c>
      <c r="I92" s="4" t="s">
        <v>1634</v>
      </c>
      <c r="J92" s="4" t="s">
        <v>2911</v>
      </c>
      <c r="K92" s="4" t="s">
        <v>1635</v>
      </c>
      <c r="L92" s="4" t="s">
        <v>1636</v>
      </c>
      <c r="M92" s="4" t="s">
        <v>1637</v>
      </c>
      <c r="N92" s="4" t="s">
        <v>1706</v>
      </c>
      <c r="O92" s="4" t="s">
        <v>1625</v>
      </c>
      <c r="P92" s="4" t="s">
        <v>1780</v>
      </c>
      <c r="Q92" s="4">
        <v>1</v>
      </c>
      <c r="R92" s="4">
        <v>1</v>
      </c>
      <c r="T92" s="4">
        <v>1</v>
      </c>
      <c r="U92" s="4">
        <v>16.850000000000001</v>
      </c>
      <c r="V92" s="4">
        <v>13.32</v>
      </c>
      <c r="Y92" s="4" t="s">
        <v>1627</v>
      </c>
      <c r="AB92" s="4" t="s">
        <v>1781</v>
      </c>
    </row>
    <row r="93" spans="1:28" s="4" customFormat="1" ht="39.6" hidden="1" x14ac:dyDescent="0.3">
      <c r="A93" s="3" t="s">
        <v>1782</v>
      </c>
      <c r="B93" s="4">
        <v>17</v>
      </c>
      <c r="C93" s="4" t="s">
        <v>100</v>
      </c>
      <c r="E93" s="4">
        <v>62</v>
      </c>
      <c r="F93" s="4" t="str">
        <f>LOOKUP(E93,Lotes!A:A,Lotes!N:N)</f>
        <v>Deslave</v>
      </c>
      <c r="G93" s="4" t="s">
        <v>95</v>
      </c>
      <c r="H93" s="4" t="s">
        <v>1779</v>
      </c>
      <c r="I93" s="4" t="s">
        <v>1634</v>
      </c>
      <c r="J93" s="4" t="s">
        <v>1742</v>
      </c>
      <c r="K93" s="4" t="s">
        <v>1742</v>
      </c>
      <c r="L93" s="5" t="s">
        <v>1650</v>
      </c>
      <c r="M93" s="4" t="s">
        <v>1744</v>
      </c>
      <c r="N93" s="4" t="s">
        <v>1693</v>
      </c>
      <c r="O93" s="4" t="s">
        <v>1665</v>
      </c>
      <c r="P93" s="4" t="s">
        <v>1668</v>
      </c>
      <c r="Q93" s="4">
        <v>1</v>
      </c>
      <c r="R93" s="4">
        <v>1</v>
      </c>
      <c r="T93" s="4">
        <v>1</v>
      </c>
      <c r="U93" s="4">
        <v>20.72</v>
      </c>
      <c r="V93" s="4">
        <v>14.5</v>
      </c>
      <c r="AB93" s="4" t="s">
        <v>1783</v>
      </c>
    </row>
    <row r="94" spans="1:28" s="4" customFormat="1" ht="13.2" hidden="1" x14ac:dyDescent="0.3">
      <c r="A94" s="3" t="s">
        <v>1784</v>
      </c>
      <c r="B94" s="4">
        <v>17</v>
      </c>
      <c r="C94" s="4" t="s">
        <v>100</v>
      </c>
      <c r="E94" s="4">
        <v>62</v>
      </c>
      <c r="F94" s="4" t="str">
        <f>LOOKUP(E94,Lotes!A:A,Lotes!N:N)</f>
        <v>Deslave</v>
      </c>
      <c r="G94" s="4" t="s">
        <v>95</v>
      </c>
      <c r="H94" s="4" t="s">
        <v>1779</v>
      </c>
      <c r="I94" s="4" t="s">
        <v>1634</v>
      </c>
      <c r="K94" s="4" t="s">
        <v>1682</v>
      </c>
      <c r="L94" s="5"/>
      <c r="M94" s="4" t="s">
        <v>1683</v>
      </c>
      <c r="N94" s="4" t="s">
        <v>1785</v>
      </c>
      <c r="O94" s="4" t="s">
        <v>1665</v>
      </c>
      <c r="P94" s="4" t="s">
        <v>1786</v>
      </c>
      <c r="Q94" s="4">
        <v>1</v>
      </c>
      <c r="R94" s="4">
        <v>1</v>
      </c>
      <c r="T94" s="4">
        <v>0</v>
      </c>
      <c r="U94" s="4">
        <v>16.5</v>
      </c>
      <c r="V94" s="4">
        <v>9.1999999999999993</v>
      </c>
      <c r="X94" s="5"/>
      <c r="Y94" s="4" t="s">
        <v>1647</v>
      </c>
      <c r="AB94" s="5"/>
    </row>
    <row r="95" spans="1:28" s="4" customFormat="1" ht="26.4" hidden="1" x14ac:dyDescent="0.3">
      <c r="A95" s="3" t="s">
        <v>1784</v>
      </c>
      <c r="B95" s="4">
        <v>17</v>
      </c>
      <c r="C95" s="4" t="s">
        <v>100</v>
      </c>
      <c r="E95" s="4">
        <v>62</v>
      </c>
      <c r="F95" s="4" t="str">
        <f>LOOKUP(E95,Lotes!A:A,Lotes!N:N)</f>
        <v>Deslave</v>
      </c>
      <c r="G95" s="4" t="s">
        <v>95</v>
      </c>
      <c r="H95" s="4" t="s">
        <v>1779</v>
      </c>
      <c r="I95" s="4" t="s">
        <v>1634</v>
      </c>
      <c r="K95" s="4" t="s">
        <v>1682</v>
      </c>
      <c r="M95" s="4" t="s">
        <v>1683</v>
      </c>
      <c r="N95" s="4" t="s">
        <v>1730</v>
      </c>
      <c r="O95" s="4" t="s">
        <v>1665</v>
      </c>
      <c r="P95" s="4" t="s">
        <v>1786</v>
      </c>
      <c r="Q95" s="4">
        <v>1</v>
      </c>
      <c r="R95" s="4">
        <v>1</v>
      </c>
      <c r="T95" s="4">
        <v>0</v>
      </c>
      <c r="U95" s="4">
        <v>29.41</v>
      </c>
      <c r="V95" s="4">
        <v>12.03</v>
      </c>
      <c r="Z95" s="4" t="s">
        <v>1787</v>
      </c>
      <c r="AB95" s="4" t="s">
        <v>1788</v>
      </c>
    </row>
    <row r="96" spans="1:28" s="4" customFormat="1" ht="26.4" hidden="1" x14ac:dyDescent="0.3">
      <c r="A96" s="3" t="s">
        <v>1789</v>
      </c>
      <c r="B96" s="4">
        <v>17</v>
      </c>
      <c r="C96" s="4" t="s">
        <v>100</v>
      </c>
      <c r="E96" s="4">
        <v>62</v>
      </c>
      <c r="F96" s="4" t="str">
        <f>LOOKUP(E96,Lotes!A:A,Lotes!N:N)</f>
        <v>Deslave</v>
      </c>
      <c r="G96" s="4" t="s">
        <v>95</v>
      </c>
      <c r="H96" s="4" t="s">
        <v>1779</v>
      </c>
      <c r="I96" s="4" t="s">
        <v>1634</v>
      </c>
      <c r="K96" s="4" t="s">
        <v>1650</v>
      </c>
      <c r="M96" s="4" t="s">
        <v>1651</v>
      </c>
      <c r="N96" s="4" t="s">
        <v>1699</v>
      </c>
      <c r="P96" s="4" t="s">
        <v>1790</v>
      </c>
      <c r="Q96" s="4">
        <v>1</v>
      </c>
      <c r="R96" s="4">
        <v>1</v>
      </c>
      <c r="T96" s="4">
        <v>1</v>
      </c>
      <c r="U96" s="4">
        <v>16.87</v>
      </c>
      <c r="V96" s="4">
        <v>13.45</v>
      </c>
      <c r="Y96" s="4" t="s">
        <v>1791</v>
      </c>
      <c r="AB96" s="4" t="s">
        <v>1792</v>
      </c>
    </row>
    <row r="97" spans="1:28" s="4" customFormat="1" ht="26.4" hidden="1" x14ac:dyDescent="0.3">
      <c r="A97" s="3" t="s">
        <v>1793</v>
      </c>
      <c r="B97" s="4">
        <v>17</v>
      </c>
      <c r="C97" s="4" t="s">
        <v>100</v>
      </c>
      <c r="E97" s="4">
        <v>62</v>
      </c>
      <c r="F97" s="4" t="str">
        <f>LOOKUP(E97,Lotes!A:A,Lotes!N:N)</f>
        <v>Deslave</v>
      </c>
      <c r="G97" s="4" t="s">
        <v>95</v>
      </c>
      <c r="H97" s="4" t="s">
        <v>1779</v>
      </c>
      <c r="I97" s="4" t="s">
        <v>1634</v>
      </c>
      <c r="K97" s="4" t="s">
        <v>1641</v>
      </c>
      <c r="M97" s="4" t="s">
        <v>1642</v>
      </c>
      <c r="N97" s="4" t="s">
        <v>1643</v>
      </c>
      <c r="P97" s="4" t="s">
        <v>1632</v>
      </c>
      <c r="Q97" s="4">
        <v>1</v>
      </c>
      <c r="R97" s="4">
        <v>1</v>
      </c>
      <c r="T97" s="4">
        <v>0</v>
      </c>
      <c r="U97" s="4">
        <v>46.67</v>
      </c>
      <c r="V97" s="4">
        <v>9.4700000000000006</v>
      </c>
      <c r="AB97" s="5"/>
    </row>
    <row r="98" spans="1:28" s="4" customFormat="1" ht="26.4" hidden="1" x14ac:dyDescent="0.3">
      <c r="A98" s="3" t="s">
        <v>1793</v>
      </c>
      <c r="B98" s="4">
        <v>17</v>
      </c>
      <c r="C98" s="4" t="s">
        <v>100</v>
      </c>
      <c r="E98" s="4">
        <v>62</v>
      </c>
      <c r="F98" s="4" t="str">
        <f>LOOKUP(E98,Lotes!A:A,Lotes!N:N)</f>
        <v>Deslave</v>
      </c>
      <c r="G98" s="4" t="s">
        <v>95</v>
      </c>
      <c r="H98" s="4" t="s">
        <v>1779</v>
      </c>
      <c r="I98" s="4" t="s">
        <v>1634</v>
      </c>
      <c r="K98" s="4" t="s">
        <v>1641</v>
      </c>
      <c r="M98" s="4" t="s">
        <v>1642</v>
      </c>
      <c r="N98" s="4" t="s">
        <v>1643</v>
      </c>
      <c r="P98" s="4" t="s">
        <v>1632</v>
      </c>
      <c r="Q98" s="4">
        <v>1</v>
      </c>
      <c r="R98" s="4">
        <v>1</v>
      </c>
      <c r="T98" s="4">
        <v>0</v>
      </c>
      <c r="U98" s="4">
        <v>25.95</v>
      </c>
      <c r="V98" s="4">
        <v>10.57</v>
      </c>
      <c r="X98" s="4" t="s">
        <v>1646</v>
      </c>
      <c r="AA98" s="5"/>
      <c r="AB98" s="4" t="s">
        <v>1794</v>
      </c>
    </row>
    <row r="99" spans="1:28" s="4" customFormat="1" ht="26.4" hidden="1" x14ac:dyDescent="0.3">
      <c r="A99" s="3" t="s">
        <v>1795</v>
      </c>
      <c r="B99" s="4">
        <v>17</v>
      </c>
      <c r="C99" s="4" t="s">
        <v>100</v>
      </c>
      <c r="E99" s="4">
        <v>62</v>
      </c>
      <c r="F99" s="4" t="str">
        <f>LOOKUP(E99,Lotes!A:A,Lotes!N:N)</f>
        <v>Deslave</v>
      </c>
      <c r="G99" s="4" t="s">
        <v>95</v>
      </c>
      <c r="H99" s="4" t="s">
        <v>1779</v>
      </c>
      <c r="I99" s="7" t="s">
        <v>1738</v>
      </c>
      <c r="J99" s="7"/>
      <c r="K99" s="8"/>
      <c r="L99" s="7"/>
      <c r="M99" s="7" t="s">
        <v>1738</v>
      </c>
      <c r="N99" s="4" t="s">
        <v>1796</v>
      </c>
      <c r="P99" s="4" t="s">
        <v>1668</v>
      </c>
      <c r="Q99" s="4">
        <v>1</v>
      </c>
      <c r="R99" s="4">
        <v>1</v>
      </c>
      <c r="T99" s="4">
        <v>0</v>
      </c>
      <c r="U99" s="4">
        <v>18.73</v>
      </c>
      <c r="V99" s="4">
        <v>16.920000000000002</v>
      </c>
      <c r="AA99" s="4" t="s">
        <v>1647</v>
      </c>
      <c r="AB99" s="4" t="s">
        <v>1797</v>
      </c>
    </row>
    <row r="100" spans="1:28" s="4" customFormat="1" ht="13.2" hidden="1" x14ac:dyDescent="0.3">
      <c r="A100" s="3" t="s">
        <v>1798</v>
      </c>
      <c r="B100" s="4">
        <v>17</v>
      </c>
      <c r="C100" s="4" t="s">
        <v>100</v>
      </c>
      <c r="E100" s="4">
        <v>62</v>
      </c>
      <c r="F100" s="4" t="str">
        <f>LOOKUP(E100,Lotes!A:A,Lotes!N:N)</f>
        <v>Deslave</v>
      </c>
      <c r="G100" s="4" t="s">
        <v>95</v>
      </c>
      <c r="H100" s="4" t="s">
        <v>1779</v>
      </c>
      <c r="I100" s="4" t="s">
        <v>1622</v>
      </c>
      <c r="K100" s="4" t="s">
        <v>1650</v>
      </c>
      <c r="M100" s="4" t="s">
        <v>1622</v>
      </c>
      <c r="N100" s="4" t="s">
        <v>1643</v>
      </c>
      <c r="P100" s="4" t="s">
        <v>1632</v>
      </c>
      <c r="Q100" s="4">
        <v>1</v>
      </c>
      <c r="R100" s="4">
        <v>1</v>
      </c>
      <c r="T100" s="4">
        <v>0</v>
      </c>
      <c r="U100" s="4">
        <v>18.91</v>
      </c>
      <c r="V100" s="4">
        <v>5.39</v>
      </c>
      <c r="AB100" s="5"/>
    </row>
    <row r="101" spans="1:28" s="4" customFormat="1" ht="26.4" hidden="1" x14ac:dyDescent="0.3">
      <c r="A101" s="3" t="s">
        <v>1798</v>
      </c>
      <c r="B101" s="4">
        <v>17</v>
      </c>
      <c r="C101" s="4" t="s">
        <v>100</v>
      </c>
      <c r="E101" s="4">
        <v>62</v>
      </c>
      <c r="F101" s="4" t="str">
        <f>LOOKUP(E101,Lotes!A:A,Lotes!N:N)</f>
        <v>Deslave</v>
      </c>
      <c r="G101" s="4" t="s">
        <v>95</v>
      </c>
      <c r="H101" s="4" t="s">
        <v>1779</v>
      </c>
      <c r="I101" s="4" t="s">
        <v>1622</v>
      </c>
      <c r="K101" s="4" t="s">
        <v>1650</v>
      </c>
      <c r="M101" s="4" t="s">
        <v>1622</v>
      </c>
      <c r="N101" s="4" t="s">
        <v>1686</v>
      </c>
      <c r="O101" s="4" t="s">
        <v>1665</v>
      </c>
      <c r="P101" s="4" t="s">
        <v>1799</v>
      </c>
      <c r="Q101" s="4">
        <v>1</v>
      </c>
      <c r="R101" s="4">
        <v>1</v>
      </c>
      <c r="T101" s="4">
        <v>1</v>
      </c>
      <c r="U101" s="4">
        <v>43.7</v>
      </c>
      <c r="V101" s="4">
        <v>5.34</v>
      </c>
      <c r="Z101" s="4" t="s">
        <v>1800</v>
      </c>
      <c r="AB101" s="4" t="s">
        <v>1801</v>
      </c>
    </row>
    <row r="102" spans="1:28" s="4" customFormat="1" ht="13.2" hidden="1" x14ac:dyDescent="0.3">
      <c r="A102" s="3" t="s">
        <v>1802</v>
      </c>
      <c r="B102" s="4">
        <v>17</v>
      </c>
      <c r="C102" s="4" t="s">
        <v>100</v>
      </c>
      <c r="E102" s="4">
        <v>62</v>
      </c>
      <c r="F102" s="4" t="str">
        <f>LOOKUP(E102,Lotes!A:A,Lotes!N:N)</f>
        <v>Deslave</v>
      </c>
      <c r="G102" s="4" t="s">
        <v>95</v>
      </c>
      <c r="H102" s="4" t="s">
        <v>1779</v>
      </c>
      <c r="I102" s="4" t="s">
        <v>1622</v>
      </c>
      <c r="K102" s="4" t="s">
        <v>1630</v>
      </c>
      <c r="M102" s="4" t="s">
        <v>1622</v>
      </c>
      <c r="N102" s="4" t="s">
        <v>1803</v>
      </c>
      <c r="P102" s="4" t="s">
        <v>1804</v>
      </c>
      <c r="Q102" s="4">
        <v>1</v>
      </c>
      <c r="R102" s="4">
        <v>1</v>
      </c>
      <c r="T102" s="4">
        <v>1</v>
      </c>
      <c r="U102" s="4">
        <v>36.49</v>
      </c>
      <c r="V102" s="4">
        <v>8.1999999999999993</v>
      </c>
      <c r="AB102" s="4" t="s">
        <v>1805</v>
      </c>
    </row>
    <row r="103" spans="1:28" s="4" customFormat="1" ht="26.4" hidden="1" x14ac:dyDescent="0.3">
      <c r="A103" s="3" t="s">
        <v>1806</v>
      </c>
      <c r="B103" s="4">
        <v>17</v>
      </c>
      <c r="C103" s="4" t="s">
        <v>100</v>
      </c>
      <c r="E103" s="4">
        <v>62</v>
      </c>
      <c r="F103" s="4" t="str">
        <f>LOOKUP(E103,Lotes!A:A,Lotes!N:N)</f>
        <v>Deslave</v>
      </c>
      <c r="G103" s="4" t="s">
        <v>95</v>
      </c>
      <c r="H103" s="4" t="s">
        <v>1779</v>
      </c>
      <c r="I103" s="4" t="s">
        <v>1738</v>
      </c>
      <c r="K103" s="5"/>
      <c r="M103" s="4" t="s">
        <v>1807</v>
      </c>
      <c r="N103" s="4" t="s">
        <v>1695</v>
      </c>
      <c r="P103" s="4" t="s">
        <v>1668</v>
      </c>
      <c r="Q103" s="4">
        <v>8</v>
      </c>
      <c r="R103" s="4">
        <v>8</v>
      </c>
      <c r="T103" s="4">
        <v>0</v>
      </c>
      <c r="AB103" s="4" t="s">
        <v>1808</v>
      </c>
    </row>
    <row r="104" spans="1:28" s="4" customFormat="1" ht="13.2" hidden="1" x14ac:dyDescent="0.3">
      <c r="A104" s="3" t="s">
        <v>1806</v>
      </c>
      <c r="B104" s="4">
        <v>17</v>
      </c>
      <c r="C104" s="4" t="s">
        <v>100</v>
      </c>
      <c r="E104" s="4">
        <v>62</v>
      </c>
      <c r="F104" s="4" t="str">
        <f>LOOKUP(E104,Lotes!A:A,Lotes!N:N)</f>
        <v>Deslave</v>
      </c>
      <c r="G104" s="4" t="s">
        <v>95</v>
      </c>
      <c r="H104" s="4" t="s">
        <v>1779</v>
      </c>
      <c r="I104" s="4" t="s">
        <v>1738</v>
      </c>
      <c r="K104" s="5"/>
      <c r="M104" s="4" t="s">
        <v>1807</v>
      </c>
      <c r="N104" s="4" t="s">
        <v>1643</v>
      </c>
      <c r="P104" s="4" t="s">
        <v>1668</v>
      </c>
      <c r="Q104" s="4">
        <v>1</v>
      </c>
      <c r="R104" s="4">
        <v>1</v>
      </c>
      <c r="T104" s="4">
        <v>0</v>
      </c>
      <c r="U104" s="4">
        <v>31.93</v>
      </c>
      <c r="V104" s="4">
        <v>4.32</v>
      </c>
      <c r="AB104" s="5"/>
    </row>
    <row r="105" spans="1:28" s="4" customFormat="1" ht="13.2" hidden="1" x14ac:dyDescent="0.3">
      <c r="A105" s="3" t="s">
        <v>1806</v>
      </c>
      <c r="B105" s="4">
        <v>17</v>
      </c>
      <c r="C105" s="4" t="s">
        <v>100</v>
      </c>
      <c r="E105" s="4">
        <v>62</v>
      </c>
      <c r="F105" s="4" t="str">
        <f>LOOKUP(E105,Lotes!A:A,Lotes!N:N)</f>
        <v>Deslave</v>
      </c>
      <c r="G105" s="4" t="s">
        <v>95</v>
      </c>
      <c r="H105" s="4" t="s">
        <v>1779</v>
      </c>
      <c r="I105" s="4" t="s">
        <v>1738</v>
      </c>
      <c r="K105" s="5"/>
      <c r="M105" s="4" t="s">
        <v>1807</v>
      </c>
      <c r="N105" s="4" t="s">
        <v>1718</v>
      </c>
      <c r="P105" s="4" t="s">
        <v>1668</v>
      </c>
      <c r="Q105" s="4">
        <v>1</v>
      </c>
      <c r="R105" s="4">
        <v>1</v>
      </c>
      <c r="T105" s="4">
        <v>0</v>
      </c>
      <c r="U105" s="4">
        <v>15.74</v>
      </c>
      <c r="V105" s="4">
        <v>11.87</v>
      </c>
      <c r="X105" s="4" t="s">
        <v>1660</v>
      </c>
      <c r="AB105" s="4" t="s">
        <v>1809</v>
      </c>
    </row>
    <row r="106" spans="1:28" s="4" customFormat="1" ht="13.2" hidden="1" x14ac:dyDescent="0.3">
      <c r="A106" s="3" t="s">
        <v>1806</v>
      </c>
      <c r="B106" s="4">
        <v>17</v>
      </c>
      <c r="C106" s="4" t="s">
        <v>100</v>
      </c>
      <c r="E106" s="4">
        <v>62</v>
      </c>
      <c r="F106" s="4" t="str">
        <f>LOOKUP(E106,Lotes!A:A,Lotes!N:N)</f>
        <v>Deslave</v>
      </c>
      <c r="G106" s="4" t="s">
        <v>95</v>
      </c>
      <c r="H106" s="4" t="s">
        <v>1779</v>
      </c>
      <c r="I106" s="4" t="s">
        <v>1738</v>
      </c>
      <c r="K106" s="5"/>
      <c r="M106" s="4" t="s">
        <v>1807</v>
      </c>
      <c r="N106" s="4" t="s">
        <v>1643</v>
      </c>
      <c r="P106" s="4" t="s">
        <v>1632</v>
      </c>
      <c r="Q106" s="4">
        <v>1</v>
      </c>
      <c r="R106" s="4">
        <v>1</v>
      </c>
      <c r="T106" s="4">
        <v>0</v>
      </c>
      <c r="U106" s="4">
        <v>18.79</v>
      </c>
      <c r="V106" s="4">
        <v>5.28</v>
      </c>
      <c r="AB106" s="5"/>
    </row>
    <row r="107" spans="1:28" s="4" customFormat="1" ht="13.2" hidden="1" x14ac:dyDescent="0.3">
      <c r="A107" s="3" t="s">
        <v>1806</v>
      </c>
      <c r="B107" s="4">
        <v>17</v>
      </c>
      <c r="C107" s="4" t="s">
        <v>100</v>
      </c>
      <c r="E107" s="4">
        <v>62</v>
      </c>
      <c r="F107" s="4" t="str">
        <f>LOOKUP(E107,Lotes!A:A,Lotes!N:N)</f>
        <v>Deslave</v>
      </c>
      <c r="G107" s="4" t="s">
        <v>95</v>
      </c>
      <c r="H107" s="4" t="s">
        <v>1779</v>
      </c>
      <c r="I107" s="4" t="s">
        <v>1738</v>
      </c>
      <c r="K107" s="5"/>
      <c r="M107" s="4" t="s">
        <v>1807</v>
      </c>
      <c r="N107" s="4" t="s">
        <v>1643</v>
      </c>
      <c r="P107" s="4" t="s">
        <v>1632</v>
      </c>
      <c r="Q107" s="4">
        <v>1</v>
      </c>
      <c r="R107" s="4">
        <v>1</v>
      </c>
      <c r="T107" s="4">
        <v>0</v>
      </c>
      <c r="U107" s="4">
        <v>17.45</v>
      </c>
      <c r="V107" s="4">
        <v>7.34</v>
      </c>
      <c r="AB107" s="5"/>
    </row>
    <row r="108" spans="1:28" s="4" customFormat="1" ht="13.2" hidden="1" x14ac:dyDescent="0.3">
      <c r="A108" s="3" t="s">
        <v>1806</v>
      </c>
      <c r="B108" s="4">
        <v>17</v>
      </c>
      <c r="C108" s="4" t="s">
        <v>100</v>
      </c>
      <c r="E108" s="4">
        <v>62</v>
      </c>
      <c r="F108" s="4" t="str">
        <f>LOOKUP(E108,Lotes!A:A,Lotes!N:N)</f>
        <v>Deslave</v>
      </c>
      <c r="G108" s="4" t="s">
        <v>95</v>
      </c>
      <c r="H108" s="4" t="s">
        <v>1779</v>
      </c>
      <c r="I108" s="4" t="s">
        <v>1738</v>
      </c>
      <c r="K108" s="5"/>
      <c r="M108" s="4" t="s">
        <v>1807</v>
      </c>
      <c r="N108" s="4" t="s">
        <v>1718</v>
      </c>
      <c r="P108" s="4" t="s">
        <v>1668</v>
      </c>
      <c r="Q108" s="4">
        <v>1</v>
      </c>
      <c r="R108" s="4">
        <v>1</v>
      </c>
      <c r="T108" s="4">
        <v>0</v>
      </c>
      <c r="U108" s="4">
        <v>8</v>
      </c>
      <c r="V108" s="4">
        <v>21.45</v>
      </c>
      <c r="AB108" s="5"/>
    </row>
    <row r="109" spans="1:28" s="4" customFormat="1" ht="13.2" hidden="1" x14ac:dyDescent="0.3">
      <c r="A109" s="3" t="s">
        <v>1806</v>
      </c>
      <c r="B109" s="4">
        <v>17</v>
      </c>
      <c r="C109" s="4" t="s">
        <v>100</v>
      </c>
      <c r="E109" s="4">
        <v>62</v>
      </c>
      <c r="F109" s="4" t="str">
        <f>LOOKUP(E109,Lotes!A:A,Lotes!N:N)</f>
        <v>Deslave</v>
      </c>
      <c r="G109" s="4" t="s">
        <v>95</v>
      </c>
      <c r="H109" s="4" t="s">
        <v>1779</v>
      </c>
      <c r="I109" s="4" t="s">
        <v>1738</v>
      </c>
      <c r="K109" s="5"/>
      <c r="M109" s="4" t="s">
        <v>1807</v>
      </c>
      <c r="N109" s="4" t="s">
        <v>1643</v>
      </c>
      <c r="P109" s="4" t="s">
        <v>1632</v>
      </c>
      <c r="Q109" s="4">
        <v>1</v>
      </c>
      <c r="R109" s="4">
        <v>1</v>
      </c>
      <c r="T109" s="4">
        <v>0</v>
      </c>
      <c r="U109" s="4">
        <v>17.75</v>
      </c>
      <c r="V109" s="4">
        <v>8.77</v>
      </c>
    </row>
    <row r="110" spans="1:28" s="4" customFormat="1" ht="13.2" hidden="1" x14ac:dyDescent="0.3">
      <c r="A110" s="3" t="s">
        <v>1806</v>
      </c>
      <c r="B110" s="4">
        <v>17</v>
      </c>
      <c r="C110" s="4" t="s">
        <v>100</v>
      </c>
      <c r="E110" s="4">
        <v>62</v>
      </c>
      <c r="F110" s="4" t="str">
        <f>LOOKUP(E110,Lotes!A:A,Lotes!N:N)</f>
        <v>Deslave</v>
      </c>
      <c r="G110" s="4" t="s">
        <v>95</v>
      </c>
      <c r="H110" s="4" t="s">
        <v>1779</v>
      </c>
      <c r="I110" s="4" t="s">
        <v>1738</v>
      </c>
      <c r="K110" s="5"/>
      <c r="M110" s="4" t="s">
        <v>1807</v>
      </c>
      <c r="N110" s="4" t="s">
        <v>1692</v>
      </c>
      <c r="P110" s="4" t="s">
        <v>1668</v>
      </c>
      <c r="Q110" s="4">
        <v>1</v>
      </c>
      <c r="R110" s="4">
        <v>1</v>
      </c>
      <c r="T110" s="4">
        <v>0</v>
      </c>
      <c r="U110" s="4">
        <v>16.27</v>
      </c>
      <c r="V110" s="4">
        <v>4.25</v>
      </c>
      <c r="AB110" s="4" t="s">
        <v>1810</v>
      </c>
    </row>
    <row r="111" spans="1:28" s="4" customFormat="1" ht="13.2" hidden="1" x14ac:dyDescent="0.3">
      <c r="A111" s="3" t="s">
        <v>1806</v>
      </c>
      <c r="B111" s="4">
        <v>17</v>
      </c>
      <c r="C111" s="4" t="s">
        <v>100</v>
      </c>
      <c r="E111" s="4">
        <v>62</v>
      </c>
      <c r="F111" s="4" t="str">
        <f>LOOKUP(E111,Lotes!A:A,Lotes!N:N)</f>
        <v>Deslave</v>
      </c>
      <c r="G111" s="4" t="s">
        <v>95</v>
      </c>
      <c r="H111" s="4" t="s">
        <v>1779</v>
      </c>
      <c r="I111" s="4" t="s">
        <v>1738</v>
      </c>
      <c r="K111" s="5"/>
      <c r="M111" s="4" t="s">
        <v>1807</v>
      </c>
      <c r="N111" s="4" t="s">
        <v>1643</v>
      </c>
      <c r="P111" s="4" t="s">
        <v>1632</v>
      </c>
      <c r="Q111" s="4">
        <v>1</v>
      </c>
      <c r="R111" s="4">
        <v>1</v>
      </c>
      <c r="T111" s="4">
        <v>0</v>
      </c>
      <c r="U111" s="4">
        <v>17.73</v>
      </c>
      <c r="V111" s="4">
        <v>4.84</v>
      </c>
      <c r="AB111" s="5"/>
    </row>
    <row r="112" spans="1:28" s="4" customFormat="1" ht="13.2" hidden="1" x14ac:dyDescent="0.3">
      <c r="A112" s="3" t="s">
        <v>1806</v>
      </c>
      <c r="B112" s="4">
        <v>17</v>
      </c>
      <c r="C112" s="4" t="s">
        <v>100</v>
      </c>
      <c r="E112" s="4">
        <v>62</v>
      </c>
      <c r="F112" s="4" t="str">
        <f>LOOKUP(E112,Lotes!A:A,Lotes!N:N)</f>
        <v>Deslave</v>
      </c>
      <c r="G112" s="4" t="s">
        <v>95</v>
      </c>
      <c r="H112" s="4" t="s">
        <v>1779</v>
      </c>
      <c r="I112" s="4" t="s">
        <v>1738</v>
      </c>
      <c r="K112" s="5"/>
      <c r="M112" s="4" t="s">
        <v>1807</v>
      </c>
      <c r="N112" s="4" t="s">
        <v>1643</v>
      </c>
      <c r="P112" s="4" t="s">
        <v>1632</v>
      </c>
      <c r="Q112" s="4">
        <v>1</v>
      </c>
      <c r="R112" s="4">
        <v>1</v>
      </c>
      <c r="T112" s="4">
        <v>0</v>
      </c>
      <c r="U112" s="4">
        <v>15.7</v>
      </c>
      <c r="V112" s="4">
        <v>5.86</v>
      </c>
      <c r="AB112" s="5"/>
    </row>
    <row r="113" spans="1:28" s="4" customFormat="1" ht="13.2" hidden="1" x14ac:dyDescent="0.3">
      <c r="A113" s="3" t="s">
        <v>1806</v>
      </c>
      <c r="B113" s="4">
        <v>17</v>
      </c>
      <c r="C113" s="4" t="s">
        <v>100</v>
      </c>
      <c r="E113" s="4">
        <v>62</v>
      </c>
      <c r="F113" s="4" t="str">
        <f>LOOKUP(E113,Lotes!A:A,Lotes!N:N)</f>
        <v>Deslave</v>
      </c>
      <c r="G113" s="4" t="s">
        <v>95</v>
      </c>
      <c r="H113" s="4" t="s">
        <v>1779</v>
      </c>
      <c r="I113" s="4" t="s">
        <v>1738</v>
      </c>
      <c r="K113" s="5"/>
      <c r="M113" s="4" t="s">
        <v>1807</v>
      </c>
      <c r="N113" s="4" t="s">
        <v>1643</v>
      </c>
      <c r="P113" s="4" t="s">
        <v>1632</v>
      </c>
      <c r="Q113" s="4">
        <v>1</v>
      </c>
      <c r="R113" s="4">
        <v>1</v>
      </c>
      <c r="T113" s="4">
        <v>0</v>
      </c>
      <c r="U113" s="4">
        <v>17.100000000000001</v>
      </c>
      <c r="V113" s="4">
        <v>7.01</v>
      </c>
      <c r="AB113" s="5"/>
    </row>
    <row r="114" spans="1:28" s="4" customFormat="1" ht="13.2" hidden="1" x14ac:dyDescent="0.3">
      <c r="A114" s="3" t="s">
        <v>1811</v>
      </c>
      <c r="B114" s="4">
        <v>17</v>
      </c>
      <c r="C114" s="4" t="s">
        <v>30</v>
      </c>
      <c r="E114" s="4">
        <v>11</v>
      </c>
      <c r="F114" s="4" t="str">
        <f>LOOKUP(E114,Lotes!A:A,Lotes!N:N)</f>
        <v>Derrumbe y relleno</v>
      </c>
      <c r="G114" s="4" t="s">
        <v>27</v>
      </c>
      <c r="H114" s="4" t="s">
        <v>1812</v>
      </c>
      <c r="I114" s="4" t="s">
        <v>1634</v>
      </c>
      <c r="K114" s="5"/>
      <c r="M114" s="4" t="s">
        <v>1634</v>
      </c>
      <c r="N114" s="4" t="s">
        <v>1695</v>
      </c>
      <c r="P114" s="4" t="s">
        <v>1668</v>
      </c>
      <c r="Q114" s="4">
        <v>1</v>
      </c>
      <c r="R114" s="4">
        <v>1</v>
      </c>
      <c r="T114" s="4">
        <v>0</v>
      </c>
      <c r="U114" s="4">
        <v>18.88</v>
      </c>
      <c r="V114" s="4">
        <v>8.17</v>
      </c>
      <c r="AB114" s="4" t="s">
        <v>1813</v>
      </c>
    </row>
    <row r="115" spans="1:28" s="4" customFormat="1" ht="26.4" hidden="1" x14ac:dyDescent="0.3">
      <c r="A115" s="3" t="s">
        <v>1814</v>
      </c>
      <c r="B115" s="4">
        <v>17</v>
      </c>
      <c r="C115" s="4" t="s">
        <v>30</v>
      </c>
      <c r="E115" s="4">
        <v>11</v>
      </c>
      <c r="F115" s="4" t="str">
        <f>LOOKUP(E115,Lotes!A:A,Lotes!N:N)</f>
        <v>Derrumbe y relleno</v>
      </c>
      <c r="G115" s="4" t="s">
        <v>27</v>
      </c>
      <c r="H115" s="4" t="s">
        <v>1812</v>
      </c>
      <c r="I115" s="4" t="s">
        <v>1634</v>
      </c>
      <c r="K115" s="4" t="s">
        <v>1641</v>
      </c>
      <c r="M115" s="4" t="s">
        <v>1642</v>
      </c>
      <c r="N115" s="4" t="s">
        <v>1643</v>
      </c>
      <c r="P115" s="4" t="s">
        <v>1632</v>
      </c>
      <c r="Q115" s="4">
        <v>1</v>
      </c>
      <c r="R115" s="4">
        <v>1</v>
      </c>
      <c r="T115" s="4">
        <v>0</v>
      </c>
      <c r="U115" s="4">
        <v>42.6</v>
      </c>
      <c r="V115" s="4">
        <v>11.23</v>
      </c>
      <c r="AB115" s="5"/>
    </row>
    <row r="116" spans="1:28" s="4" customFormat="1" ht="26.4" hidden="1" x14ac:dyDescent="0.3">
      <c r="A116" s="3" t="s">
        <v>1814</v>
      </c>
      <c r="B116" s="4">
        <v>17</v>
      </c>
      <c r="C116" s="4" t="s">
        <v>30</v>
      </c>
      <c r="E116" s="4">
        <v>11</v>
      </c>
      <c r="F116" s="4" t="str">
        <f>LOOKUP(E116,Lotes!A:A,Lotes!N:N)</f>
        <v>Derrumbe y relleno</v>
      </c>
      <c r="G116" s="4" t="s">
        <v>27</v>
      </c>
      <c r="H116" s="4" t="s">
        <v>1812</v>
      </c>
      <c r="I116" s="4" t="s">
        <v>1634</v>
      </c>
      <c r="K116" s="4" t="s">
        <v>1641</v>
      </c>
      <c r="M116" s="4" t="s">
        <v>1642</v>
      </c>
      <c r="N116" s="4" t="s">
        <v>1643</v>
      </c>
      <c r="P116" s="4" t="s">
        <v>1632</v>
      </c>
      <c r="Q116" s="4">
        <v>1</v>
      </c>
      <c r="R116" s="4">
        <v>1</v>
      </c>
      <c r="T116" s="4">
        <v>0</v>
      </c>
      <c r="U116" s="4">
        <v>37.82</v>
      </c>
      <c r="V116" s="4">
        <v>11.95</v>
      </c>
      <c r="AB116" s="5"/>
    </row>
    <row r="117" spans="1:28" s="4" customFormat="1" ht="26.4" hidden="1" x14ac:dyDescent="0.3">
      <c r="A117" s="3" t="s">
        <v>1814</v>
      </c>
      <c r="B117" s="4">
        <v>17</v>
      </c>
      <c r="C117" s="4" t="s">
        <v>30</v>
      </c>
      <c r="E117" s="4">
        <v>11</v>
      </c>
      <c r="F117" s="4" t="str">
        <f>LOOKUP(E117,Lotes!A:A,Lotes!N:N)</f>
        <v>Derrumbe y relleno</v>
      </c>
      <c r="G117" s="4" t="s">
        <v>27</v>
      </c>
      <c r="H117" s="4" t="s">
        <v>1812</v>
      </c>
      <c r="I117" s="4" t="s">
        <v>1634</v>
      </c>
      <c r="K117" s="4" t="s">
        <v>1641</v>
      </c>
      <c r="M117" s="4" t="s">
        <v>1642</v>
      </c>
      <c r="N117" s="4" t="s">
        <v>1643</v>
      </c>
      <c r="P117" s="4" t="s">
        <v>1632</v>
      </c>
      <c r="Q117" s="4">
        <v>1</v>
      </c>
      <c r="R117" s="4">
        <v>1</v>
      </c>
      <c r="T117" s="4">
        <v>0</v>
      </c>
      <c r="U117" s="4">
        <v>28.14</v>
      </c>
      <c r="V117" s="4">
        <v>10.98</v>
      </c>
      <c r="AB117" s="5"/>
    </row>
    <row r="118" spans="1:28" s="4" customFormat="1" ht="26.4" hidden="1" x14ac:dyDescent="0.3">
      <c r="A118" s="3" t="s">
        <v>1814</v>
      </c>
      <c r="B118" s="4">
        <v>17</v>
      </c>
      <c r="C118" s="4" t="s">
        <v>30</v>
      </c>
      <c r="E118" s="4">
        <v>11</v>
      </c>
      <c r="F118" s="4" t="str">
        <f>LOOKUP(E118,Lotes!A:A,Lotes!N:N)</f>
        <v>Derrumbe y relleno</v>
      </c>
      <c r="G118" s="4" t="s">
        <v>27</v>
      </c>
      <c r="H118" s="4" t="s">
        <v>1812</v>
      </c>
      <c r="I118" s="4" t="s">
        <v>1634</v>
      </c>
      <c r="K118" s="4" t="s">
        <v>1641</v>
      </c>
      <c r="M118" s="4" t="s">
        <v>1642</v>
      </c>
      <c r="N118" s="4" t="s">
        <v>1643</v>
      </c>
      <c r="P118" s="4" t="s">
        <v>1632</v>
      </c>
      <c r="Q118" s="4">
        <v>1</v>
      </c>
      <c r="R118" s="4">
        <v>1</v>
      </c>
      <c r="T118" s="4">
        <v>0</v>
      </c>
      <c r="U118" s="4">
        <v>20.37</v>
      </c>
      <c r="V118" s="4">
        <v>7.18</v>
      </c>
      <c r="AB118" s="5"/>
    </row>
    <row r="119" spans="1:28" s="4" customFormat="1" ht="13.2" hidden="1" x14ac:dyDescent="0.3">
      <c r="A119" s="3" t="s">
        <v>1815</v>
      </c>
      <c r="B119" s="4">
        <v>17</v>
      </c>
      <c r="C119" s="4" t="s">
        <v>30</v>
      </c>
      <c r="E119" s="4">
        <v>11</v>
      </c>
      <c r="F119" s="4" t="str">
        <f>LOOKUP(E119,Lotes!A:A,Lotes!N:N)</f>
        <v>Derrumbe y relleno</v>
      </c>
      <c r="G119" s="4" t="s">
        <v>27</v>
      </c>
      <c r="H119" s="4" t="s">
        <v>1812</v>
      </c>
      <c r="I119" s="4" t="s">
        <v>1816</v>
      </c>
      <c r="K119" s="5"/>
      <c r="M119" s="4" t="s">
        <v>1816</v>
      </c>
      <c r="N119" s="4" t="s">
        <v>1817</v>
      </c>
      <c r="P119" s="4" t="s">
        <v>1668</v>
      </c>
      <c r="Q119" s="4">
        <v>1</v>
      </c>
      <c r="R119" s="4">
        <v>1</v>
      </c>
      <c r="T119" s="4">
        <v>0</v>
      </c>
      <c r="U119" s="4">
        <v>24.06</v>
      </c>
      <c r="V119" s="4">
        <v>18.72</v>
      </c>
      <c r="X119" s="5"/>
      <c r="AA119" s="4" t="s">
        <v>1647</v>
      </c>
      <c r="AB119" s="4" t="s">
        <v>1818</v>
      </c>
    </row>
    <row r="120" spans="1:28" s="4" customFormat="1" ht="13.2" hidden="1" x14ac:dyDescent="0.3">
      <c r="A120" s="3" t="s">
        <v>1811</v>
      </c>
      <c r="B120" s="4">
        <v>17</v>
      </c>
      <c r="C120" s="4" t="s">
        <v>30</v>
      </c>
      <c r="E120" s="4">
        <v>11</v>
      </c>
      <c r="F120" s="4" t="str">
        <f>LOOKUP(E120,Lotes!A:A,Lotes!N:N)</f>
        <v>Derrumbe y relleno</v>
      </c>
      <c r="G120" s="4" t="s">
        <v>27</v>
      </c>
      <c r="H120" s="4" t="s">
        <v>1812</v>
      </c>
      <c r="I120" s="4" t="s">
        <v>1634</v>
      </c>
      <c r="K120" s="5"/>
      <c r="M120" s="4" t="s">
        <v>1634</v>
      </c>
      <c r="N120" s="4" t="s">
        <v>1718</v>
      </c>
      <c r="P120" s="4" t="s">
        <v>1668</v>
      </c>
      <c r="Q120" s="4">
        <v>1</v>
      </c>
      <c r="R120" s="4">
        <v>1</v>
      </c>
      <c r="T120" s="4">
        <v>0</v>
      </c>
      <c r="U120" s="4">
        <v>13.96</v>
      </c>
      <c r="V120" s="4">
        <v>11.06</v>
      </c>
      <c r="AB120" s="4" t="s">
        <v>1819</v>
      </c>
    </row>
    <row r="121" spans="1:28" s="4" customFormat="1" ht="13.2" hidden="1" x14ac:dyDescent="0.3">
      <c r="A121" s="3" t="s">
        <v>1811</v>
      </c>
      <c r="B121" s="4">
        <v>17</v>
      </c>
      <c r="C121" s="4" t="s">
        <v>30</v>
      </c>
      <c r="E121" s="4">
        <v>11</v>
      </c>
      <c r="F121" s="4" t="str">
        <f>LOOKUP(E121,Lotes!A:A,Lotes!N:N)</f>
        <v>Derrumbe y relleno</v>
      </c>
      <c r="G121" s="4" t="s">
        <v>27</v>
      </c>
      <c r="H121" s="4" t="s">
        <v>1812</v>
      </c>
      <c r="I121" s="4" t="s">
        <v>1634</v>
      </c>
      <c r="K121" s="5"/>
      <c r="M121" s="4" t="s">
        <v>1634</v>
      </c>
      <c r="N121" s="4" t="s">
        <v>1718</v>
      </c>
      <c r="P121" s="4" t="s">
        <v>1668</v>
      </c>
      <c r="Q121" s="4">
        <v>1</v>
      </c>
      <c r="R121" s="4">
        <v>1</v>
      </c>
      <c r="T121" s="4">
        <v>0</v>
      </c>
      <c r="U121" s="4">
        <v>28.06</v>
      </c>
      <c r="V121" s="4">
        <v>26.45</v>
      </c>
      <c r="AB121" s="4" t="s">
        <v>1820</v>
      </c>
    </row>
    <row r="122" spans="1:28" s="4" customFormat="1" ht="13.2" hidden="1" x14ac:dyDescent="0.3">
      <c r="A122" s="3" t="s">
        <v>1811</v>
      </c>
      <c r="B122" s="4">
        <v>17</v>
      </c>
      <c r="C122" s="4" t="s">
        <v>30</v>
      </c>
      <c r="E122" s="4">
        <v>11</v>
      </c>
      <c r="F122" s="4" t="str">
        <f>LOOKUP(E122,Lotes!A:A,Lotes!N:N)</f>
        <v>Derrumbe y relleno</v>
      </c>
      <c r="G122" s="4" t="s">
        <v>27</v>
      </c>
      <c r="H122" s="4" t="s">
        <v>1812</v>
      </c>
      <c r="I122" s="4" t="s">
        <v>1634</v>
      </c>
      <c r="K122" s="5"/>
      <c r="M122" s="4" t="s">
        <v>1634</v>
      </c>
      <c r="N122" s="4" t="s">
        <v>1718</v>
      </c>
      <c r="P122" s="4" t="s">
        <v>1668</v>
      </c>
      <c r="Q122" s="4">
        <v>1</v>
      </c>
      <c r="R122" s="4">
        <v>1</v>
      </c>
      <c r="T122" s="4">
        <v>0</v>
      </c>
      <c r="U122" s="4">
        <v>31.78</v>
      </c>
      <c r="V122" s="4">
        <v>16.7</v>
      </c>
      <c r="AB122" s="5"/>
    </row>
    <row r="123" spans="1:28" s="4" customFormat="1" ht="13.2" hidden="1" x14ac:dyDescent="0.3">
      <c r="A123" s="3" t="s">
        <v>1811</v>
      </c>
      <c r="B123" s="4">
        <v>17</v>
      </c>
      <c r="C123" s="4" t="s">
        <v>30</v>
      </c>
      <c r="E123" s="4">
        <v>11</v>
      </c>
      <c r="F123" s="4" t="str">
        <f>LOOKUP(E123,Lotes!A:A,Lotes!N:N)</f>
        <v>Derrumbe y relleno</v>
      </c>
      <c r="G123" s="4" t="s">
        <v>27</v>
      </c>
      <c r="H123" s="4" t="s">
        <v>1812</v>
      </c>
      <c r="I123" s="4" t="s">
        <v>1634</v>
      </c>
      <c r="K123" s="5"/>
      <c r="M123" s="4" t="s">
        <v>1634</v>
      </c>
      <c r="N123" s="4" t="s">
        <v>1718</v>
      </c>
      <c r="P123" s="4" t="s">
        <v>1668</v>
      </c>
      <c r="Q123" s="4">
        <v>1</v>
      </c>
      <c r="R123" s="4">
        <v>1</v>
      </c>
      <c r="T123" s="4">
        <v>0</v>
      </c>
      <c r="U123" s="4">
        <v>16.23</v>
      </c>
      <c r="V123" s="4">
        <v>7.4</v>
      </c>
      <c r="AB123" s="5"/>
    </row>
    <row r="124" spans="1:28" s="4" customFormat="1" ht="26.4" hidden="1" x14ac:dyDescent="0.3">
      <c r="A124" s="3" t="s">
        <v>1814</v>
      </c>
      <c r="B124" s="4">
        <v>17</v>
      </c>
      <c r="C124" s="4" t="s">
        <v>30</v>
      </c>
      <c r="E124" s="4">
        <v>11</v>
      </c>
      <c r="F124" s="4" t="str">
        <f>LOOKUP(E124,Lotes!A:A,Lotes!N:N)</f>
        <v>Derrumbe y relleno</v>
      </c>
      <c r="G124" s="4" t="s">
        <v>27</v>
      </c>
      <c r="H124" s="4" t="s">
        <v>1812</v>
      </c>
      <c r="I124" s="4" t="s">
        <v>1634</v>
      </c>
      <c r="K124" s="4" t="s">
        <v>1641</v>
      </c>
      <c r="M124" s="4" t="s">
        <v>1642</v>
      </c>
      <c r="N124" s="4" t="s">
        <v>1643</v>
      </c>
      <c r="O124" s="5"/>
      <c r="P124" s="4" t="s">
        <v>1632</v>
      </c>
      <c r="Q124" s="4">
        <v>1</v>
      </c>
      <c r="R124" s="4">
        <v>1</v>
      </c>
      <c r="T124" s="4">
        <v>0</v>
      </c>
      <c r="U124" s="4">
        <v>30.04</v>
      </c>
      <c r="V124" s="4">
        <v>18.39</v>
      </c>
      <c r="AB124" s="5"/>
    </row>
    <row r="125" spans="1:28" s="4" customFormat="1" ht="26.4" hidden="1" x14ac:dyDescent="0.3">
      <c r="A125" s="3" t="s">
        <v>1814</v>
      </c>
      <c r="B125" s="4">
        <v>17</v>
      </c>
      <c r="C125" s="4" t="s">
        <v>30</v>
      </c>
      <c r="E125" s="4">
        <v>11</v>
      </c>
      <c r="F125" s="4" t="str">
        <f>LOOKUP(E125,Lotes!A:A,Lotes!N:N)</f>
        <v>Derrumbe y relleno</v>
      </c>
      <c r="G125" s="4" t="s">
        <v>27</v>
      </c>
      <c r="H125" s="4" t="s">
        <v>1812</v>
      </c>
      <c r="I125" s="4" t="s">
        <v>1634</v>
      </c>
      <c r="K125" s="4" t="s">
        <v>1641</v>
      </c>
      <c r="M125" s="4" t="s">
        <v>1642</v>
      </c>
      <c r="N125" s="4" t="s">
        <v>1643</v>
      </c>
      <c r="O125" s="5"/>
      <c r="P125" s="4" t="s">
        <v>1632</v>
      </c>
      <c r="Q125" s="4">
        <v>1</v>
      </c>
      <c r="R125" s="4">
        <v>1</v>
      </c>
      <c r="T125" s="4">
        <v>0</v>
      </c>
      <c r="U125" s="4">
        <v>28.33</v>
      </c>
      <c r="V125" s="4">
        <v>12.26</v>
      </c>
      <c r="AB125" s="5"/>
    </row>
    <row r="126" spans="1:28" s="4" customFormat="1" ht="13.2" hidden="1" x14ac:dyDescent="0.3">
      <c r="A126" s="3" t="s">
        <v>1811</v>
      </c>
      <c r="B126" s="4">
        <v>17</v>
      </c>
      <c r="C126" s="4" t="s">
        <v>30</v>
      </c>
      <c r="E126" s="4">
        <v>11</v>
      </c>
      <c r="F126" s="4" t="str">
        <f>LOOKUP(E126,Lotes!A:A,Lotes!N:N)</f>
        <v>Derrumbe y relleno</v>
      </c>
      <c r="G126" s="4" t="s">
        <v>27</v>
      </c>
      <c r="H126" s="4" t="s">
        <v>1812</v>
      </c>
      <c r="I126" s="4" t="s">
        <v>1634</v>
      </c>
      <c r="K126" s="5"/>
      <c r="M126" s="4" t="s">
        <v>1634</v>
      </c>
      <c r="N126" s="4" t="s">
        <v>1695</v>
      </c>
      <c r="P126" s="4" t="s">
        <v>1668</v>
      </c>
      <c r="Q126" s="4">
        <v>6</v>
      </c>
      <c r="R126" s="4">
        <v>6</v>
      </c>
      <c r="T126" s="4">
        <v>0</v>
      </c>
      <c r="AB126" s="5"/>
    </row>
    <row r="127" spans="1:28" s="4" customFormat="1" ht="13.2" hidden="1" x14ac:dyDescent="0.3">
      <c r="A127" s="3" t="s">
        <v>1821</v>
      </c>
      <c r="B127" s="4">
        <v>17</v>
      </c>
      <c r="C127" s="4" t="s">
        <v>99</v>
      </c>
      <c r="D127" s="4" t="s">
        <v>1647</v>
      </c>
      <c r="E127" s="4">
        <v>114</v>
      </c>
      <c r="F127" s="4" t="str">
        <f>LOOKUP(E127,Lotes!A:A,Lotes!N:N)</f>
        <v>Base de Piso 1B y sobre Piso 2A y 2B</v>
      </c>
      <c r="G127" s="4" t="s">
        <v>95</v>
      </c>
      <c r="H127" s="4" t="s">
        <v>1822</v>
      </c>
      <c r="I127" s="4" t="s">
        <v>1622</v>
      </c>
      <c r="K127" s="4" t="s">
        <v>1682</v>
      </c>
      <c r="M127" s="4" t="s">
        <v>1622</v>
      </c>
      <c r="N127" s="4" t="s">
        <v>1718</v>
      </c>
      <c r="P127" s="4" t="s">
        <v>1668</v>
      </c>
      <c r="Q127" s="4">
        <v>1</v>
      </c>
      <c r="R127" s="4">
        <v>1</v>
      </c>
      <c r="T127" s="4">
        <v>0</v>
      </c>
      <c r="U127" s="4">
        <v>20.399999999999999</v>
      </c>
      <c r="V127" s="4">
        <v>9.9499999999999993</v>
      </c>
      <c r="AB127" s="4" t="s">
        <v>1823</v>
      </c>
    </row>
    <row r="128" spans="1:28" s="4" customFormat="1" ht="13.2" hidden="1" x14ac:dyDescent="0.3">
      <c r="A128" s="3" t="s">
        <v>1824</v>
      </c>
      <c r="B128" s="4">
        <v>17</v>
      </c>
      <c r="C128" s="4" t="s">
        <v>99</v>
      </c>
      <c r="D128" s="4" t="s">
        <v>1647</v>
      </c>
      <c r="E128" s="4">
        <v>114</v>
      </c>
      <c r="F128" s="4" t="str">
        <f>LOOKUP(E128,Lotes!A:A,Lotes!N:N)</f>
        <v>Base de Piso 1B y sobre Piso 2A y 2B</v>
      </c>
      <c r="G128" s="4" t="s">
        <v>95</v>
      </c>
      <c r="H128" s="4" t="s">
        <v>1822</v>
      </c>
      <c r="I128" s="4" t="s">
        <v>1738</v>
      </c>
      <c r="K128" s="5"/>
      <c r="L128" s="5"/>
      <c r="M128" s="4" t="s">
        <v>1738</v>
      </c>
      <c r="N128" s="4" t="s">
        <v>1643</v>
      </c>
      <c r="P128" s="4" t="s">
        <v>1632</v>
      </c>
      <c r="Q128" s="4">
        <v>1</v>
      </c>
      <c r="R128" s="4">
        <v>1</v>
      </c>
      <c r="T128" s="4">
        <v>0</v>
      </c>
      <c r="U128" s="4">
        <v>33.19</v>
      </c>
      <c r="V128" s="4">
        <v>3.6</v>
      </c>
      <c r="AB128" s="5"/>
    </row>
    <row r="129" spans="1:28" s="4" customFormat="1" ht="13.2" hidden="1" x14ac:dyDescent="0.3">
      <c r="A129" s="3" t="s">
        <v>1825</v>
      </c>
      <c r="B129" s="4">
        <v>17</v>
      </c>
      <c r="C129" s="4" t="s">
        <v>99</v>
      </c>
      <c r="D129" s="4" t="s">
        <v>1647</v>
      </c>
      <c r="E129" s="4">
        <v>114</v>
      </c>
      <c r="F129" s="4" t="str">
        <f>LOOKUP(E129,Lotes!A:A,Lotes!N:N)</f>
        <v>Base de Piso 1B y sobre Piso 2A y 2B</v>
      </c>
      <c r="G129" s="4" t="s">
        <v>95</v>
      </c>
      <c r="H129" s="4" t="s">
        <v>1822</v>
      </c>
      <c r="I129" s="4" t="s">
        <v>1634</v>
      </c>
      <c r="J129" s="4" t="s">
        <v>3965</v>
      </c>
      <c r="K129" s="4" t="s">
        <v>1673</v>
      </c>
      <c r="L129" s="4" t="s">
        <v>1636</v>
      </c>
      <c r="M129" s="4" t="s">
        <v>1674</v>
      </c>
      <c r="N129" s="4" t="s">
        <v>1678</v>
      </c>
      <c r="P129" s="6">
        <v>0.6</v>
      </c>
      <c r="Q129" s="4">
        <v>1</v>
      </c>
      <c r="R129" s="4">
        <v>1</v>
      </c>
      <c r="T129" s="4">
        <v>1</v>
      </c>
      <c r="U129" s="4">
        <v>17.29</v>
      </c>
      <c r="V129" s="4">
        <v>9.8699999999999992</v>
      </c>
      <c r="AB129" s="4" t="s">
        <v>1826</v>
      </c>
    </row>
    <row r="130" spans="1:28" s="4" customFormat="1" ht="13.2" hidden="1" x14ac:dyDescent="0.3">
      <c r="A130" s="3" t="s">
        <v>1825</v>
      </c>
      <c r="B130" s="4">
        <v>17</v>
      </c>
      <c r="C130" s="4" t="s">
        <v>99</v>
      </c>
      <c r="D130" s="4" t="s">
        <v>1647</v>
      </c>
      <c r="E130" s="4">
        <v>114</v>
      </c>
      <c r="F130" s="4" t="str">
        <f>LOOKUP(E130,Lotes!A:A,Lotes!N:N)</f>
        <v>Base de Piso 1B y sobre Piso 2A y 2B</v>
      </c>
      <c r="G130" s="4" t="s">
        <v>95</v>
      </c>
      <c r="H130" s="4" t="s">
        <v>1822</v>
      </c>
      <c r="I130" s="4" t="s">
        <v>1634</v>
      </c>
      <c r="J130" s="4" t="s">
        <v>3965</v>
      </c>
      <c r="K130" s="4" t="s">
        <v>1673</v>
      </c>
      <c r="L130" s="4" t="s">
        <v>1636</v>
      </c>
      <c r="M130" s="4" t="s">
        <v>1674</v>
      </c>
      <c r="N130" s="4" t="s">
        <v>1675</v>
      </c>
      <c r="P130" s="4" t="s">
        <v>1766</v>
      </c>
      <c r="Q130" s="4">
        <v>1</v>
      </c>
      <c r="R130" s="4">
        <v>1</v>
      </c>
      <c r="T130" s="4">
        <v>0</v>
      </c>
      <c r="U130" s="4">
        <v>11.23</v>
      </c>
      <c r="V130" s="4">
        <v>8.58</v>
      </c>
      <c r="AB130" s="4" t="s">
        <v>1826</v>
      </c>
    </row>
    <row r="131" spans="1:28" s="4" customFormat="1" ht="39.6" hidden="1" x14ac:dyDescent="0.3">
      <c r="A131" s="3" t="s">
        <v>1827</v>
      </c>
      <c r="B131" s="4">
        <v>18</v>
      </c>
      <c r="C131" s="4" t="s">
        <v>200</v>
      </c>
      <c r="D131" s="4" t="s">
        <v>1647</v>
      </c>
      <c r="E131" s="4">
        <v>511</v>
      </c>
      <c r="F131" s="4" t="str">
        <f>LOOKUP(E131,Lotes!A:A,Lotes!N:N)</f>
        <v>basurero</v>
      </c>
      <c r="G131" s="4" t="s">
        <v>27</v>
      </c>
      <c r="H131" s="4" t="s">
        <v>1828</v>
      </c>
      <c r="I131" s="4" t="s">
        <v>1634</v>
      </c>
      <c r="J131" s="4" t="s">
        <v>3965</v>
      </c>
      <c r="K131" s="4" t="s">
        <v>1673</v>
      </c>
      <c r="L131" s="4" t="s">
        <v>1829</v>
      </c>
      <c r="M131" s="4" t="s">
        <v>1830</v>
      </c>
      <c r="N131" s="4" t="s">
        <v>1757</v>
      </c>
      <c r="O131" s="4" t="s">
        <v>1665</v>
      </c>
      <c r="P131" s="4" t="s">
        <v>1780</v>
      </c>
      <c r="Q131" s="4">
        <v>1</v>
      </c>
      <c r="R131" s="4">
        <v>1</v>
      </c>
      <c r="T131" s="4">
        <v>1</v>
      </c>
      <c r="U131" s="4">
        <v>44.3</v>
      </c>
      <c r="V131" s="4">
        <v>24.3</v>
      </c>
      <c r="Y131" s="4" t="s">
        <v>1791</v>
      </c>
      <c r="AA131" s="4" t="s">
        <v>1647</v>
      </c>
      <c r="AB131" s="4" t="s">
        <v>1831</v>
      </c>
    </row>
    <row r="132" spans="1:28" s="4" customFormat="1" ht="39.6" hidden="1" x14ac:dyDescent="0.3">
      <c r="A132" s="3" t="s">
        <v>1827</v>
      </c>
      <c r="B132" s="4">
        <v>18</v>
      </c>
      <c r="C132" s="4" t="s">
        <v>200</v>
      </c>
      <c r="D132" s="4" t="s">
        <v>1647</v>
      </c>
      <c r="E132" s="4">
        <v>511</v>
      </c>
      <c r="F132" s="4" t="str">
        <f>LOOKUP(E132,Lotes!A:A,Lotes!N:N)</f>
        <v>basurero</v>
      </c>
      <c r="G132" s="4" t="s">
        <v>27</v>
      </c>
      <c r="H132" s="4" t="s">
        <v>1828</v>
      </c>
      <c r="I132" s="4" t="s">
        <v>1634</v>
      </c>
      <c r="J132" s="4" t="s">
        <v>3965</v>
      </c>
      <c r="K132" s="4" t="s">
        <v>1673</v>
      </c>
      <c r="L132" s="4" t="s">
        <v>1829</v>
      </c>
      <c r="M132" s="4" t="s">
        <v>1830</v>
      </c>
      <c r="N132" s="4" t="s">
        <v>1757</v>
      </c>
      <c r="O132" s="4" t="s">
        <v>1665</v>
      </c>
      <c r="P132" s="4" t="s">
        <v>1832</v>
      </c>
      <c r="Q132" s="4">
        <v>1</v>
      </c>
      <c r="R132" s="4">
        <v>1</v>
      </c>
      <c r="T132" s="4">
        <v>0</v>
      </c>
      <c r="U132" s="4">
        <v>41.66</v>
      </c>
      <c r="V132" s="4">
        <v>49.04</v>
      </c>
      <c r="Y132" s="4" t="s">
        <v>1627</v>
      </c>
      <c r="AA132" s="4" t="s">
        <v>1647</v>
      </c>
      <c r="AB132" s="4" t="s">
        <v>1833</v>
      </c>
    </row>
    <row r="133" spans="1:28" s="4" customFormat="1" ht="26.4" hidden="1" x14ac:dyDescent="0.3">
      <c r="A133" s="3" t="s">
        <v>1827</v>
      </c>
      <c r="B133" s="4">
        <v>18</v>
      </c>
      <c r="C133" s="4" t="s">
        <v>200</v>
      </c>
      <c r="D133" s="4" t="s">
        <v>1647</v>
      </c>
      <c r="E133" s="4">
        <v>511</v>
      </c>
      <c r="F133" s="4" t="str">
        <f>LOOKUP(E133,Lotes!A:A,Lotes!N:N)</f>
        <v>basurero</v>
      </c>
      <c r="G133" s="4" t="s">
        <v>27</v>
      </c>
      <c r="H133" s="4" t="s">
        <v>1828</v>
      </c>
      <c r="I133" s="4" t="s">
        <v>1634</v>
      </c>
      <c r="J133" s="4" t="s">
        <v>3965</v>
      </c>
      <c r="K133" s="4" t="s">
        <v>1673</v>
      </c>
      <c r="L133" s="4" t="s">
        <v>1829</v>
      </c>
      <c r="M133" s="4" t="s">
        <v>1830</v>
      </c>
      <c r="N133" s="4" t="s">
        <v>1757</v>
      </c>
      <c r="O133" s="4" t="s">
        <v>1665</v>
      </c>
      <c r="P133" s="4" t="s">
        <v>1834</v>
      </c>
      <c r="Q133" s="4">
        <v>1</v>
      </c>
      <c r="R133" s="4">
        <v>1</v>
      </c>
      <c r="T133" s="4">
        <v>0</v>
      </c>
      <c r="U133" s="4">
        <v>64.569999999999993</v>
      </c>
      <c r="V133" s="4">
        <v>29.07</v>
      </c>
      <c r="AA133" s="4" t="s">
        <v>1647</v>
      </c>
      <c r="AB133" s="4" t="s">
        <v>1835</v>
      </c>
    </row>
    <row r="134" spans="1:28" s="4" customFormat="1" ht="26.4" hidden="1" x14ac:dyDescent="0.3">
      <c r="A134" s="3" t="s">
        <v>1827</v>
      </c>
      <c r="B134" s="4">
        <v>18</v>
      </c>
      <c r="C134" s="4" t="s">
        <v>200</v>
      </c>
      <c r="D134" s="4" t="s">
        <v>1647</v>
      </c>
      <c r="E134" s="4">
        <v>511</v>
      </c>
      <c r="F134" s="4" t="str">
        <f>LOOKUP(E134,Lotes!A:A,Lotes!N:N)</f>
        <v>basurero</v>
      </c>
      <c r="G134" s="4" t="s">
        <v>27</v>
      </c>
      <c r="H134" s="4" t="s">
        <v>1828</v>
      </c>
      <c r="I134" s="4" t="s">
        <v>1634</v>
      </c>
      <c r="J134" s="4" t="s">
        <v>3965</v>
      </c>
      <c r="K134" s="4" t="s">
        <v>1673</v>
      </c>
      <c r="L134" s="4" t="s">
        <v>1829</v>
      </c>
      <c r="M134" s="4" t="s">
        <v>1830</v>
      </c>
      <c r="N134" s="4" t="s">
        <v>1836</v>
      </c>
      <c r="P134" s="4" t="s">
        <v>1626</v>
      </c>
      <c r="Q134" s="4">
        <v>1</v>
      </c>
      <c r="R134" s="4">
        <v>1</v>
      </c>
      <c r="T134" s="4">
        <v>1</v>
      </c>
      <c r="U134" s="4">
        <v>48.9</v>
      </c>
      <c r="V134" s="4">
        <v>9.2899999999999991</v>
      </c>
      <c r="AB134" s="5"/>
    </row>
    <row r="135" spans="1:28" s="4" customFormat="1" ht="26.4" hidden="1" x14ac:dyDescent="0.3">
      <c r="A135" s="3" t="s">
        <v>1827</v>
      </c>
      <c r="B135" s="4">
        <v>18</v>
      </c>
      <c r="C135" s="4" t="s">
        <v>200</v>
      </c>
      <c r="D135" s="4" t="s">
        <v>1647</v>
      </c>
      <c r="E135" s="4">
        <v>511</v>
      </c>
      <c r="F135" s="4" t="str">
        <f>LOOKUP(E135,Lotes!A:A,Lotes!N:N)</f>
        <v>basurero</v>
      </c>
      <c r="G135" s="4" t="s">
        <v>27</v>
      </c>
      <c r="H135" s="4" t="s">
        <v>1828</v>
      </c>
      <c r="I135" s="4" t="s">
        <v>1634</v>
      </c>
      <c r="J135" s="4" t="s">
        <v>3965</v>
      </c>
      <c r="K135" s="4" t="s">
        <v>1673</v>
      </c>
      <c r="L135" s="4" t="s">
        <v>1829</v>
      </c>
      <c r="M135" s="4" t="s">
        <v>1830</v>
      </c>
      <c r="N135" s="4" t="s">
        <v>1730</v>
      </c>
      <c r="P135" s="4" t="s">
        <v>1832</v>
      </c>
      <c r="Q135" s="4">
        <v>1</v>
      </c>
      <c r="R135" s="4">
        <v>1</v>
      </c>
      <c r="T135" s="4">
        <v>0</v>
      </c>
      <c r="U135" s="4">
        <v>18.399999999999999</v>
      </c>
      <c r="V135" s="4">
        <v>15.64</v>
      </c>
      <c r="Y135" s="4" t="s">
        <v>1837</v>
      </c>
      <c r="AB135" s="4" t="s">
        <v>1838</v>
      </c>
    </row>
    <row r="136" spans="1:28" s="4" customFormat="1" ht="39.6" hidden="1" x14ac:dyDescent="0.3">
      <c r="A136" s="3" t="s">
        <v>1839</v>
      </c>
      <c r="B136" s="4">
        <v>18</v>
      </c>
      <c r="C136" s="4" t="s">
        <v>200</v>
      </c>
      <c r="D136" s="4" t="s">
        <v>1647</v>
      </c>
      <c r="E136" s="4">
        <v>511</v>
      </c>
      <c r="F136" s="4" t="str">
        <f>LOOKUP(E136,Lotes!A:A,Lotes!N:N)</f>
        <v>basurero</v>
      </c>
      <c r="G136" s="4" t="s">
        <v>27</v>
      </c>
      <c r="H136" s="4" t="s">
        <v>1828</v>
      </c>
      <c r="I136" s="4" t="s">
        <v>1634</v>
      </c>
      <c r="K136" s="4" t="s">
        <v>1641</v>
      </c>
      <c r="M136" s="4" t="s">
        <v>1642</v>
      </c>
      <c r="N136" s="4" t="s">
        <v>1667</v>
      </c>
      <c r="P136" s="4" t="s">
        <v>1668</v>
      </c>
      <c r="Q136" s="4">
        <v>1</v>
      </c>
      <c r="R136" s="4">
        <v>1</v>
      </c>
      <c r="T136" s="4">
        <v>0</v>
      </c>
      <c r="U136" s="4">
        <v>63.62</v>
      </c>
      <c r="V136" s="4">
        <v>11.52</v>
      </c>
      <c r="AB136" s="4" t="s">
        <v>1840</v>
      </c>
    </row>
    <row r="137" spans="1:28" s="4" customFormat="1" ht="39.6" hidden="1" x14ac:dyDescent="0.3">
      <c r="A137" s="3" t="s">
        <v>1839</v>
      </c>
      <c r="B137" s="4">
        <v>18</v>
      </c>
      <c r="C137" s="4" t="s">
        <v>200</v>
      </c>
      <c r="D137" s="4" t="s">
        <v>1647</v>
      </c>
      <c r="E137" s="4">
        <v>511</v>
      </c>
      <c r="F137" s="4" t="str">
        <f>LOOKUP(E137,Lotes!A:A,Lotes!N:N)</f>
        <v>basurero</v>
      </c>
      <c r="G137" s="4" t="s">
        <v>27</v>
      </c>
      <c r="H137" s="4" t="s">
        <v>1828</v>
      </c>
      <c r="I137" s="4" t="s">
        <v>1634</v>
      </c>
      <c r="K137" s="4" t="s">
        <v>1641</v>
      </c>
      <c r="M137" s="4" t="s">
        <v>1642</v>
      </c>
      <c r="N137" s="4" t="s">
        <v>1667</v>
      </c>
      <c r="O137" s="5"/>
      <c r="P137" s="4" t="s">
        <v>1668</v>
      </c>
      <c r="Q137" s="4">
        <v>1</v>
      </c>
      <c r="R137" s="4">
        <v>1</v>
      </c>
      <c r="T137" s="4">
        <v>0</v>
      </c>
      <c r="U137" s="4">
        <v>66.78</v>
      </c>
      <c r="V137" s="4">
        <v>12.49</v>
      </c>
      <c r="AB137" s="4" t="s">
        <v>1840</v>
      </c>
    </row>
    <row r="138" spans="1:28" s="4" customFormat="1" ht="39.6" hidden="1" x14ac:dyDescent="0.3">
      <c r="A138" s="3" t="s">
        <v>1839</v>
      </c>
      <c r="B138" s="4">
        <v>18</v>
      </c>
      <c r="C138" s="4" t="s">
        <v>200</v>
      </c>
      <c r="D138" s="4" t="s">
        <v>1647</v>
      </c>
      <c r="E138" s="4">
        <v>511</v>
      </c>
      <c r="F138" s="4" t="str">
        <f>LOOKUP(E138,Lotes!A:A,Lotes!N:N)</f>
        <v>basurero</v>
      </c>
      <c r="G138" s="4" t="s">
        <v>27</v>
      </c>
      <c r="H138" s="4" t="s">
        <v>1828</v>
      </c>
      <c r="I138" s="4" t="s">
        <v>1634</v>
      </c>
      <c r="K138" s="4" t="s">
        <v>1641</v>
      </c>
      <c r="M138" s="4" t="s">
        <v>1642</v>
      </c>
      <c r="N138" s="4" t="s">
        <v>1667</v>
      </c>
      <c r="O138" s="5"/>
      <c r="P138" s="4" t="s">
        <v>1668</v>
      </c>
      <c r="Q138" s="4">
        <v>1</v>
      </c>
      <c r="R138" s="4">
        <v>1</v>
      </c>
      <c r="T138" s="4">
        <v>0</v>
      </c>
      <c r="U138" s="4">
        <v>52.79</v>
      </c>
      <c r="V138" s="4">
        <v>9.83</v>
      </c>
      <c r="AB138" s="4" t="s">
        <v>1840</v>
      </c>
    </row>
    <row r="139" spans="1:28" s="4" customFormat="1" ht="39.6" hidden="1" x14ac:dyDescent="0.3">
      <c r="A139" s="3" t="s">
        <v>1839</v>
      </c>
      <c r="B139" s="4">
        <v>18</v>
      </c>
      <c r="C139" s="4" t="s">
        <v>200</v>
      </c>
      <c r="D139" s="4" t="s">
        <v>1647</v>
      </c>
      <c r="E139" s="4">
        <v>511</v>
      </c>
      <c r="F139" s="4" t="str">
        <f>LOOKUP(E139,Lotes!A:A,Lotes!N:N)</f>
        <v>basurero</v>
      </c>
      <c r="G139" s="4" t="s">
        <v>27</v>
      </c>
      <c r="H139" s="4" t="s">
        <v>1828</v>
      </c>
      <c r="I139" s="4" t="s">
        <v>1634</v>
      </c>
      <c r="K139" s="4" t="s">
        <v>1641</v>
      </c>
      <c r="M139" s="4" t="s">
        <v>1642</v>
      </c>
      <c r="N139" s="4" t="s">
        <v>1667</v>
      </c>
      <c r="O139" s="5"/>
      <c r="P139" s="4" t="s">
        <v>1668</v>
      </c>
      <c r="Q139" s="4">
        <v>1</v>
      </c>
      <c r="R139" s="4">
        <v>1</v>
      </c>
      <c r="T139" s="4">
        <v>0</v>
      </c>
      <c r="U139" s="4">
        <v>80.290000000000006</v>
      </c>
      <c r="V139" s="4">
        <v>11.94</v>
      </c>
      <c r="Y139" s="4" t="s">
        <v>1627</v>
      </c>
      <c r="AB139" s="4" t="s">
        <v>1840</v>
      </c>
    </row>
    <row r="140" spans="1:28" s="4" customFormat="1" ht="39.6" hidden="1" x14ac:dyDescent="0.3">
      <c r="A140" s="3" t="s">
        <v>1839</v>
      </c>
      <c r="B140" s="4">
        <v>18</v>
      </c>
      <c r="C140" s="4" t="s">
        <v>200</v>
      </c>
      <c r="D140" s="4" t="s">
        <v>1647</v>
      </c>
      <c r="E140" s="4">
        <v>511</v>
      </c>
      <c r="F140" s="4" t="str">
        <f>LOOKUP(E140,Lotes!A:A,Lotes!N:N)</f>
        <v>basurero</v>
      </c>
      <c r="G140" s="4" t="s">
        <v>27</v>
      </c>
      <c r="H140" s="4" t="s">
        <v>1828</v>
      </c>
      <c r="I140" s="4" t="s">
        <v>1634</v>
      </c>
      <c r="K140" s="4" t="s">
        <v>1641</v>
      </c>
      <c r="M140" s="4" t="s">
        <v>1642</v>
      </c>
      <c r="N140" s="4" t="s">
        <v>1667</v>
      </c>
      <c r="O140" s="5"/>
      <c r="P140" s="4" t="s">
        <v>1668</v>
      </c>
      <c r="Q140" s="4">
        <v>1</v>
      </c>
      <c r="R140" s="4">
        <v>1</v>
      </c>
      <c r="T140" s="4">
        <v>0</v>
      </c>
      <c r="U140" s="4">
        <v>87.02</v>
      </c>
      <c r="V140" s="4">
        <v>6.57</v>
      </c>
      <c r="Y140" s="4" t="s">
        <v>1647</v>
      </c>
      <c r="AB140" s="4" t="s">
        <v>1840</v>
      </c>
    </row>
    <row r="141" spans="1:28" s="4" customFormat="1" ht="26.4" hidden="1" x14ac:dyDescent="0.3">
      <c r="A141" s="3" t="s">
        <v>1839</v>
      </c>
      <c r="B141" s="4">
        <v>18</v>
      </c>
      <c r="C141" s="4" t="s">
        <v>200</v>
      </c>
      <c r="D141" s="4" t="s">
        <v>1647</v>
      </c>
      <c r="E141" s="4">
        <v>511</v>
      </c>
      <c r="F141" s="4" t="str">
        <f>LOOKUP(E141,Lotes!A:A,Lotes!N:N)</f>
        <v>basurero</v>
      </c>
      <c r="G141" s="4" t="s">
        <v>27</v>
      </c>
      <c r="H141" s="4" t="s">
        <v>1828</v>
      </c>
      <c r="I141" s="4" t="s">
        <v>1634</v>
      </c>
      <c r="K141" s="4" t="s">
        <v>1641</v>
      </c>
      <c r="M141" s="4" t="s">
        <v>1642</v>
      </c>
      <c r="N141" s="4" t="s">
        <v>1667</v>
      </c>
      <c r="O141" s="5"/>
      <c r="P141" s="4" t="s">
        <v>1668</v>
      </c>
      <c r="Q141" s="4">
        <v>1</v>
      </c>
      <c r="R141" s="4">
        <v>1</v>
      </c>
      <c r="T141" s="4">
        <v>1</v>
      </c>
      <c r="U141" s="4">
        <v>59.37</v>
      </c>
      <c r="V141" s="4">
        <v>6.02</v>
      </c>
      <c r="Y141" s="4" t="s">
        <v>1647</v>
      </c>
      <c r="AB141" s="4" t="s">
        <v>1841</v>
      </c>
    </row>
    <row r="142" spans="1:28" s="4" customFormat="1" ht="39.6" hidden="1" x14ac:dyDescent="0.3">
      <c r="A142" s="3" t="s">
        <v>1839</v>
      </c>
      <c r="B142" s="4">
        <v>18</v>
      </c>
      <c r="C142" s="4" t="s">
        <v>200</v>
      </c>
      <c r="D142" s="4" t="s">
        <v>1647</v>
      </c>
      <c r="E142" s="4">
        <v>511</v>
      </c>
      <c r="F142" s="4" t="str">
        <f>LOOKUP(E142,Lotes!A:A,Lotes!N:N)</f>
        <v>basurero</v>
      </c>
      <c r="G142" s="4" t="s">
        <v>27</v>
      </c>
      <c r="H142" s="4" t="s">
        <v>1828</v>
      </c>
      <c r="I142" s="4" t="s">
        <v>1634</v>
      </c>
      <c r="K142" s="4" t="s">
        <v>1641</v>
      </c>
      <c r="M142" s="4" t="s">
        <v>1642</v>
      </c>
      <c r="N142" s="4" t="s">
        <v>1667</v>
      </c>
      <c r="O142" s="5"/>
      <c r="P142" s="4" t="s">
        <v>1668</v>
      </c>
      <c r="Q142" s="4">
        <v>1</v>
      </c>
      <c r="R142" s="4">
        <v>1</v>
      </c>
      <c r="T142" s="4">
        <v>0</v>
      </c>
      <c r="U142" s="4">
        <v>78.7</v>
      </c>
      <c r="V142" s="4">
        <v>6.36</v>
      </c>
      <c r="AB142" s="4" t="s">
        <v>1840</v>
      </c>
    </row>
    <row r="143" spans="1:28" s="4" customFormat="1" ht="39.6" hidden="1" x14ac:dyDescent="0.3">
      <c r="A143" s="3" t="s">
        <v>1839</v>
      </c>
      <c r="B143" s="4">
        <v>18</v>
      </c>
      <c r="C143" s="4" t="s">
        <v>200</v>
      </c>
      <c r="D143" s="4" t="s">
        <v>1647</v>
      </c>
      <c r="E143" s="4">
        <v>511</v>
      </c>
      <c r="F143" s="4" t="str">
        <f>LOOKUP(E143,Lotes!A:A,Lotes!N:N)</f>
        <v>basurero</v>
      </c>
      <c r="G143" s="4" t="s">
        <v>27</v>
      </c>
      <c r="H143" s="4" t="s">
        <v>1828</v>
      </c>
      <c r="I143" s="4" t="s">
        <v>1634</v>
      </c>
      <c r="K143" s="4" t="s">
        <v>1641</v>
      </c>
      <c r="M143" s="4" t="s">
        <v>1642</v>
      </c>
      <c r="N143" s="4" t="s">
        <v>1667</v>
      </c>
      <c r="O143" s="5"/>
      <c r="P143" s="4" t="s">
        <v>1668</v>
      </c>
      <c r="Q143" s="4">
        <v>1</v>
      </c>
      <c r="R143" s="4">
        <v>1</v>
      </c>
      <c r="T143" s="4">
        <v>0</v>
      </c>
      <c r="U143" s="4">
        <v>60.52</v>
      </c>
      <c r="V143" s="4">
        <v>7.42</v>
      </c>
      <c r="AB143" s="4" t="s">
        <v>1840</v>
      </c>
    </row>
    <row r="144" spans="1:28" s="4" customFormat="1" ht="39.6" hidden="1" x14ac:dyDescent="0.3">
      <c r="A144" s="3" t="s">
        <v>1839</v>
      </c>
      <c r="B144" s="4">
        <v>18</v>
      </c>
      <c r="C144" s="4" t="s">
        <v>200</v>
      </c>
      <c r="D144" s="4" t="s">
        <v>1647</v>
      </c>
      <c r="E144" s="4">
        <v>511</v>
      </c>
      <c r="F144" s="4" t="str">
        <f>LOOKUP(E144,Lotes!A:A,Lotes!N:N)</f>
        <v>basurero</v>
      </c>
      <c r="G144" s="4" t="s">
        <v>27</v>
      </c>
      <c r="H144" s="4" t="s">
        <v>1828</v>
      </c>
      <c r="I144" s="4" t="s">
        <v>1634</v>
      </c>
      <c r="K144" s="4" t="s">
        <v>1641</v>
      </c>
      <c r="M144" s="4" t="s">
        <v>1642</v>
      </c>
      <c r="N144" s="4" t="s">
        <v>1667</v>
      </c>
      <c r="O144" s="5"/>
      <c r="P144" s="4" t="s">
        <v>1668</v>
      </c>
      <c r="Q144" s="4">
        <v>1</v>
      </c>
      <c r="R144" s="4">
        <v>1</v>
      </c>
      <c r="T144" s="4">
        <v>0</v>
      </c>
      <c r="U144" s="4">
        <v>47.45</v>
      </c>
      <c r="V144" s="4">
        <v>9.0399999999999991</v>
      </c>
      <c r="AB144" s="4" t="s">
        <v>1840</v>
      </c>
    </row>
    <row r="145" spans="1:28" s="4" customFormat="1" ht="39.6" hidden="1" x14ac:dyDescent="0.3">
      <c r="A145" s="3" t="s">
        <v>1839</v>
      </c>
      <c r="B145" s="4">
        <v>18</v>
      </c>
      <c r="C145" s="4" t="s">
        <v>200</v>
      </c>
      <c r="D145" s="4" t="s">
        <v>1647</v>
      </c>
      <c r="E145" s="4">
        <v>511</v>
      </c>
      <c r="F145" s="4" t="str">
        <f>LOOKUP(E145,Lotes!A:A,Lotes!N:N)</f>
        <v>basurero</v>
      </c>
      <c r="G145" s="4" t="s">
        <v>27</v>
      </c>
      <c r="H145" s="4" t="s">
        <v>1828</v>
      </c>
      <c r="I145" s="4" t="s">
        <v>1634</v>
      </c>
      <c r="K145" s="4" t="s">
        <v>1641</v>
      </c>
      <c r="M145" s="4" t="s">
        <v>1642</v>
      </c>
      <c r="N145" s="4" t="s">
        <v>1667</v>
      </c>
      <c r="O145" s="5"/>
      <c r="P145" s="4" t="s">
        <v>1668</v>
      </c>
      <c r="Q145" s="4">
        <v>1</v>
      </c>
      <c r="R145" s="4">
        <v>1</v>
      </c>
      <c r="T145" s="4">
        <v>0</v>
      </c>
      <c r="U145" s="4">
        <v>36.54</v>
      </c>
      <c r="V145" s="4">
        <v>11.3</v>
      </c>
      <c r="X145" s="4" t="s">
        <v>1646</v>
      </c>
      <c r="AB145" s="4" t="s">
        <v>1842</v>
      </c>
    </row>
    <row r="146" spans="1:28" s="4" customFormat="1" ht="39.6" hidden="1" x14ac:dyDescent="0.3">
      <c r="A146" s="3" t="s">
        <v>1839</v>
      </c>
      <c r="B146" s="4">
        <v>18</v>
      </c>
      <c r="C146" s="4" t="s">
        <v>200</v>
      </c>
      <c r="D146" s="4" t="s">
        <v>1647</v>
      </c>
      <c r="E146" s="4">
        <v>511</v>
      </c>
      <c r="F146" s="4" t="str">
        <f>LOOKUP(E146,Lotes!A:A,Lotes!N:N)</f>
        <v>basurero</v>
      </c>
      <c r="G146" s="4" t="s">
        <v>27</v>
      </c>
      <c r="H146" s="4" t="s">
        <v>1828</v>
      </c>
      <c r="I146" s="4" t="s">
        <v>1634</v>
      </c>
      <c r="K146" s="4" t="s">
        <v>1641</v>
      </c>
      <c r="M146" s="4" t="s">
        <v>1642</v>
      </c>
      <c r="N146" s="4" t="s">
        <v>1667</v>
      </c>
      <c r="O146" s="5"/>
      <c r="P146" s="4" t="s">
        <v>1668</v>
      </c>
      <c r="Q146" s="4">
        <v>1</v>
      </c>
      <c r="R146" s="4">
        <v>1</v>
      </c>
      <c r="T146" s="4">
        <v>0</v>
      </c>
      <c r="U146" s="4">
        <v>29</v>
      </c>
      <c r="V146" s="4">
        <v>9.9600000000000009</v>
      </c>
      <c r="X146" s="4" t="s">
        <v>1646</v>
      </c>
      <c r="AB146" s="4" t="s">
        <v>1842</v>
      </c>
    </row>
    <row r="147" spans="1:28" s="4" customFormat="1" ht="39.6" hidden="1" x14ac:dyDescent="0.3">
      <c r="A147" s="3" t="s">
        <v>1839</v>
      </c>
      <c r="B147" s="4">
        <v>18</v>
      </c>
      <c r="C147" s="4" t="s">
        <v>200</v>
      </c>
      <c r="D147" s="4" t="s">
        <v>1647</v>
      </c>
      <c r="E147" s="4">
        <v>511</v>
      </c>
      <c r="F147" s="4" t="str">
        <f>LOOKUP(E147,Lotes!A:A,Lotes!N:N)</f>
        <v>basurero</v>
      </c>
      <c r="G147" s="4" t="s">
        <v>27</v>
      </c>
      <c r="H147" s="4" t="s">
        <v>1828</v>
      </c>
      <c r="I147" s="4" t="s">
        <v>1634</v>
      </c>
      <c r="K147" s="4" t="s">
        <v>1641</v>
      </c>
      <c r="M147" s="4" t="s">
        <v>1642</v>
      </c>
      <c r="N147" s="4" t="s">
        <v>1667</v>
      </c>
      <c r="O147" s="5"/>
      <c r="P147" s="4" t="s">
        <v>1668</v>
      </c>
      <c r="Q147" s="4">
        <v>1</v>
      </c>
      <c r="R147" s="4">
        <v>1</v>
      </c>
      <c r="T147" s="4">
        <v>0</v>
      </c>
      <c r="U147" s="4">
        <v>35</v>
      </c>
      <c r="V147" s="4">
        <v>9.68</v>
      </c>
      <c r="AB147" s="4" t="s">
        <v>1840</v>
      </c>
    </row>
    <row r="148" spans="1:28" s="4" customFormat="1" ht="39.6" hidden="1" x14ac:dyDescent="0.3">
      <c r="A148" s="3" t="s">
        <v>1839</v>
      </c>
      <c r="B148" s="4">
        <v>18</v>
      </c>
      <c r="C148" s="4" t="s">
        <v>200</v>
      </c>
      <c r="D148" s="4" t="s">
        <v>1647</v>
      </c>
      <c r="E148" s="4">
        <v>511</v>
      </c>
      <c r="F148" s="4" t="str">
        <f>LOOKUP(E148,Lotes!A:A,Lotes!N:N)</f>
        <v>basurero</v>
      </c>
      <c r="G148" s="4" t="s">
        <v>27</v>
      </c>
      <c r="H148" s="4" t="s">
        <v>1828</v>
      </c>
      <c r="I148" s="4" t="s">
        <v>1634</v>
      </c>
      <c r="K148" s="4" t="s">
        <v>1641</v>
      </c>
      <c r="M148" s="4" t="s">
        <v>1642</v>
      </c>
      <c r="N148" s="4" t="s">
        <v>1667</v>
      </c>
      <c r="O148" s="5"/>
      <c r="P148" s="4" t="s">
        <v>1668</v>
      </c>
      <c r="Q148" s="4">
        <v>1</v>
      </c>
      <c r="R148" s="4">
        <v>1</v>
      </c>
      <c r="T148" s="4">
        <v>0</v>
      </c>
      <c r="U148" s="4">
        <v>34.299999999999997</v>
      </c>
      <c r="V148" s="4">
        <v>10.58</v>
      </c>
      <c r="AB148" s="4" t="s">
        <v>1840</v>
      </c>
    </row>
    <row r="149" spans="1:28" s="4" customFormat="1" ht="39.6" hidden="1" x14ac:dyDescent="0.3">
      <c r="A149" s="3" t="s">
        <v>1839</v>
      </c>
      <c r="B149" s="4">
        <v>18</v>
      </c>
      <c r="C149" s="4" t="s">
        <v>200</v>
      </c>
      <c r="D149" s="4" t="s">
        <v>1647</v>
      </c>
      <c r="E149" s="4">
        <v>511</v>
      </c>
      <c r="F149" s="4" t="str">
        <f>LOOKUP(E149,Lotes!A:A,Lotes!N:N)</f>
        <v>basurero</v>
      </c>
      <c r="G149" s="4" t="s">
        <v>27</v>
      </c>
      <c r="H149" s="4" t="s">
        <v>1828</v>
      </c>
      <c r="I149" s="4" t="s">
        <v>1634</v>
      </c>
      <c r="K149" s="4" t="s">
        <v>1641</v>
      </c>
      <c r="M149" s="4" t="s">
        <v>1642</v>
      </c>
      <c r="N149" s="4" t="s">
        <v>1667</v>
      </c>
      <c r="O149" s="5"/>
      <c r="P149" s="4" t="s">
        <v>1668</v>
      </c>
      <c r="Q149" s="4">
        <v>1</v>
      </c>
      <c r="R149" s="4">
        <v>1</v>
      </c>
      <c r="T149" s="4">
        <v>0</v>
      </c>
      <c r="U149" s="4">
        <v>27.42</v>
      </c>
      <c r="V149" s="4">
        <v>6.29</v>
      </c>
      <c r="AB149" s="4" t="s">
        <v>1843</v>
      </c>
    </row>
    <row r="150" spans="1:28" s="4" customFormat="1" ht="39.6" hidden="1" x14ac:dyDescent="0.3">
      <c r="A150" s="3" t="s">
        <v>1839</v>
      </c>
      <c r="B150" s="4">
        <v>18</v>
      </c>
      <c r="C150" s="4" t="s">
        <v>200</v>
      </c>
      <c r="D150" s="4" t="s">
        <v>1647</v>
      </c>
      <c r="E150" s="4">
        <v>511</v>
      </c>
      <c r="F150" s="4" t="str">
        <f>LOOKUP(E150,Lotes!A:A,Lotes!N:N)</f>
        <v>basurero</v>
      </c>
      <c r="G150" s="4" t="s">
        <v>27</v>
      </c>
      <c r="H150" s="4" t="s">
        <v>1828</v>
      </c>
      <c r="I150" s="4" t="s">
        <v>1634</v>
      </c>
      <c r="K150" s="4" t="s">
        <v>1641</v>
      </c>
      <c r="M150" s="4" t="s">
        <v>1642</v>
      </c>
      <c r="N150" s="4" t="s">
        <v>1667</v>
      </c>
      <c r="O150" s="5"/>
      <c r="P150" s="4" t="s">
        <v>1668</v>
      </c>
      <c r="Q150" s="4">
        <v>1</v>
      </c>
      <c r="R150" s="4">
        <v>1</v>
      </c>
      <c r="T150" s="4">
        <v>0</v>
      </c>
      <c r="U150" s="4">
        <v>17.37</v>
      </c>
      <c r="V150" s="4">
        <v>8.33</v>
      </c>
      <c r="AB150" s="4" t="s">
        <v>1840</v>
      </c>
    </row>
    <row r="151" spans="1:28" s="4" customFormat="1" ht="39.6" hidden="1" x14ac:dyDescent="0.3">
      <c r="A151" s="3" t="s">
        <v>1839</v>
      </c>
      <c r="B151" s="4">
        <v>18</v>
      </c>
      <c r="C151" s="4" t="s">
        <v>200</v>
      </c>
      <c r="D151" s="4" t="s">
        <v>1647</v>
      </c>
      <c r="E151" s="4">
        <v>511</v>
      </c>
      <c r="F151" s="4" t="str">
        <f>LOOKUP(E151,Lotes!A:A,Lotes!N:N)</f>
        <v>basurero</v>
      </c>
      <c r="G151" s="4" t="s">
        <v>27</v>
      </c>
      <c r="H151" s="4" t="s">
        <v>1828</v>
      </c>
      <c r="I151" s="4" t="s">
        <v>1634</v>
      </c>
      <c r="K151" s="4" t="s">
        <v>1641</v>
      </c>
      <c r="M151" s="4" t="s">
        <v>1642</v>
      </c>
      <c r="N151" s="4" t="s">
        <v>1667</v>
      </c>
      <c r="O151" s="5"/>
      <c r="P151" s="4" t="s">
        <v>1668</v>
      </c>
      <c r="Q151" s="4">
        <v>1</v>
      </c>
      <c r="R151" s="4">
        <v>1</v>
      </c>
      <c r="T151" s="4">
        <v>0</v>
      </c>
      <c r="U151" s="4">
        <v>27.16</v>
      </c>
      <c r="V151" s="4">
        <v>12.08</v>
      </c>
      <c r="AB151" s="4" t="s">
        <v>1843</v>
      </c>
    </row>
    <row r="152" spans="1:28" s="4" customFormat="1" ht="39.6" hidden="1" x14ac:dyDescent="0.3">
      <c r="A152" s="3" t="s">
        <v>1839</v>
      </c>
      <c r="B152" s="4">
        <v>18</v>
      </c>
      <c r="C152" s="4" t="s">
        <v>200</v>
      </c>
      <c r="D152" s="4" t="s">
        <v>1647</v>
      </c>
      <c r="E152" s="4">
        <v>511</v>
      </c>
      <c r="F152" s="4" t="str">
        <f>LOOKUP(E152,Lotes!A:A,Lotes!N:N)</f>
        <v>basurero</v>
      </c>
      <c r="G152" s="4" t="s">
        <v>27</v>
      </c>
      <c r="H152" s="4" t="s">
        <v>1828</v>
      </c>
      <c r="I152" s="4" t="s">
        <v>1634</v>
      </c>
      <c r="K152" s="4" t="s">
        <v>1641</v>
      </c>
      <c r="M152" s="4" t="s">
        <v>1642</v>
      </c>
      <c r="N152" s="4" t="s">
        <v>1667</v>
      </c>
      <c r="O152" s="5"/>
      <c r="P152" s="4" t="s">
        <v>1668</v>
      </c>
      <c r="Q152" s="4">
        <v>1</v>
      </c>
      <c r="R152" s="4">
        <v>1</v>
      </c>
      <c r="T152" s="4">
        <v>0</v>
      </c>
      <c r="U152" s="4">
        <v>27.47</v>
      </c>
      <c r="V152" s="4">
        <v>14.92</v>
      </c>
      <c r="AB152" s="4" t="s">
        <v>1843</v>
      </c>
    </row>
    <row r="153" spans="1:28" s="4" customFormat="1" ht="39.6" hidden="1" x14ac:dyDescent="0.3">
      <c r="A153" s="3" t="s">
        <v>1839</v>
      </c>
      <c r="B153" s="4">
        <v>18</v>
      </c>
      <c r="C153" s="4" t="s">
        <v>200</v>
      </c>
      <c r="D153" s="4" t="s">
        <v>1647</v>
      </c>
      <c r="E153" s="4">
        <v>511</v>
      </c>
      <c r="F153" s="4" t="str">
        <f>LOOKUP(E153,Lotes!A:A,Lotes!N:N)</f>
        <v>basurero</v>
      </c>
      <c r="G153" s="4" t="s">
        <v>27</v>
      </c>
      <c r="H153" s="4" t="s">
        <v>1828</v>
      </c>
      <c r="I153" s="4" t="s">
        <v>1634</v>
      </c>
      <c r="K153" s="4" t="s">
        <v>1641</v>
      </c>
      <c r="M153" s="4" t="s">
        <v>1642</v>
      </c>
      <c r="N153" s="4" t="s">
        <v>1667</v>
      </c>
      <c r="O153" s="5"/>
      <c r="P153" s="4" t="s">
        <v>1668</v>
      </c>
      <c r="Q153" s="4">
        <v>1</v>
      </c>
      <c r="R153" s="4">
        <v>1</v>
      </c>
      <c r="T153" s="4">
        <v>0</v>
      </c>
      <c r="U153" s="4">
        <v>28.37</v>
      </c>
      <c r="V153" s="4">
        <v>5.81</v>
      </c>
      <c r="AB153" s="4" t="s">
        <v>1843</v>
      </c>
    </row>
    <row r="154" spans="1:28" s="4" customFormat="1" ht="26.4" hidden="1" x14ac:dyDescent="0.3">
      <c r="A154" s="3" t="s">
        <v>1844</v>
      </c>
      <c r="B154" s="4">
        <v>18</v>
      </c>
      <c r="C154" s="4" t="s">
        <v>200</v>
      </c>
      <c r="D154" s="4" t="s">
        <v>1647</v>
      </c>
      <c r="E154" s="4">
        <v>511</v>
      </c>
      <c r="F154" s="4" t="str">
        <f>LOOKUP(E154,Lotes!A:A,Lotes!N:N)</f>
        <v>basurero</v>
      </c>
      <c r="G154" s="4" t="s">
        <v>27</v>
      </c>
      <c r="H154" s="4" t="s">
        <v>1828</v>
      </c>
      <c r="I154" s="4" t="s">
        <v>1634</v>
      </c>
      <c r="K154" s="4" t="s">
        <v>1650</v>
      </c>
      <c r="M154" s="4" t="s">
        <v>1651</v>
      </c>
      <c r="N154" s="4" t="s">
        <v>1699</v>
      </c>
      <c r="P154" s="4" t="s">
        <v>1668</v>
      </c>
      <c r="Q154" s="4">
        <v>1</v>
      </c>
      <c r="R154" s="4">
        <v>1</v>
      </c>
      <c r="T154" s="4">
        <v>0</v>
      </c>
      <c r="U154" s="4">
        <v>19.95</v>
      </c>
      <c r="V154" s="4">
        <v>16.87</v>
      </c>
      <c r="Y154" s="5"/>
      <c r="AB154" s="4" t="s">
        <v>1845</v>
      </c>
    </row>
    <row r="155" spans="1:28" s="4" customFormat="1" ht="26.4" hidden="1" x14ac:dyDescent="0.3">
      <c r="A155" s="3" t="s">
        <v>1844</v>
      </c>
      <c r="B155" s="4">
        <v>18</v>
      </c>
      <c r="C155" s="4" t="s">
        <v>200</v>
      </c>
      <c r="D155" s="4" t="s">
        <v>1647</v>
      </c>
      <c r="E155" s="4">
        <v>511</v>
      </c>
      <c r="F155" s="4" t="str">
        <f>LOOKUP(E155,Lotes!A:A,Lotes!N:N)</f>
        <v>basurero</v>
      </c>
      <c r="G155" s="4" t="s">
        <v>27</v>
      </c>
      <c r="H155" s="4" t="s">
        <v>1828</v>
      </c>
      <c r="I155" s="4" t="s">
        <v>1634</v>
      </c>
      <c r="K155" s="4" t="s">
        <v>1650</v>
      </c>
      <c r="M155" s="4" t="s">
        <v>1651</v>
      </c>
      <c r="N155" s="4" t="s">
        <v>1718</v>
      </c>
      <c r="P155" s="4" t="s">
        <v>1668</v>
      </c>
      <c r="Q155" s="4">
        <v>1</v>
      </c>
      <c r="R155" s="4">
        <v>1</v>
      </c>
      <c r="T155" s="4">
        <v>0</v>
      </c>
      <c r="U155" s="4">
        <v>19.670000000000002</v>
      </c>
      <c r="V155" s="4">
        <v>14.07</v>
      </c>
      <c r="AB155" s="5"/>
    </row>
    <row r="156" spans="1:28" s="4" customFormat="1" ht="26.4" hidden="1" x14ac:dyDescent="0.3">
      <c r="A156" s="3" t="s">
        <v>1844</v>
      </c>
      <c r="B156" s="4">
        <v>18</v>
      </c>
      <c r="C156" s="4" t="s">
        <v>200</v>
      </c>
      <c r="D156" s="4" t="s">
        <v>1647</v>
      </c>
      <c r="E156" s="4">
        <v>511</v>
      </c>
      <c r="F156" s="4" t="str">
        <f>LOOKUP(E156,Lotes!A:A,Lotes!N:N)</f>
        <v>basurero</v>
      </c>
      <c r="G156" s="4" t="s">
        <v>27</v>
      </c>
      <c r="H156" s="4" t="s">
        <v>1828</v>
      </c>
      <c r="I156" s="4" t="s">
        <v>1634</v>
      </c>
      <c r="K156" s="4" t="s">
        <v>1650</v>
      </c>
      <c r="M156" s="4" t="s">
        <v>1651</v>
      </c>
      <c r="N156" s="4" t="s">
        <v>1718</v>
      </c>
      <c r="P156" s="4" t="s">
        <v>1668</v>
      </c>
      <c r="Q156" s="4">
        <v>1</v>
      </c>
      <c r="R156" s="4">
        <v>1</v>
      </c>
      <c r="T156" s="4">
        <v>0</v>
      </c>
      <c r="U156" s="4">
        <v>42.01</v>
      </c>
      <c r="V156" s="4">
        <v>12.26</v>
      </c>
      <c r="AB156" s="4" t="s">
        <v>1846</v>
      </c>
    </row>
    <row r="157" spans="1:28" s="4" customFormat="1" ht="26.4" hidden="1" x14ac:dyDescent="0.3">
      <c r="A157" s="3" t="s">
        <v>1844</v>
      </c>
      <c r="B157" s="4">
        <v>18</v>
      </c>
      <c r="C157" s="4" t="s">
        <v>200</v>
      </c>
      <c r="D157" s="4" t="s">
        <v>1647</v>
      </c>
      <c r="E157" s="4">
        <v>511</v>
      </c>
      <c r="F157" s="4" t="str">
        <f>LOOKUP(E157,Lotes!A:A,Lotes!N:N)</f>
        <v>basurero</v>
      </c>
      <c r="G157" s="4" t="s">
        <v>27</v>
      </c>
      <c r="H157" s="4" t="s">
        <v>1828</v>
      </c>
      <c r="I157" s="4" t="s">
        <v>1634</v>
      </c>
      <c r="K157" s="4" t="s">
        <v>1650</v>
      </c>
      <c r="M157" s="4" t="s">
        <v>1651</v>
      </c>
      <c r="N157" s="4" t="s">
        <v>1667</v>
      </c>
      <c r="P157" s="4" t="s">
        <v>1847</v>
      </c>
      <c r="Q157" s="4">
        <v>1</v>
      </c>
      <c r="R157" s="4">
        <v>1</v>
      </c>
      <c r="T157" s="4">
        <v>0</v>
      </c>
      <c r="U157" s="4">
        <v>25.86</v>
      </c>
      <c r="V157" s="4">
        <v>7.99</v>
      </c>
      <c r="AB157" s="5"/>
    </row>
    <row r="158" spans="1:28" s="4" customFormat="1" ht="26.4" hidden="1" x14ac:dyDescent="0.3">
      <c r="A158" s="3" t="s">
        <v>1848</v>
      </c>
      <c r="B158" s="4">
        <v>18</v>
      </c>
      <c r="C158" s="4" t="s">
        <v>200</v>
      </c>
      <c r="D158" s="4" t="s">
        <v>1647</v>
      </c>
      <c r="E158" s="4">
        <v>511</v>
      </c>
      <c r="F158" s="4" t="str">
        <f>LOOKUP(E158,Lotes!A:A,Lotes!N:N)</f>
        <v>basurero</v>
      </c>
      <c r="G158" s="4" t="s">
        <v>27</v>
      </c>
      <c r="H158" s="4" t="s">
        <v>1828</v>
      </c>
      <c r="I158" s="4" t="s">
        <v>1634</v>
      </c>
      <c r="K158" s="4" t="s">
        <v>1682</v>
      </c>
      <c r="M158" s="4" t="s">
        <v>1683</v>
      </c>
      <c r="N158" s="4" t="s">
        <v>1849</v>
      </c>
      <c r="P158" s="4" t="s">
        <v>1751</v>
      </c>
      <c r="Q158" s="4">
        <v>1</v>
      </c>
      <c r="R158" s="4">
        <v>1</v>
      </c>
      <c r="T158" s="4">
        <v>0</v>
      </c>
      <c r="U158" s="4">
        <v>17.25</v>
      </c>
      <c r="V158" s="4">
        <v>6.04</v>
      </c>
      <c r="X158" s="4" t="s">
        <v>1679</v>
      </c>
      <c r="AB158" s="4" t="s">
        <v>1850</v>
      </c>
    </row>
    <row r="159" spans="1:28" s="4" customFormat="1" ht="13.2" hidden="1" x14ac:dyDescent="0.3">
      <c r="A159" s="3" t="s">
        <v>1848</v>
      </c>
      <c r="B159" s="4">
        <v>18</v>
      </c>
      <c r="C159" s="4" t="s">
        <v>200</v>
      </c>
      <c r="D159" s="4" t="s">
        <v>1647</v>
      </c>
      <c r="E159" s="4">
        <v>511</v>
      </c>
      <c r="F159" s="4" t="str">
        <f>LOOKUP(E159,Lotes!A:A,Lotes!N:N)</f>
        <v>basurero</v>
      </c>
      <c r="G159" s="4" t="s">
        <v>27</v>
      </c>
      <c r="H159" s="4" t="s">
        <v>1828</v>
      </c>
      <c r="I159" s="4" t="s">
        <v>1634</v>
      </c>
      <c r="K159" s="4" t="s">
        <v>1682</v>
      </c>
      <c r="M159" s="4" t="s">
        <v>1683</v>
      </c>
      <c r="N159" s="4" t="s">
        <v>1643</v>
      </c>
      <c r="P159" s="4" t="s">
        <v>1632</v>
      </c>
      <c r="Q159" s="4">
        <v>1</v>
      </c>
      <c r="R159" s="4">
        <v>1</v>
      </c>
      <c r="T159" s="4">
        <v>0</v>
      </c>
      <c r="U159" s="4">
        <v>19.98</v>
      </c>
      <c r="V159" s="4">
        <v>3.67</v>
      </c>
      <c r="AB159" s="5"/>
    </row>
    <row r="160" spans="1:28" s="4" customFormat="1" ht="13.2" hidden="1" x14ac:dyDescent="0.3">
      <c r="A160" s="3" t="s">
        <v>1848</v>
      </c>
      <c r="B160" s="4">
        <v>18</v>
      </c>
      <c r="C160" s="4" t="s">
        <v>200</v>
      </c>
      <c r="D160" s="4" t="s">
        <v>1647</v>
      </c>
      <c r="E160" s="4">
        <v>511</v>
      </c>
      <c r="F160" s="4" t="str">
        <f>LOOKUP(E160,Lotes!A:A,Lotes!N:N)</f>
        <v>basurero</v>
      </c>
      <c r="G160" s="4" t="s">
        <v>27</v>
      </c>
      <c r="H160" s="4" t="s">
        <v>1828</v>
      </c>
      <c r="I160" s="4" t="s">
        <v>1634</v>
      </c>
      <c r="K160" s="4" t="s">
        <v>1682</v>
      </c>
      <c r="M160" s="4" t="s">
        <v>1683</v>
      </c>
      <c r="N160" s="4" t="s">
        <v>1643</v>
      </c>
      <c r="P160" s="4" t="s">
        <v>1632</v>
      </c>
      <c r="Q160" s="4">
        <v>1</v>
      </c>
      <c r="R160" s="4">
        <v>1</v>
      </c>
      <c r="T160" s="4">
        <v>0</v>
      </c>
      <c r="U160" s="4">
        <v>19.940000000000001</v>
      </c>
      <c r="V160" s="4">
        <v>4.54</v>
      </c>
      <c r="AB160" s="5"/>
    </row>
    <row r="161" spans="1:28" s="4" customFormat="1" ht="13.2" hidden="1" x14ac:dyDescent="0.3">
      <c r="A161" s="3" t="s">
        <v>1851</v>
      </c>
      <c r="B161" s="4">
        <v>18</v>
      </c>
      <c r="C161" s="4" t="s">
        <v>200</v>
      </c>
      <c r="D161" s="4" t="s">
        <v>1647</v>
      </c>
      <c r="E161" s="4">
        <v>511</v>
      </c>
      <c r="F161" s="4" t="str">
        <f>LOOKUP(E161,Lotes!A:A,Lotes!N:N)</f>
        <v>basurero</v>
      </c>
      <c r="G161" s="4" t="s">
        <v>27</v>
      </c>
      <c r="H161" s="4" t="s">
        <v>1828</v>
      </c>
      <c r="I161" s="4" t="s">
        <v>1622</v>
      </c>
      <c r="K161" s="4" t="s">
        <v>1682</v>
      </c>
      <c r="M161" s="4" t="s">
        <v>1622</v>
      </c>
      <c r="N161" s="4" t="s">
        <v>1730</v>
      </c>
      <c r="O161" s="4" t="s">
        <v>1625</v>
      </c>
      <c r="P161" s="4" t="s">
        <v>1786</v>
      </c>
      <c r="Q161" s="4">
        <v>1</v>
      </c>
      <c r="R161" s="4">
        <v>1</v>
      </c>
      <c r="T161" s="4">
        <v>1</v>
      </c>
      <c r="U161" s="4">
        <v>28.08</v>
      </c>
      <c r="V161" s="4">
        <v>7.24</v>
      </c>
      <c r="Z161" s="4" t="s">
        <v>1787</v>
      </c>
      <c r="AB161" s="5"/>
    </row>
    <row r="162" spans="1:28" s="4" customFormat="1" ht="13.2" hidden="1" x14ac:dyDescent="0.3">
      <c r="A162" s="3" t="s">
        <v>1851</v>
      </c>
      <c r="B162" s="4">
        <v>18</v>
      </c>
      <c r="C162" s="4" t="s">
        <v>200</v>
      </c>
      <c r="D162" s="4" t="s">
        <v>1647</v>
      </c>
      <c r="E162" s="4">
        <v>511</v>
      </c>
      <c r="F162" s="4" t="str">
        <f>LOOKUP(E162,Lotes!A:A,Lotes!N:N)</f>
        <v>basurero</v>
      </c>
      <c r="G162" s="4" t="s">
        <v>27</v>
      </c>
      <c r="H162" s="4" t="s">
        <v>1828</v>
      </c>
      <c r="I162" s="4" t="s">
        <v>1622</v>
      </c>
      <c r="K162" s="4" t="s">
        <v>1682</v>
      </c>
      <c r="M162" s="4" t="s">
        <v>1622</v>
      </c>
      <c r="N162" s="4" t="s">
        <v>1643</v>
      </c>
      <c r="P162" s="4" t="s">
        <v>1632</v>
      </c>
      <c r="Q162" s="4">
        <v>1</v>
      </c>
      <c r="R162" s="4">
        <v>1</v>
      </c>
      <c r="T162" s="4">
        <v>0</v>
      </c>
      <c r="U162" s="4">
        <v>30.04</v>
      </c>
      <c r="V162" s="4">
        <v>4.59</v>
      </c>
      <c r="AB162" s="5"/>
    </row>
    <row r="163" spans="1:28" s="4" customFormat="1" ht="13.2" hidden="1" x14ac:dyDescent="0.3">
      <c r="A163" s="3" t="s">
        <v>1851</v>
      </c>
      <c r="B163" s="4">
        <v>18</v>
      </c>
      <c r="C163" s="4" t="s">
        <v>200</v>
      </c>
      <c r="D163" s="4" t="s">
        <v>1647</v>
      </c>
      <c r="E163" s="4">
        <v>511</v>
      </c>
      <c r="F163" s="4" t="str">
        <f>LOOKUP(E163,Lotes!A:A,Lotes!N:N)</f>
        <v>basurero</v>
      </c>
      <c r="G163" s="4" t="s">
        <v>27</v>
      </c>
      <c r="H163" s="4" t="s">
        <v>1828</v>
      </c>
      <c r="I163" s="4" t="s">
        <v>1622</v>
      </c>
      <c r="K163" s="4" t="s">
        <v>1682</v>
      </c>
      <c r="M163" s="4" t="s">
        <v>1622</v>
      </c>
      <c r="N163" s="4" t="s">
        <v>1643</v>
      </c>
      <c r="P163" s="4" t="s">
        <v>1632</v>
      </c>
      <c r="Q163" s="4">
        <v>1</v>
      </c>
      <c r="R163" s="4">
        <v>1</v>
      </c>
      <c r="T163" s="4">
        <v>0</v>
      </c>
      <c r="U163" s="4">
        <v>29.09</v>
      </c>
      <c r="V163" s="4">
        <v>5.38</v>
      </c>
      <c r="AB163" s="5"/>
    </row>
    <row r="164" spans="1:28" s="4" customFormat="1" ht="13.2" hidden="1" x14ac:dyDescent="0.3">
      <c r="A164" s="3" t="s">
        <v>1851</v>
      </c>
      <c r="B164" s="4">
        <v>18</v>
      </c>
      <c r="C164" s="4" t="s">
        <v>200</v>
      </c>
      <c r="D164" s="4" t="s">
        <v>1647</v>
      </c>
      <c r="E164" s="4">
        <v>511</v>
      </c>
      <c r="F164" s="4" t="str">
        <f>LOOKUP(E164,Lotes!A:A,Lotes!N:N)</f>
        <v>basurero</v>
      </c>
      <c r="G164" s="4" t="s">
        <v>27</v>
      </c>
      <c r="H164" s="4" t="s">
        <v>1828</v>
      </c>
      <c r="I164" s="4" t="s">
        <v>1622</v>
      </c>
      <c r="K164" s="4" t="s">
        <v>1682</v>
      </c>
      <c r="M164" s="4" t="s">
        <v>1622</v>
      </c>
      <c r="N164" s="4" t="s">
        <v>1718</v>
      </c>
      <c r="P164" s="4" t="s">
        <v>1668</v>
      </c>
      <c r="Q164" s="4">
        <v>1</v>
      </c>
      <c r="R164" s="4">
        <v>1</v>
      </c>
      <c r="T164" s="4">
        <v>0</v>
      </c>
      <c r="U164" s="4">
        <v>22.01</v>
      </c>
      <c r="V164" s="4">
        <v>14.29</v>
      </c>
      <c r="AB164" s="5"/>
    </row>
    <row r="165" spans="1:28" s="4" customFormat="1" ht="13.2" hidden="1" x14ac:dyDescent="0.3">
      <c r="A165" s="3" t="s">
        <v>1852</v>
      </c>
      <c r="B165" s="4">
        <v>18</v>
      </c>
      <c r="C165" s="4" t="s">
        <v>200</v>
      </c>
      <c r="D165" s="4" t="s">
        <v>1647</v>
      </c>
      <c r="E165" s="4">
        <v>511</v>
      </c>
      <c r="F165" s="4" t="str">
        <f>LOOKUP(E165,Lotes!A:A,Lotes!N:N)</f>
        <v>basurero</v>
      </c>
      <c r="G165" s="4" t="s">
        <v>27</v>
      </c>
      <c r="H165" s="4" t="s">
        <v>1828</v>
      </c>
      <c r="I165" s="4" t="s">
        <v>1698</v>
      </c>
      <c r="M165" s="4" t="s">
        <v>1698</v>
      </c>
      <c r="N165" s="4" t="s">
        <v>1853</v>
      </c>
      <c r="P165" s="4" t="s">
        <v>1668</v>
      </c>
      <c r="Q165" s="4">
        <v>1</v>
      </c>
      <c r="R165" s="4">
        <v>1</v>
      </c>
      <c r="T165" s="4">
        <v>0</v>
      </c>
      <c r="U165" s="4">
        <v>16.52</v>
      </c>
      <c r="V165" s="4">
        <v>7.44</v>
      </c>
      <c r="AB165" s="5"/>
    </row>
    <row r="166" spans="1:28" s="4" customFormat="1" ht="26.4" hidden="1" x14ac:dyDescent="0.3">
      <c r="A166" s="3" t="s">
        <v>1854</v>
      </c>
      <c r="B166" s="4">
        <v>18</v>
      </c>
      <c r="C166" s="4" t="s">
        <v>200</v>
      </c>
      <c r="D166" s="4" t="s">
        <v>1647</v>
      </c>
      <c r="E166" s="4">
        <v>511</v>
      </c>
      <c r="F166" s="4" t="str">
        <f>LOOKUP(E166,Lotes!A:A,Lotes!N:N)</f>
        <v>basurero</v>
      </c>
      <c r="G166" s="4" t="s">
        <v>27</v>
      </c>
      <c r="H166" s="4" t="s">
        <v>1828</v>
      </c>
      <c r="I166" s="4" t="s">
        <v>1634</v>
      </c>
      <c r="M166" s="4" t="s">
        <v>1634</v>
      </c>
      <c r="N166" s="4" t="s">
        <v>1643</v>
      </c>
      <c r="P166" s="4" t="s">
        <v>1701</v>
      </c>
      <c r="Q166" s="4">
        <v>1</v>
      </c>
      <c r="R166" s="4">
        <v>1</v>
      </c>
      <c r="T166" s="4">
        <v>0</v>
      </c>
      <c r="U166" s="4">
        <v>22.8</v>
      </c>
      <c r="V166" s="4">
        <v>2.76</v>
      </c>
      <c r="X166" s="4" t="s">
        <v>1702</v>
      </c>
      <c r="AB166" s="4" t="s">
        <v>1855</v>
      </c>
    </row>
    <row r="167" spans="1:28" s="4" customFormat="1" ht="13.2" hidden="1" x14ac:dyDescent="0.3">
      <c r="A167" s="3" t="s">
        <v>1854</v>
      </c>
      <c r="B167" s="4">
        <v>18</v>
      </c>
      <c r="C167" s="4" t="s">
        <v>200</v>
      </c>
      <c r="D167" s="4" t="s">
        <v>1647</v>
      </c>
      <c r="E167" s="4">
        <v>511</v>
      </c>
      <c r="F167" s="4" t="str">
        <f>LOOKUP(E167,Lotes!A:A,Lotes!N:N)</f>
        <v>basurero</v>
      </c>
      <c r="G167" s="4" t="s">
        <v>27</v>
      </c>
      <c r="H167" s="4" t="s">
        <v>1828</v>
      </c>
      <c r="I167" s="4" t="s">
        <v>1738</v>
      </c>
      <c r="M167" s="4" t="s">
        <v>1807</v>
      </c>
      <c r="N167" s="4" t="s">
        <v>1718</v>
      </c>
      <c r="P167" s="4" t="s">
        <v>1668</v>
      </c>
      <c r="Q167" s="4">
        <v>1</v>
      </c>
      <c r="R167" s="4">
        <v>1</v>
      </c>
      <c r="T167" s="4">
        <v>0</v>
      </c>
      <c r="U167" s="4">
        <v>36</v>
      </c>
      <c r="V167" s="4">
        <v>26.37</v>
      </c>
      <c r="AB167" s="4" t="s">
        <v>1856</v>
      </c>
    </row>
    <row r="168" spans="1:28" s="4" customFormat="1" ht="13.2" hidden="1" x14ac:dyDescent="0.3">
      <c r="A168" s="3" t="s">
        <v>1857</v>
      </c>
      <c r="B168" s="4">
        <v>18</v>
      </c>
      <c r="C168" s="4" t="s">
        <v>200</v>
      </c>
      <c r="D168" s="4" t="s">
        <v>1647</v>
      </c>
      <c r="E168" s="4">
        <v>511</v>
      </c>
      <c r="F168" s="4" t="str">
        <f>LOOKUP(E168,Lotes!A:A,Lotes!N:N)</f>
        <v>basurero</v>
      </c>
      <c r="G168" s="4" t="s">
        <v>27</v>
      </c>
      <c r="H168" s="4" t="s">
        <v>1828</v>
      </c>
      <c r="I168" s="4" t="s">
        <v>1738</v>
      </c>
      <c r="K168" s="5"/>
      <c r="M168" s="4" t="s">
        <v>1807</v>
      </c>
      <c r="N168" s="4" t="s">
        <v>1695</v>
      </c>
      <c r="P168" s="4" t="s">
        <v>1668</v>
      </c>
      <c r="Q168" s="4">
        <v>15</v>
      </c>
      <c r="R168" s="4">
        <v>15</v>
      </c>
      <c r="T168" s="4">
        <v>0</v>
      </c>
      <c r="AB168" s="4" t="s">
        <v>1858</v>
      </c>
    </row>
    <row r="169" spans="1:28" s="4" customFormat="1" ht="66" hidden="1" x14ac:dyDescent="0.3">
      <c r="A169" s="3" t="s">
        <v>1859</v>
      </c>
      <c r="B169" s="4">
        <v>18</v>
      </c>
      <c r="C169" s="4" t="s">
        <v>32</v>
      </c>
      <c r="E169" s="4">
        <v>619</v>
      </c>
      <c r="F169" s="4" t="str">
        <f>LOOKUP(E169,Lotes!A:A,Lotes!N:N)</f>
        <v>derrumbe y deslave</v>
      </c>
      <c r="G169" s="4" t="s">
        <v>27</v>
      </c>
      <c r="H169" s="4" t="s">
        <v>1860</v>
      </c>
      <c r="I169" s="4" t="s">
        <v>1634</v>
      </c>
      <c r="J169" s="4" t="s">
        <v>2911</v>
      </c>
      <c r="K169" s="4" t="s">
        <v>1635</v>
      </c>
      <c r="L169" s="4" t="s">
        <v>1636</v>
      </c>
      <c r="M169" s="4" t="s">
        <v>1637</v>
      </c>
      <c r="N169" s="4" t="s">
        <v>1713</v>
      </c>
      <c r="O169" s="4" t="s">
        <v>1861</v>
      </c>
      <c r="P169" s="4" t="s">
        <v>1862</v>
      </c>
      <c r="Q169" s="4">
        <v>1</v>
      </c>
      <c r="R169" s="4">
        <v>1</v>
      </c>
      <c r="T169" s="4">
        <v>1</v>
      </c>
      <c r="U169" s="4">
        <v>26.6</v>
      </c>
      <c r="V169" s="4">
        <v>27.22</v>
      </c>
      <c r="Y169" s="4" t="s">
        <v>1791</v>
      </c>
      <c r="AB169" s="4" t="s">
        <v>1863</v>
      </c>
    </row>
    <row r="170" spans="1:28" s="4" customFormat="1" ht="39.6" hidden="1" x14ac:dyDescent="0.3">
      <c r="A170" s="3" t="s">
        <v>1859</v>
      </c>
      <c r="B170" s="4">
        <v>18</v>
      </c>
      <c r="C170" s="4" t="s">
        <v>32</v>
      </c>
      <c r="E170" s="4">
        <v>619</v>
      </c>
      <c r="F170" s="4" t="str">
        <f>LOOKUP(E170,Lotes!A:A,Lotes!N:N)</f>
        <v>derrumbe y deslave</v>
      </c>
      <c r="G170" s="4" t="s">
        <v>27</v>
      </c>
      <c r="H170" s="4" t="s">
        <v>1860</v>
      </c>
      <c r="I170" s="4" t="s">
        <v>1634</v>
      </c>
      <c r="J170" s="4" t="s">
        <v>2911</v>
      </c>
      <c r="K170" s="4" t="s">
        <v>1635</v>
      </c>
      <c r="L170" s="4" t="s">
        <v>1636</v>
      </c>
      <c r="M170" s="4" t="s">
        <v>1637</v>
      </c>
      <c r="N170" s="4" t="s">
        <v>1713</v>
      </c>
      <c r="O170" s="4" t="s">
        <v>1625</v>
      </c>
      <c r="P170" s="4" t="s">
        <v>1864</v>
      </c>
      <c r="Q170" s="4">
        <v>1</v>
      </c>
      <c r="R170" s="4">
        <v>1</v>
      </c>
      <c r="T170" s="4">
        <v>0</v>
      </c>
      <c r="U170" s="4">
        <v>25.4</v>
      </c>
      <c r="V170" s="4">
        <v>15.43</v>
      </c>
      <c r="Y170" s="4" t="s">
        <v>1627</v>
      </c>
      <c r="AB170" s="4" t="s">
        <v>1865</v>
      </c>
    </row>
    <row r="171" spans="1:28" s="4" customFormat="1" ht="39.6" hidden="1" x14ac:dyDescent="0.3">
      <c r="A171" s="3" t="s">
        <v>1859</v>
      </c>
      <c r="B171" s="4">
        <v>18</v>
      </c>
      <c r="C171" s="4" t="s">
        <v>32</v>
      </c>
      <c r="E171" s="4">
        <v>619</v>
      </c>
      <c r="F171" s="4" t="str">
        <f>LOOKUP(E171,Lotes!A:A,Lotes!N:N)</f>
        <v>derrumbe y deslave</v>
      </c>
      <c r="G171" s="4" t="s">
        <v>27</v>
      </c>
      <c r="H171" s="4" t="s">
        <v>1860</v>
      </c>
      <c r="I171" s="4" t="s">
        <v>1634</v>
      </c>
      <c r="J171" s="4" t="s">
        <v>2911</v>
      </c>
      <c r="K171" s="4" t="s">
        <v>1635</v>
      </c>
      <c r="L171" s="4" t="s">
        <v>1636</v>
      </c>
      <c r="M171" s="4" t="s">
        <v>1637</v>
      </c>
      <c r="N171" s="4" t="s">
        <v>1713</v>
      </c>
      <c r="O171" s="4" t="s">
        <v>1665</v>
      </c>
      <c r="P171" s="4" t="s">
        <v>1864</v>
      </c>
      <c r="Q171" s="4">
        <v>1</v>
      </c>
      <c r="R171" s="4">
        <v>1</v>
      </c>
      <c r="T171" s="4">
        <v>0</v>
      </c>
      <c r="U171" s="4">
        <v>22.85</v>
      </c>
      <c r="V171" s="4">
        <v>15.93</v>
      </c>
      <c r="Y171" s="4" t="s">
        <v>1627</v>
      </c>
      <c r="AB171" s="4" t="s">
        <v>1865</v>
      </c>
    </row>
    <row r="172" spans="1:28" s="4" customFormat="1" ht="39.6" hidden="1" x14ac:dyDescent="0.3">
      <c r="A172" s="3" t="s">
        <v>1859</v>
      </c>
      <c r="B172" s="4">
        <v>18</v>
      </c>
      <c r="C172" s="4" t="s">
        <v>32</v>
      </c>
      <c r="E172" s="4">
        <v>619</v>
      </c>
      <c r="F172" s="4" t="str">
        <f>LOOKUP(E172,Lotes!A:A,Lotes!N:N)</f>
        <v>derrumbe y deslave</v>
      </c>
      <c r="G172" s="4" t="s">
        <v>27</v>
      </c>
      <c r="H172" s="4" t="s">
        <v>1860</v>
      </c>
      <c r="I172" s="4" t="s">
        <v>1634</v>
      </c>
      <c r="J172" s="4" t="s">
        <v>2911</v>
      </c>
      <c r="K172" s="4" t="s">
        <v>1635</v>
      </c>
      <c r="L172" s="4" t="s">
        <v>1636</v>
      </c>
      <c r="M172" s="4" t="s">
        <v>1637</v>
      </c>
      <c r="N172" s="4" t="s">
        <v>1713</v>
      </c>
      <c r="O172" s="4" t="s">
        <v>1625</v>
      </c>
      <c r="P172" s="4" t="s">
        <v>1866</v>
      </c>
      <c r="Q172" s="4">
        <v>1</v>
      </c>
      <c r="R172" s="4">
        <v>1</v>
      </c>
      <c r="T172" s="4">
        <v>0</v>
      </c>
      <c r="U172" s="4">
        <v>20.74</v>
      </c>
      <c r="V172" s="4">
        <v>13.03</v>
      </c>
      <c r="Y172" s="4" t="s">
        <v>1627</v>
      </c>
      <c r="AB172" s="4" t="s">
        <v>1865</v>
      </c>
    </row>
    <row r="173" spans="1:28" s="4" customFormat="1" ht="26.4" hidden="1" x14ac:dyDescent="0.3">
      <c r="A173" s="9" t="s">
        <v>1867</v>
      </c>
      <c r="B173" s="4">
        <v>18</v>
      </c>
      <c r="C173" s="4" t="s">
        <v>32</v>
      </c>
      <c r="E173" s="4">
        <v>619</v>
      </c>
      <c r="F173" s="4" t="str">
        <f>LOOKUP(E173,Lotes!A:A,Lotes!N:N)</f>
        <v>derrumbe y deslave</v>
      </c>
      <c r="G173" s="4" t="s">
        <v>27</v>
      </c>
      <c r="H173" s="4" t="s">
        <v>1860</v>
      </c>
      <c r="I173" s="4" t="s">
        <v>1634</v>
      </c>
      <c r="J173" s="4" t="s">
        <v>3561</v>
      </c>
      <c r="K173" s="4" t="s">
        <v>1656</v>
      </c>
      <c r="L173" s="4" t="s">
        <v>1657</v>
      </c>
      <c r="M173" s="4" t="s">
        <v>1658</v>
      </c>
      <c r="N173" s="4" t="s">
        <v>1687</v>
      </c>
      <c r="O173" s="4" t="s">
        <v>1665</v>
      </c>
      <c r="P173" s="4" t="s">
        <v>1786</v>
      </c>
      <c r="Q173" s="4">
        <v>1</v>
      </c>
      <c r="R173" s="4">
        <v>1</v>
      </c>
      <c r="T173" s="4">
        <v>1</v>
      </c>
      <c r="U173" s="4">
        <v>68.94</v>
      </c>
      <c r="V173" s="4">
        <v>28.46</v>
      </c>
      <c r="X173" s="4" t="s">
        <v>1660</v>
      </c>
      <c r="Y173" s="4" t="s">
        <v>1627</v>
      </c>
      <c r="AB173" s="4" t="s">
        <v>1868</v>
      </c>
    </row>
    <row r="174" spans="1:28" s="4" customFormat="1" ht="26.4" hidden="1" x14ac:dyDescent="0.3">
      <c r="A174" s="3" t="s">
        <v>1869</v>
      </c>
      <c r="B174" s="4">
        <v>18</v>
      </c>
      <c r="C174" s="4" t="s">
        <v>32</v>
      </c>
      <c r="E174" s="4">
        <v>619</v>
      </c>
      <c r="F174" s="4" t="str">
        <f>LOOKUP(E174,Lotes!A:A,Lotes!N:N)</f>
        <v>derrumbe y deslave</v>
      </c>
      <c r="G174" s="4" t="s">
        <v>27</v>
      </c>
      <c r="H174" s="4" t="s">
        <v>1860</v>
      </c>
      <c r="I174" s="4" t="s">
        <v>1634</v>
      </c>
      <c r="K174" s="4" t="s">
        <v>1641</v>
      </c>
      <c r="M174" s="4" t="s">
        <v>1642</v>
      </c>
      <c r="N174" s="4" t="s">
        <v>1643</v>
      </c>
      <c r="P174" s="4" t="s">
        <v>1632</v>
      </c>
      <c r="Q174" s="4">
        <v>1</v>
      </c>
      <c r="R174" s="4">
        <v>1</v>
      </c>
      <c r="T174" s="4">
        <v>0</v>
      </c>
      <c r="U174" s="4">
        <v>45.25</v>
      </c>
      <c r="V174" s="4">
        <v>24.33</v>
      </c>
      <c r="X174" s="4" t="s">
        <v>1644</v>
      </c>
      <c r="AB174" s="4" t="s">
        <v>1870</v>
      </c>
    </row>
    <row r="175" spans="1:28" s="4" customFormat="1" ht="26.4" hidden="1" x14ac:dyDescent="0.3">
      <c r="A175" s="9" t="s">
        <v>1871</v>
      </c>
      <c r="B175" s="4">
        <v>18</v>
      </c>
      <c r="C175" s="4" t="s">
        <v>32</v>
      </c>
      <c r="E175" s="4">
        <v>619</v>
      </c>
      <c r="F175" s="4" t="str">
        <f>LOOKUP(E175,Lotes!A:A,Lotes!N:N)</f>
        <v>derrumbe y deslave</v>
      </c>
      <c r="G175" s="4" t="s">
        <v>27</v>
      </c>
      <c r="H175" s="4" t="s">
        <v>1860</v>
      </c>
      <c r="I175" s="4" t="s">
        <v>1634</v>
      </c>
      <c r="J175" s="4" t="s">
        <v>3965</v>
      </c>
      <c r="K175" s="4" t="s">
        <v>1673</v>
      </c>
      <c r="L175" s="4" t="s">
        <v>1829</v>
      </c>
      <c r="M175" s="4" t="s">
        <v>1830</v>
      </c>
      <c r="N175" s="4" t="s">
        <v>1687</v>
      </c>
      <c r="O175" s="4" t="s">
        <v>1625</v>
      </c>
      <c r="P175" s="4" t="s">
        <v>1786</v>
      </c>
      <c r="Q175" s="4">
        <v>1</v>
      </c>
      <c r="R175" s="4">
        <v>1</v>
      </c>
      <c r="T175" s="4">
        <v>1</v>
      </c>
      <c r="U175" s="4">
        <v>60.89</v>
      </c>
      <c r="V175" s="4">
        <v>19.43</v>
      </c>
      <c r="Y175" s="4" t="s">
        <v>1647</v>
      </c>
      <c r="AA175" s="4" t="s">
        <v>1647</v>
      </c>
      <c r="AB175" s="4" t="s">
        <v>1872</v>
      </c>
    </row>
    <row r="176" spans="1:28" s="4" customFormat="1" ht="13.2" hidden="1" x14ac:dyDescent="0.3">
      <c r="A176" s="3" t="s">
        <v>1873</v>
      </c>
      <c r="B176" s="4">
        <v>18</v>
      </c>
      <c r="C176" s="4" t="s">
        <v>32</v>
      </c>
      <c r="E176" s="4">
        <v>619</v>
      </c>
      <c r="F176" s="4" t="str">
        <f>LOOKUP(E176,Lotes!A:A,Lotes!N:N)</f>
        <v>derrumbe y deslave</v>
      </c>
      <c r="G176" s="4" t="s">
        <v>27</v>
      </c>
      <c r="H176" s="4" t="s">
        <v>1860</v>
      </c>
      <c r="I176" s="4" t="s">
        <v>1622</v>
      </c>
      <c r="K176" s="4" t="s">
        <v>1650</v>
      </c>
      <c r="M176" s="4" t="s">
        <v>1622</v>
      </c>
      <c r="N176" s="4" t="s">
        <v>1785</v>
      </c>
      <c r="O176" s="4" t="s">
        <v>1625</v>
      </c>
      <c r="P176" s="6">
        <v>0.8</v>
      </c>
      <c r="Q176" s="4">
        <v>1</v>
      </c>
      <c r="R176" s="4">
        <v>1</v>
      </c>
      <c r="T176" s="4">
        <v>1</v>
      </c>
      <c r="U176" s="4">
        <v>58.44</v>
      </c>
      <c r="V176" s="4">
        <v>9.9600000000000009</v>
      </c>
      <c r="Z176" s="4" t="s">
        <v>1874</v>
      </c>
      <c r="AB176" s="4" t="s">
        <v>1875</v>
      </c>
    </row>
    <row r="177" spans="1:28" s="4" customFormat="1" ht="13.2" hidden="1" x14ac:dyDescent="0.3">
      <c r="A177" s="3" t="s">
        <v>1876</v>
      </c>
      <c r="B177" s="4">
        <v>18</v>
      </c>
      <c r="C177" s="4" t="s">
        <v>32</v>
      </c>
      <c r="E177" s="4">
        <v>619</v>
      </c>
      <c r="F177" s="4" t="str">
        <f>LOOKUP(E177,Lotes!A:A,Lotes!N:N)</f>
        <v>derrumbe y deslave</v>
      </c>
      <c r="G177" s="4" t="s">
        <v>27</v>
      </c>
      <c r="H177" s="4" t="s">
        <v>1860</v>
      </c>
      <c r="I177" s="4" t="s">
        <v>1622</v>
      </c>
      <c r="K177" s="4" t="s">
        <v>1682</v>
      </c>
      <c r="M177" s="4" t="s">
        <v>1622</v>
      </c>
      <c r="N177" s="4" t="s">
        <v>1785</v>
      </c>
      <c r="O177" s="4" t="s">
        <v>1665</v>
      </c>
      <c r="P177" s="4" t="s">
        <v>1786</v>
      </c>
      <c r="Q177" s="4">
        <v>1</v>
      </c>
      <c r="R177" s="4">
        <v>1</v>
      </c>
      <c r="T177" s="4">
        <v>1</v>
      </c>
      <c r="U177" s="4">
        <v>30.15</v>
      </c>
      <c r="V177" s="4">
        <v>9.84</v>
      </c>
      <c r="Z177" s="4" t="s">
        <v>1874</v>
      </c>
      <c r="AB177" s="5"/>
    </row>
    <row r="178" spans="1:28" s="4" customFormat="1" ht="13.2" hidden="1" x14ac:dyDescent="0.3">
      <c r="A178" s="3" t="s">
        <v>1873</v>
      </c>
      <c r="B178" s="4">
        <v>18</v>
      </c>
      <c r="C178" s="4" t="s">
        <v>32</v>
      </c>
      <c r="E178" s="4">
        <v>619</v>
      </c>
      <c r="F178" s="4" t="str">
        <f>LOOKUP(E178,Lotes!A:A,Lotes!N:N)</f>
        <v>derrumbe y deslave</v>
      </c>
      <c r="G178" s="4" t="s">
        <v>27</v>
      </c>
      <c r="H178" s="4" t="s">
        <v>1860</v>
      </c>
      <c r="I178" s="4" t="s">
        <v>1622</v>
      </c>
      <c r="K178" s="4" t="s">
        <v>1650</v>
      </c>
      <c r="M178" s="4" t="s">
        <v>1622</v>
      </c>
      <c r="N178" s="4" t="s">
        <v>1643</v>
      </c>
      <c r="P178" s="4" t="s">
        <v>1632</v>
      </c>
      <c r="Q178" s="4">
        <v>1</v>
      </c>
      <c r="R178" s="4">
        <v>1</v>
      </c>
      <c r="T178" s="4">
        <v>0</v>
      </c>
      <c r="U178" s="4">
        <v>24.81</v>
      </c>
      <c r="V178" s="4">
        <v>7.2</v>
      </c>
      <c r="AB178" s="4" t="s">
        <v>1877</v>
      </c>
    </row>
    <row r="179" spans="1:28" s="4" customFormat="1" ht="13.2" hidden="1" x14ac:dyDescent="0.3">
      <c r="A179" s="3" t="s">
        <v>1878</v>
      </c>
      <c r="B179" s="4">
        <v>18</v>
      </c>
      <c r="C179" s="4" t="s">
        <v>32</v>
      </c>
      <c r="E179" s="4">
        <v>619</v>
      </c>
      <c r="F179" s="4" t="str">
        <f>LOOKUP(E179,Lotes!A:A,Lotes!N:N)</f>
        <v>derrumbe y deslave</v>
      </c>
      <c r="G179" s="4" t="s">
        <v>27</v>
      </c>
      <c r="H179" s="4" t="s">
        <v>1860</v>
      </c>
      <c r="I179" s="4" t="s">
        <v>1738</v>
      </c>
      <c r="M179" s="4" t="s">
        <v>1807</v>
      </c>
      <c r="N179" s="4" t="s">
        <v>1695</v>
      </c>
      <c r="P179" s="4" t="s">
        <v>1668</v>
      </c>
      <c r="Q179" s="4">
        <v>9</v>
      </c>
      <c r="R179" s="4">
        <v>9</v>
      </c>
      <c r="T179" s="4">
        <v>0</v>
      </c>
      <c r="AB179" s="4" t="s">
        <v>1858</v>
      </c>
    </row>
    <row r="180" spans="1:28" s="4" customFormat="1" ht="26.4" hidden="1" x14ac:dyDescent="0.3">
      <c r="A180" s="3" t="s">
        <v>1879</v>
      </c>
      <c r="B180" s="4">
        <v>18</v>
      </c>
      <c r="C180" s="4" t="s">
        <v>372</v>
      </c>
      <c r="E180" s="4">
        <v>595</v>
      </c>
      <c r="F180" s="4" t="str">
        <f>LOOKUP(E180,Lotes!A:A,Lotes!N:N)</f>
        <v>relleno de tierras arenosas sobre un nivel de ocupación con Piso 4 de cemento</v>
      </c>
      <c r="G180" s="4" t="s">
        <v>356</v>
      </c>
      <c r="H180" s="4" t="s">
        <v>1880</v>
      </c>
      <c r="I180" s="4" t="s">
        <v>1634</v>
      </c>
      <c r="K180" s="4" t="s">
        <v>1641</v>
      </c>
      <c r="M180" s="4" t="s">
        <v>1642</v>
      </c>
      <c r="N180" s="4" t="s">
        <v>1669</v>
      </c>
      <c r="P180" s="6">
        <v>0.8</v>
      </c>
      <c r="Q180" s="4">
        <v>1</v>
      </c>
      <c r="R180" s="4">
        <v>1</v>
      </c>
      <c r="T180" s="4">
        <v>1</v>
      </c>
      <c r="U180" s="4">
        <v>22.91</v>
      </c>
      <c r="V180" s="4">
        <v>31.31</v>
      </c>
      <c r="AB180" s="4" t="s">
        <v>1881</v>
      </c>
    </row>
    <row r="181" spans="1:28" s="4" customFormat="1" ht="26.4" hidden="1" x14ac:dyDescent="0.3">
      <c r="A181" s="3" t="s">
        <v>1882</v>
      </c>
      <c r="B181" s="4">
        <v>18</v>
      </c>
      <c r="C181" s="4" t="s">
        <v>372</v>
      </c>
      <c r="E181" s="4">
        <v>595</v>
      </c>
      <c r="F181" s="4" t="str">
        <f>LOOKUP(E181,Lotes!A:A,Lotes!N:N)</f>
        <v>relleno de tierras arenosas sobre un nivel de ocupación con Piso 4 de cemento</v>
      </c>
      <c r="G181" s="4" t="s">
        <v>356</v>
      </c>
      <c r="H181" s="4" t="s">
        <v>1880</v>
      </c>
      <c r="I181" s="4" t="s">
        <v>1634</v>
      </c>
      <c r="J181" s="4" t="s">
        <v>3561</v>
      </c>
      <c r="K181" s="4" t="s">
        <v>1656</v>
      </c>
      <c r="L181" s="4" t="s">
        <v>1657</v>
      </c>
      <c r="M181" s="4" t="s">
        <v>1658</v>
      </c>
      <c r="N181" s="4" t="s">
        <v>1757</v>
      </c>
      <c r="O181" s="4" t="s">
        <v>1665</v>
      </c>
      <c r="P181" s="4" t="s">
        <v>1668</v>
      </c>
      <c r="Q181" s="4">
        <v>1</v>
      </c>
      <c r="R181" s="4">
        <v>1</v>
      </c>
      <c r="T181" s="4">
        <v>0</v>
      </c>
      <c r="U181" s="4">
        <v>43.57</v>
      </c>
      <c r="V181" s="4">
        <v>48.6</v>
      </c>
      <c r="AA181" s="4" t="s">
        <v>1647</v>
      </c>
      <c r="AB181" s="4" t="s">
        <v>1883</v>
      </c>
    </row>
    <row r="182" spans="1:28" s="4" customFormat="1" ht="26.4" hidden="1" x14ac:dyDescent="0.3">
      <c r="A182" s="3" t="s">
        <v>1882</v>
      </c>
      <c r="B182" s="4">
        <v>18</v>
      </c>
      <c r="C182" s="4" t="s">
        <v>372</v>
      </c>
      <c r="E182" s="4">
        <v>595</v>
      </c>
      <c r="F182" s="4" t="str">
        <f>LOOKUP(E182,Lotes!A:A,Lotes!N:N)</f>
        <v>relleno de tierras arenosas sobre un nivel de ocupación con Piso 4 de cemento</v>
      </c>
      <c r="G182" s="4" t="s">
        <v>356</v>
      </c>
      <c r="H182" s="4" t="s">
        <v>1880</v>
      </c>
      <c r="I182" s="4" t="s">
        <v>1634</v>
      </c>
      <c r="J182" s="4" t="s">
        <v>3561</v>
      </c>
      <c r="K182" s="4" t="s">
        <v>1656</v>
      </c>
      <c r="L182" s="4" t="s">
        <v>1657</v>
      </c>
      <c r="M182" s="4" t="s">
        <v>1658</v>
      </c>
      <c r="N182" s="4" t="s">
        <v>1757</v>
      </c>
      <c r="O182" s="4" t="s">
        <v>1665</v>
      </c>
      <c r="P182" s="4" t="s">
        <v>1668</v>
      </c>
      <c r="Q182" s="4">
        <v>1</v>
      </c>
      <c r="R182" s="4">
        <v>1</v>
      </c>
      <c r="T182" s="4">
        <v>0</v>
      </c>
      <c r="U182" s="4">
        <v>42.77</v>
      </c>
      <c r="V182" s="4">
        <v>29.67</v>
      </c>
      <c r="Y182" s="4" t="s">
        <v>1884</v>
      </c>
      <c r="AA182" s="4" t="s">
        <v>1647</v>
      </c>
      <c r="AB182" s="4" t="s">
        <v>1885</v>
      </c>
    </row>
    <row r="183" spans="1:28" s="4" customFormat="1" ht="26.4" hidden="1" x14ac:dyDescent="0.3">
      <c r="A183" s="3" t="s">
        <v>1882</v>
      </c>
      <c r="B183" s="4">
        <v>18</v>
      </c>
      <c r="C183" s="4" t="s">
        <v>372</v>
      </c>
      <c r="E183" s="4">
        <v>595</v>
      </c>
      <c r="F183" s="4" t="str">
        <f>LOOKUP(E183,Lotes!A:A,Lotes!N:N)</f>
        <v>relleno de tierras arenosas sobre un nivel de ocupación con Piso 4 de cemento</v>
      </c>
      <c r="G183" s="4" t="s">
        <v>356</v>
      </c>
      <c r="H183" s="4" t="s">
        <v>1880</v>
      </c>
      <c r="I183" s="4" t="s">
        <v>1634</v>
      </c>
      <c r="J183" s="4" t="s">
        <v>3561</v>
      </c>
      <c r="K183" s="4" t="s">
        <v>1656</v>
      </c>
      <c r="L183" s="4" t="s">
        <v>1657</v>
      </c>
      <c r="M183" s="4" t="s">
        <v>1658</v>
      </c>
      <c r="N183" s="4" t="s">
        <v>1757</v>
      </c>
      <c r="O183" s="4" t="s">
        <v>1665</v>
      </c>
      <c r="P183" s="4" t="s">
        <v>1668</v>
      </c>
      <c r="Q183" s="4">
        <v>1</v>
      </c>
      <c r="R183" s="4">
        <v>1</v>
      </c>
      <c r="T183" s="4">
        <v>1</v>
      </c>
      <c r="U183" s="4">
        <v>35.99</v>
      </c>
      <c r="V183" s="4">
        <v>26.47</v>
      </c>
      <c r="AA183" s="4" t="s">
        <v>1647</v>
      </c>
      <c r="AB183" s="4" t="s">
        <v>1886</v>
      </c>
    </row>
    <row r="184" spans="1:28" s="4" customFormat="1" ht="26.4" hidden="1" x14ac:dyDescent="0.3">
      <c r="A184" s="3" t="s">
        <v>1882</v>
      </c>
      <c r="B184" s="4">
        <v>18</v>
      </c>
      <c r="C184" s="4" t="s">
        <v>372</v>
      </c>
      <c r="E184" s="4">
        <v>595</v>
      </c>
      <c r="F184" s="4" t="str">
        <f>LOOKUP(E184,Lotes!A:A,Lotes!N:N)</f>
        <v>relleno de tierras arenosas sobre un nivel de ocupación con Piso 4 de cemento</v>
      </c>
      <c r="G184" s="4" t="s">
        <v>356</v>
      </c>
      <c r="H184" s="4" t="s">
        <v>1880</v>
      </c>
      <c r="I184" s="4" t="s">
        <v>1634</v>
      </c>
      <c r="J184" s="4" t="s">
        <v>3561</v>
      </c>
      <c r="K184" s="4" t="s">
        <v>1656</v>
      </c>
      <c r="L184" s="4" t="s">
        <v>1657</v>
      </c>
      <c r="M184" s="4" t="s">
        <v>1658</v>
      </c>
      <c r="N184" s="4" t="s">
        <v>1710</v>
      </c>
      <c r="O184" s="4" t="s">
        <v>1625</v>
      </c>
      <c r="P184" s="4" t="s">
        <v>1668</v>
      </c>
      <c r="Q184" s="4">
        <v>1</v>
      </c>
      <c r="R184" s="4">
        <v>1</v>
      </c>
      <c r="T184" s="4">
        <v>0.5</v>
      </c>
      <c r="U184" s="4">
        <v>99.45</v>
      </c>
      <c r="V184" s="4">
        <v>58.73</v>
      </c>
      <c r="AA184" s="4" t="s">
        <v>1647</v>
      </c>
      <c r="AB184" s="4" t="s">
        <v>1887</v>
      </c>
    </row>
    <row r="185" spans="1:28" s="4" customFormat="1" ht="26.4" hidden="1" x14ac:dyDescent="0.3">
      <c r="A185" s="3" t="s">
        <v>1882</v>
      </c>
      <c r="B185" s="4">
        <v>18</v>
      </c>
      <c r="C185" s="4" t="s">
        <v>372</v>
      </c>
      <c r="E185" s="4">
        <v>595</v>
      </c>
      <c r="F185" s="4" t="str">
        <f>LOOKUP(E185,Lotes!A:A,Lotes!N:N)</f>
        <v>relleno de tierras arenosas sobre un nivel de ocupación con Piso 4 de cemento</v>
      </c>
      <c r="G185" s="4" t="s">
        <v>356</v>
      </c>
      <c r="H185" s="4" t="s">
        <v>1880</v>
      </c>
      <c r="I185" s="4" t="s">
        <v>1634</v>
      </c>
      <c r="J185" s="4" t="s">
        <v>3561</v>
      </c>
      <c r="K185" s="4" t="s">
        <v>1656</v>
      </c>
      <c r="L185" s="4" t="s">
        <v>1657</v>
      </c>
      <c r="M185" s="4" t="s">
        <v>1658</v>
      </c>
      <c r="N185" s="4" t="s">
        <v>1710</v>
      </c>
      <c r="O185" s="4" t="s">
        <v>1625</v>
      </c>
      <c r="P185" s="4" t="s">
        <v>1668</v>
      </c>
      <c r="Q185" s="4">
        <v>1</v>
      </c>
      <c r="R185" s="4">
        <v>1</v>
      </c>
      <c r="T185" s="4">
        <v>0.5</v>
      </c>
      <c r="U185" s="4">
        <v>88.82</v>
      </c>
      <c r="V185" s="4">
        <v>34.299999999999997</v>
      </c>
      <c r="Y185" s="4" t="s">
        <v>1791</v>
      </c>
      <c r="AA185" s="4" t="s">
        <v>1647</v>
      </c>
      <c r="AB185" s="4" t="s">
        <v>1888</v>
      </c>
    </row>
    <row r="186" spans="1:28" s="4" customFormat="1" ht="13.2" hidden="1" x14ac:dyDescent="0.3">
      <c r="A186" s="3" t="s">
        <v>1889</v>
      </c>
      <c r="B186" s="4">
        <v>18</v>
      </c>
      <c r="C186" s="4" t="s">
        <v>372</v>
      </c>
      <c r="E186" s="4">
        <v>595</v>
      </c>
      <c r="F186" s="4" t="str">
        <f>LOOKUP(E186,Lotes!A:A,Lotes!N:N)</f>
        <v>relleno de tierras arenosas sobre un nivel de ocupación con Piso 4 de cemento</v>
      </c>
      <c r="G186" s="4" t="s">
        <v>356</v>
      </c>
      <c r="H186" s="4" t="s">
        <v>1880</v>
      </c>
      <c r="I186" s="4" t="s">
        <v>1634</v>
      </c>
      <c r="J186" s="4" t="s">
        <v>3965</v>
      </c>
      <c r="K186" s="4" t="s">
        <v>1673</v>
      </c>
      <c r="L186" s="4" t="s">
        <v>1829</v>
      </c>
      <c r="M186" s="4" t="s">
        <v>1830</v>
      </c>
      <c r="N186" s="4" t="s">
        <v>1710</v>
      </c>
      <c r="O186" s="4" t="s">
        <v>1625</v>
      </c>
      <c r="P186" s="4" t="s">
        <v>1668</v>
      </c>
      <c r="Q186" s="4">
        <v>1</v>
      </c>
      <c r="R186" s="4">
        <v>1</v>
      </c>
      <c r="T186" s="4">
        <v>1</v>
      </c>
      <c r="U186" s="4">
        <v>102.37</v>
      </c>
      <c r="V186" s="4">
        <v>31.54</v>
      </c>
      <c r="AA186" s="4" t="s">
        <v>1647</v>
      </c>
      <c r="AB186" s="4" t="s">
        <v>1887</v>
      </c>
    </row>
    <row r="187" spans="1:28" s="4" customFormat="1" ht="26.4" hidden="1" x14ac:dyDescent="0.3">
      <c r="A187" s="3" t="s">
        <v>1882</v>
      </c>
      <c r="B187" s="4">
        <v>18</v>
      </c>
      <c r="C187" s="4" t="s">
        <v>372</v>
      </c>
      <c r="E187" s="4">
        <v>595</v>
      </c>
      <c r="F187" s="4" t="str">
        <f>LOOKUP(E187,Lotes!A:A,Lotes!N:N)</f>
        <v>relleno de tierras arenosas sobre un nivel de ocupación con Piso 4 de cemento</v>
      </c>
      <c r="G187" s="4" t="s">
        <v>356</v>
      </c>
      <c r="H187" s="4" t="s">
        <v>1880</v>
      </c>
      <c r="I187" s="4" t="s">
        <v>1634</v>
      </c>
      <c r="J187" s="4" t="s">
        <v>3561</v>
      </c>
      <c r="K187" s="4" t="s">
        <v>1656</v>
      </c>
      <c r="L187" s="4" t="s">
        <v>1657</v>
      </c>
      <c r="M187" s="4" t="s">
        <v>1658</v>
      </c>
      <c r="N187" s="4" t="s">
        <v>1890</v>
      </c>
      <c r="O187" s="4" t="s">
        <v>1625</v>
      </c>
      <c r="P187" s="4" t="s">
        <v>1668</v>
      </c>
      <c r="Q187" s="4">
        <v>1</v>
      </c>
      <c r="R187" s="4">
        <v>1</v>
      </c>
      <c r="T187" s="4">
        <v>0</v>
      </c>
      <c r="U187" s="4">
        <v>35.74</v>
      </c>
      <c r="V187" s="4">
        <v>33.11</v>
      </c>
      <c r="Y187" s="4" t="s">
        <v>1627</v>
      </c>
      <c r="AA187" s="4" t="s">
        <v>1647</v>
      </c>
      <c r="AB187" s="4" t="s">
        <v>1891</v>
      </c>
    </row>
    <row r="188" spans="1:28" s="4" customFormat="1" ht="26.4" hidden="1" x14ac:dyDescent="0.3">
      <c r="A188" s="3" t="s">
        <v>1882</v>
      </c>
      <c r="B188" s="4">
        <v>18</v>
      </c>
      <c r="C188" s="4" t="s">
        <v>372</v>
      </c>
      <c r="E188" s="4">
        <v>595</v>
      </c>
      <c r="F188" s="4" t="str">
        <f>LOOKUP(E188,Lotes!A:A,Lotes!N:N)</f>
        <v>relleno de tierras arenosas sobre un nivel de ocupación con Piso 4 de cemento</v>
      </c>
      <c r="G188" s="4" t="s">
        <v>356</v>
      </c>
      <c r="H188" s="4" t="s">
        <v>1880</v>
      </c>
      <c r="I188" s="4" t="s">
        <v>1634</v>
      </c>
      <c r="J188" s="4" t="s">
        <v>3561</v>
      </c>
      <c r="K188" s="4" t="s">
        <v>1656</v>
      </c>
      <c r="L188" s="4" t="s">
        <v>1657</v>
      </c>
      <c r="M188" s="4" t="s">
        <v>1658</v>
      </c>
      <c r="N188" s="4" t="s">
        <v>1710</v>
      </c>
      <c r="O188" s="4" t="s">
        <v>1665</v>
      </c>
      <c r="P188" s="4" t="s">
        <v>1668</v>
      </c>
      <c r="Q188" s="4">
        <v>1</v>
      </c>
      <c r="R188" s="4">
        <v>1</v>
      </c>
      <c r="T188" s="4">
        <v>0</v>
      </c>
      <c r="U188" s="4">
        <v>29.95</v>
      </c>
      <c r="V188" s="4">
        <v>20.149999999999999</v>
      </c>
      <c r="Y188" s="4" t="s">
        <v>1791</v>
      </c>
      <c r="AA188" s="4" t="s">
        <v>1647</v>
      </c>
      <c r="AB188" s="4" t="s">
        <v>1892</v>
      </c>
    </row>
    <row r="189" spans="1:28" s="4" customFormat="1" ht="26.4" hidden="1" x14ac:dyDescent="0.3">
      <c r="A189" s="3" t="s">
        <v>1882</v>
      </c>
      <c r="B189" s="4">
        <v>18</v>
      </c>
      <c r="C189" s="4" t="s">
        <v>372</v>
      </c>
      <c r="E189" s="4">
        <v>595</v>
      </c>
      <c r="F189" s="4" t="str">
        <f>LOOKUP(E189,Lotes!A:A,Lotes!N:N)</f>
        <v>relleno de tierras arenosas sobre un nivel de ocupación con Piso 4 de cemento</v>
      </c>
      <c r="G189" s="4" t="s">
        <v>356</v>
      </c>
      <c r="H189" s="4" t="s">
        <v>1880</v>
      </c>
      <c r="I189" s="4" t="s">
        <v>1634</v>
      </c>
      <c r="J189" s="4" t="s">
        <v>3561</v>
      </c>
      <c r="K189" s="4" t="s">
        <v>1656</v>
      </c>
      <c r="L189" s="4" t="s">
        <v>1657</v>
      </c>
      <c r="M189" s="4" t="s">
        <v>1658</v>
      </c>
      <c r="N189" s="4" t="s">
        <v>1652</v>
      </c>
      <c r="P189" s="4" t="s">
        <v>1668</v>
      </c>
      <c r="Q189" s="4">
        <v>1</v>
      </c>
      <c r="R189" s="4">
        <v>1</v>
      </c>
      <c r="T189" s="4">
        <v>0</v>
      </c>
      <c r="U189" s="4">
        <v>26.56</v>
      </c>
      <c r="V189" s="4">
        <v>7.7</v>
      </c>
      <c r="AA189" s="5"/>
      <c r="AB189" s="5"/>
    </row>
    <row r="190" spans="1:28" s="4" customFormat="1" ht="26.4" hidden="1" x14ac:dyDescent="0.3">
      <c r="A190" s="3" t="s">
        <v>1893</v>
      </c>
      <c r="B190" s="4">
        <v>18</v>
      </c>
      <c r="C190" s="4" t="s">
        <v>372</v>
      </c>
      <c r="E190" s="4">
        <v>595</v>
      </c>
      <c r="F190" s="4" t="str">
        <f>LOOKUP(E190,Lotes!A:A,Lotes!N:N)</f>
        <v>relleno de tierras arenosas sobre un nivel de ocupación con Piso 4 de cemento</v>
      </c>
      <c r="G190" s="4" t="s">
        <v>356</v>
      </c>
      <c r="H190" s="4" t="s">
        <v>1880</v>
      </c>
      <c r="I190" s="4" t="s">
        <v>1622</v>
      </c>
      <c r="K190" s="4" t="s">
        <v>1894</v>
      </c>
      <c r="L190" s="4" t="s">
        <v>1895</v>
      </c>
      <c r="M190" s="4" t="s">
        <v>1896</v>
      </c>
      <c r="N190" s="4" t="s">
        <v>1686</v>
      </c>
      <c r="O190" s="4" t="s">
        <v>1665</v>
      </c>
      <c r="P190" s="4" t="s">
        <v>1786</v>
      </c>
      <c r="Q190" s="4">
        <v>1</v>
      </c>
      <c r="R190" s="4">
        <v>1</v>
      </c>
      <c r="T190" s="4">
        <v>1</v>
      </c>
      <c r="U190" s="4">
        <v>30.73</v>
      </c>
      <c r="V190" s="4">
        <v>16.73</v>
      </c>
      <c r="AB190" s="5"/>
    </row>
    <row r="191" spans="1:28" s="4" customFormat="1" ht="26.4" hidden="1" x14ac:dyDescent="0.3">
      <c r="A191" s="3" t="s">
        <v>1893</v>
      </c>
      <c r="B191" s="4">
        <v>18</v>
      </c>
      <c r="C191" s="4" t="s">
        <v>372</v>
      </c>
      <c r="E191" s="4">
        <v>595</v>
      </c>
      <c r="F191" s="4" t="str">
        <f>LOOKUP(E191,Lotes!A:A,Lotes!N:N)</f>
        <v>relleno de tierras arenosas sobre un nivel de ocupación con Piso 4 de cemento</v>
      </c>
      <c r="G191" s="4" t="s">
        <v>356</v>
      </c>
      <c r="H191" s="4" t="s">
        <v>1880</v>
      </c>
      <c r="I191" s="4" t="s">
        <v>1622</v>
      </c>
      <c r="K191" s="4" t="s">
        <v>1894</v>
      </c>
      <c r="L191" s="4" t="s">
        <v>1895</v>
      </c>
      <c r="M191" s="4" t="s">
        <v>1896</v>
      </c>
      <c r="N191" s="4" t="s">
        <v>1686</v>
      </c>
      <c r="O191" s="4" t="s">
        <v>1665</v>
      </c>
      <c r="P191" s="4" t="s">
        <v>1751</v>
      </c>
      <c r="Q191" s="4">
        <v>1</v>
      </c>
      <c r="R191" s="4">
        <v>1</v>
      </c>
      <c r="T191" s="4">
        <v>0</v>
      </c>
      <c r="U191" s="4">
        <v>34.68</v>
      </c>
      <c r="V191" s="4">
        <v>16.48</v>
      </c>
      <c r="AB191" s="5"/>
    </row>
    <row r="192" spans="1:28" s="4" customFormat="1" ht="26.4" hidden="1" x14ac:dyDescent="0.3">
      <c r="A192" s="3" t="s">
        <v>1897</v>
      </c>
      <c r="B192" s="4">
        <v>18</v>
      </c>
      <c r="C192" s="4" t="s">
        <v>372</v>
      </c>
      <c r="E192" s="4">
        <v>595</v>
      </c>
      <c r="F192" s="4" t="str">
        <f>LOOKUP(E192,Lotes!A:A,Lotes!N:N)</f>
        <v>relleno de tierras arenosas sobre un nivel de ocupación con Piso 4 de cemento</v>
      </c>
      <c r="G192" s="4" t="s">
        <v>356</v>
      </c>
      <c r="H192" s="4" t="s">
        <v>1880</v>
      </c>
      <c r="I192" s="4" t="s">
        <v>1622</v>
      </c>
      <c r="K192" s="4" t="s">
        <v>1650</v>
      </c>
      <c r="M192" s="4" t="s">
        <v>1622</v>
      </c>
      <c r="N192" s="4" t="s">
        <v>1898</v>
      </c>
      <c r="O192" s="4" t="s">
        <v>1665</v>
      </c>
      <c r="P192" s="4" t="s">
        <v>1751</v>
      </c>
      <c r="Q192" s="4">
        <v>1</v>
      </c>
      <c r="R192" s="4">
        <v>1</v>
      </c>
      <c r="T192" s="4">
        <v>1</v>
      </c>
      <c r="U192" s="4">
        <v>22.7</v>
      </c>
      <c r="V192" s="4">
        <v>6.91</v>
      </c>
      <c r="Z192" s="4" t="s">
        <v>1874</v>
      </c>
      <c r="AA192" s="5"/>
      <c r="AB192" s="5"/>
    </row>
    <row r="193" spans="1:28" s="4" customFormat="1" ht="13.2" hidden="1" x14ac:dyDescent="0.3">
      <c r="A193" s="3" t="s">
        <v>1899</v>
      </c>
      <c r="B193" s="4">
        <v>18</v>
      </c>
      <c r="C193" s="4" t="s">
        <v>372</v>
      </c>
      <c r="E193" s="4">
        <v>595</v>
      </c>
      <c r="F193" s="4" t="str">
        <f>LOOKUP(E193,Lotes!A:A,Lotes!N:N)</f>
        <v>relleno de tierras arenosas sobre un nivel de ocupación con Piso 4 de cemento</v>
      </c>
      <c r="G193" s="4" t="s">
        <v>356</v>
      </c>
      <c r="H193" s="4" t="s">
        <v>1880</v>
      </c>
      <c r="I193" s="4" t="s">
        <v>1622</v>
      </c>
      <c r="K193" s="4" t="s">
        <v>1682</v>
      </c>
      <c r="M193" s="4" t="s">
        <v>1622</v>
      </c>
      <c r="N193" s="4" t="s">
        <v>1643</v>
      </c>
      <c r="P193" s="4" t="s">
        <v>1632</v>
      </c>
      <c r="Q193" s="4">
        <v>1</v>
      </c>
      <c r="R193" s="4">
        <v>1</v>
      </c>
      <c r="T193" s="4">
        <v>0</v>
      </c>
      <c r="U193" s="4">
        <v>24.11</v>
      </c>
      <c r="V193" s="4">
        <v>5.31</v>
      </c>
      <c r="AB193" s="5"/>
    </row>
    <row r="194" spans="1:28" s="4" customFormat="1" ht="13.2" hidden="1" x14ac:dyDescent="0.3">
      <c r="A194" s="3" t="s">
        <v>1900</v>
      </c>
      <c r="B194" s="4">
        <v>18</v>
      </c>
      <c r="C194" s="4" t="s">
        <v>372</v>
      </c>
      <c r="E194" s="4">
        <v>595</v>
      </c>
      <c r="F194" s="4" t="str">
        <f>LOOKUP(E194,Lotes!A:A,Lotes!N:N)</f>
        <v>relleno de tierras arenosas sobre un nivel de ocupación con Piso 4 de cemento</v>
      </c>
      <c r="G194" s="4" t="s">
        <v>356</v>
      </c>
      <c r="H194" s="4" t="s">
        <v>1880</v>
      </c>
      <c r="I194" s="4" t="s">
        <v>1634</v>
      </c>
      <c r="K194" s="4" t="s">
        <v>1682</v>
      </c>
      <c r="M194" s="4" t="s">
        <v>1683</v>
      </c>
      <c r="N194" s="4" t="s">
        <v>1643</v>
      </c>
      <c r="P194" s="4" t="s">
        <v>1632</v>
      </c>
      <c r="Q194" s="4">
        <v>1</v>
      </c>
      <c r="R194" s="4">
        <v>1</v>
      </c>
      <c r="T194" s="4">
        <v>0</v>
      </c>
      <c r="U194" s="4">
        <v>17.420000000000002</v>
      </c>
      <c r="V194" s="4">
        <v>9.92</v>
      </c>
      <c r="AB194" s="4" t="s">
        <v>1901</v>
      </c>
    </row>
    <row r="195" spans="1:28" s="4" customFormat="1" ht="13.2" hidden="1" x14ac:dyDescent="0.3">
      <c r="A195" s="3" t="s">
        <v>1902</v>
      </c>
      <c r="B195" s="4">
        <v>18</v>
      </c>
      <c r="C195" s="4" t="s">
        <v>372</v>
      </c>
      <c r="E195" s="4">
        <v>595</v>
      </c>
      <c r="F195" s="4" t="str">
        <f>LOOKUP(E195,Lotes!A:A,Lotes!N:N)</f>
        <v>relleno de tierras arenosas sobre un nivel de ocupación con Piso 4 de cemento</v>
      </c>
      <c r="G195" s="4" t="s">
        <v>356</v>
      </c>
      <c r="H195" s="4" t="s">
        <v>1880</v>
      </c>
      <c r="I195" s="4" t="s">
        <v>1634</v>
      </c>
      <c r="J195" s="4" t="s">
        <v>2911</v>
      </c>
      <c r="K195" s="4" t="s">
        <v>1635</v>
      </c>
      <c r="L195" s="4" t="s">
        <v>1636</v>
      </c>
      <c r="M195" s="4" t="s">
        <v>1637</v>
      </c>
      <c r="N195" s="4" t="s">
        <v>1785</v>
      </c>
      <c r="O195" s="4" t="s">
        <v>1625</v>
      </c>
      <c r="P195" s="4" t="s">
        <v>1626</v>
      </c>
      <c r="Q195" s="4">
        <v>1</v>
      </c>
      <c r="R195" s="4">
        <v>1</v>
      </c>
      <c r="T195" s="4">
        <v>1</v>
      </c>
      <c r="U195" s="4">
        <v>62.39</v>
      </c>
      <c r="V195" s="4">
        <v>11.71</v>
      </c>
      <c r="Y195" s="4" t="s">
        <v>1647</v>
      </c>
      <c r="AB195" s="5"/>
    </row>
    <row r="196" spans="1:28" s="4" customFormat="1" ht="26.4" hidden="1" x14ac:dyDescent="0.3">
      <c r="A196" s="3" t="s">
        <v>1903</v>
      </c>
      <c r="B196" s="4">
        <v>18</v>
      </c>
      <c r="C196" s="4" t="s">
        <v>372</v>
      </c>
      <c r="E196" s="4">
        <v>595</v>
      </c>
      <c r="F196" s="4" t="str">
        <f>LOOKUP(E196,Lotes!A:A,Lotes!N:N)</f>
        <v>relleno de tierras arenosas sobre un nivel de ocupación con Piso 4 de cemento</v>
      </c>
      <c r="G196" s="4" t="s">
        <v>356</v>
      </c>
      <c r="H196" s="4" t="s">
        <v>1880</v>
      </c>
      <c r="I196" s="4" t="s">
        <v>1634</v>
      </c>
      <c r="J196" s="4" t="s">
        <v>1742</v>
      </c>
      <c r="K196" s="4" t="s">
        <v>1904</v>
      </c>
      <c r="L196" s="4" t="s">
        <v>1636</v>
      </c>
      <c r="M196" s="4" t="s">
        <v>1905</v>
      </c>
      <c r="N196" s="4" t="s">
        <v>1710</v>
      </c>
      <c r="O196" s="4" t="s">
        <v>1625</v>
      </c>
      <c r="P196" s="6">
        <v>0.9</v>
      </c>
      <c r="Q196" s="4">
        <v>1</v>
      </c>
      <c r="R196" s="4">
        <v>1</v>
      </c>
      <c r="T196" s="4">
        <v>1</v>
      </c>
      <c r="U196" s="4">
        <v>56.89</v>
      </c>
      <c r="V196" s="4">
        <v>22.63</v>
      </c>
      <c r="AB196" s="4" t="s">
        <v>1906</v>
      </c>
    </row>
    <row r="197" spans="1:28" s="4" customFormat="1" ht="26.4" hidden="1" x14ac:dyDescent="0.3">
      <c r="A197" s="3" t="s">
        <v>1902</v>
      </c>
      <c r="B197" s="4">
        <v>18</v>
      </c>
      <c r="C197" s="4" t="s">
        <v>372</v>
      </c>
      <c r="E197" s="4">
        <v>595</v>
      </c>
      <c r="F197" s="4" t="str">
        <f>LOOKUP(E197,Lotes!A:A,Lotes!N:N)</f>
        <v>relleno de tierras arenosas sobre un nivel de ocupación con Piso 4 de cemento</v>
      </c>
      <c r="G197" s="4" t="s">
        <v>356</v>
      </c>
      <c r="H197" s="4" t="s">
        <v>1880</v>
      </c>
      <c r="I197" s="4" t="s">
        <v>1634</v>
      </c>
      <c r="J197" s="4" t="s">
        <v>2911</v>
      </c>
      <c r="K197" s="4" t="s">
        <v>1635</v>
      </c>
      <c r="L197" s="4" t="s">
        <v>1636</v>
      </c>
      <c r="M197" s="4" t="s">
        <v>1637</v>
      </c>
      <c r="N197" s="4" t="s">
        <v>1757</v>
      </c>
      <c r="O197" s="4" t="s">
        <v>1665</v>
      </c>
      <c r="P197" s="4" t="s">
        <v>1668</v>
      </c>
      <c r="Q197" s="4">
        <v>1</v>
      </c>
      <c r="R197" s="4">
        <v>1</v>
      </c>
      <c r="T197" s="4">
        <v>0</v>
      </c>
      <c r="U197" s="4">
        <v>21.83</v>
      </c>
      <c r="V197" s="4">
        <v>13.26</v>
      </c>
      <c r="AB197" s="4" t="s">
        <v>1907</v>
      </c>
    </row>
    <row r="198" spans="1:28" s="4" customFormat="1" ht="13.2" hidden="1" x14ac:dyDescent="0.3">
      <c r="A198" s="3" t="s">
        <v>1902</v>
      </c>
      <c r="B198" s="4">
        <v>18</v>
      </c>
      <c r="C198" s="4" t="s">
        <v>372</v>
      </c>
      <c r="E198" s="4">
        <v>595</v>
      </c>
      <c r="F198" s="4" t="str">
        <f>LOOKUP(E198,Lotes!A:A,Lotes!N:N)</f>
        <v>relleno de tierras arenosas sobre un nivel de ocupación con Piso 4 de cemento</v>
      </c>
      <c r="G198" s="4" t="s">
        <v>356</v>
      </c>
      <c r="H198" s="4" t="s">
        <v>1880</v>
      </c>
      <c r="I198" s="4" t="s">
        <v>1634</v>
      </c>
      <c r="J198" s="4" t="s">
        <v>2911</v>
      </c>
      <c r="K198" s="4" t="s">
        <v>1635</v>
      </c>
      <c r="L198" s="4" t="s">
        <v>1636</v>
      </c>
      <c r="M198" s="4" t="s">
        <v>1637</v>
      </c>
      <c r="N198" s="4" t="s">
        <v>1757</v>
      </c>
      <c r="O198" s="4" t="s">
        <v>1665</v>
      </c>
      <c r="P198" s="4" t="s">
        <v>1668</v>
      </c>
      <c r="Q198" s="4">
        <v>1</v>
      </c>
      <c r="R198" s="4">
        <v>1</v>
      </c>
      <c r="T198" s="4">
        <v>0</v>
      </c>
      <c r="U198" s="4">
        <v>30.74</v>
      </c>
      <c r="V198" s="4">
        <v>12.7</v>
      </c>
      <c r="AB198" s="4" t="s">
        <v>1908</v>
      </c>
    </row>
    <row r="199" spans="1:28" s="4" customFormat="1" ht="13.2" hidden="1" x14ac:dyDescent="0.3">
      <c r="A199" s="3" t="s">
        <v>1902</v>
      </c>
      <c r="B199" s="4">
        <v>18</v>
      </c>
      <c r="C199" s="4" t="s">
        <v>372</v>
      </c>
      <c r="E199" s="4">
        <v>595</v>
      </c>
      <c r="F199" s="4" t="str">
        <f>LOOKUP(E199,Lotes!A:A,Lotes!N:N)</f>
        <v>relleno de tierras arenosas sobre un nivel de ocupación con Piso 4 de cemento</v>
      </c>
      <c r="G199" s="4" t="s">
        <v>356</v>
      </c>
      <c r="H199" s="4" t="s">
        <v>1880</v>
      </c>
      <c r="I199" s="4" t="s">
        <v>1634</v>
      </c>
      <c r="J199" s="4" t="s">
        <v>2911</v>
      </c>
      <c r="K199" s="4" t="s">
        <v>1635</v>
      </c>
      <c r="L199" s="4" t="s">
        <v>1636</v>
      </c>
      <c r="M199" s="4" t="s">
        <v>1637</v>
      </c>
      <c r="N199" s="4" t="s">
        <v>1757</v>
      </c>
      <c r="O199" s="4" t="s">
        <v>1665</v>
      </c>
      <c r="P199" s="4" t="s">
        <v>1668</v>
      </c>
      <c r="Q199" s="4">
        <v>1</v>
      </c>
      <c r="R199" s="4">
        <v>1</v>
      </c>
      <c r="T199" s="4">
        <v>0</v>
      </c>
      <c r="U199" s="4">
        <v>34.119999999999997</v>
      </c>
      <c r="V199" s="4">
        <v>9.6199999999999992</v>
      </c>
      <c r="AB199" s="4" t="s">
        <v>1908</v>
      </c>
    </row>
    <row r="200" spans="1:28" s="4" customFormat="1" ht="13.2" hidden="1" x14ac:dyDescent="0.3">
      <c r="A200" s="3" t="s">
        <v>1902</v>
      </c>
      <c r="B200" s="4">
        <v>18</v>
      </c>
      <c r="C200" s="4" t="s">
        <v>372</v>
      </c>
      <c r="E200" s="4">
        <v>595</v>
      </c>
      <c r="F200" s="4" t="str">
        <f>LOOKUP(E200,Lotes!A:A,Lotes!N:N)</f>
        <v>relleno de tierras arenosas sobre un nivel de ocupación con Piso 4 de cemento</v>
      </c>
      <c r="G200" s="4" t="s">
        <v>356</v>
      </c>
      <c r="H200" s="4" t="s">
        <v>1880</v>
      </c>
      <c r="I200" s="4" t="s">
        <v>1634</v>
      </c>
      <c r="J200" s="4" t="s">
        <v>2911</v>
      </c>
      <c r="K200" s="4" t="s">
        <v>1635</v>
      </c>
      <c r="L200" s="4" t="s">
        <v>1636</v>
      </c>
      <c r="M200" s="4" t="s">
        <v>1637</v>
      </c>
      <c r="N200" s="4" t="s">
        <v>1747</v>
      </c>
      <c r="P200" s="4" t="s">
        <v>1626</v>
      </c>
      <c r="Q200" s="4">
        <v>1</v>
      </c>
      <c r="R200" s="4">
        <v>1</v>
      </c>
      <c r="T200" s="4">
        <v>1</v>
      </c>
      <c r="U200" s="4">
        <v>20.77</v>
      </c>
      <c r="V200" s="4">
        <v>3.04</v>
      </c>
      <c r="AB200" s="5"/>
    </row>
    <row r="201" spans="1:28" s="4" customFormat="1" ht="52.8" hidden="1" x14ac:dyDescent="0.3">
      <c r="A201" s="3" t="s">
        <v>1909</v>
      </c>
      <c r="B201" s="4">
        <v>18</v>
      </c>
      <c r="C201" s="4" t="s">
        <v>372</v>
      </c>
      <c r="E201" s="4">
        <v>595</v>
      </c>
      <c r="F201" s="4" t="str">
        <f>LOOKUP(E201,Lotes!A:A,Lotes!N:N)</f>
        <v>relleno de tierras arenosas sobre un nivel de ocupación con Piso 4 de cemento</v>
      </c>
      <c r="G201" s="4" t="s">
        <v>356</v>
      </c>
      <c r="H201" s="4" t="s">
        <v>1880</v>
      </c>
      <c r="I201" s="4" t="s">
        <v>1634</v>
      </c>
      <c r="J201" s="4" t="s">
        <v>1742</v>
      </c>
      <c r="K201" s="4" t="s">
        <v>1742</v>
      </c>
      <c r="L201" s="5" t="s">
        <v>1650</v>
      </c>
      <c r="M201" s="4" t="s">
        <v>1744</v>
      </c>
      <c r="N201" s="4" t="s">
        <v>1693</v>
      </c>
      <c r="O201" s="4" t="s">
        <v>1625</v>
      </c>
      <c r="P201" s="4" t="s">
        <v>1668</v>
      </c>
      <c r="Q201" s="4">
        <v>1</v>
      </c>
      <c r="R201" s="4">
        <v>1</v>
      </c>
      <c r="T201" s="4">
        <v>1</v>
      </c>
      <c r="U201" s="4">
        <v>40.67</v>
      </c>
      <c r="V201" s="4">
        <v>11.28</v>
      </c>
      <c r="Z201" s="4" t="s">
        <v>1787</v>
      </c>
      <c r="AB201" s="4" t="s">
        <v>1910</v>
      </c>
    </row>
    <row r="202" spans="1:28" s="4" customFormat="1" ht="13.2" hidden="1" x14ac:dyDescent="0.3">
      <c r="A202" s="3" t="s">
        <v>1900</v>
      </c>
      <c r="B202" s="4">
        <v>18</v>
      </c>
      <c r="C202" s="4" t="s">
        <v>372</v>
      </c>
      <c r="E202" s="4">
        <v>595</v>
      </c>
      <c r="F202" s="4" t="str">
        <f>LOOKUP(E202,Lotes!A:A,Lotes!N:N)</f>
        <v>relleno de tierras arenosas sobre un nivel de ocupación con Piso 4 de cemento</v>
      </c>
      <c r="G202" s="4" t="s">
        <v>356</v>
      </c>
      <c r="H202" s="4" t="s">
        <v>1880</v>
      </c>
      <c r="I202" s="4" t="s">
        <v>1634</v>
      </c>
      <c r="K202" s="4" t="s">
        <v>1682</v>
      </c>
      <c r="M202" s="4" t="s">
        <v>1683</v>
      </c>
      <c r="N202" s="4" t="s">
        <v>1713</v>
      </c>
      <c r="P202" s="4" t="s">
        <v>1668</v>
      </c>
      <c r="Q202" s="4">
        <v>1</v>
      </c>
      <c r="R202" s="4">
        <v>1</v>
      </c>
      <c r="T202" s="4">
        <v>0</v>
      </c>
      <c r="U202" s="4">
        <v>18.88</v>
      </c>
      <c r="V202" s="4">
        <v>13.36</v>
      </c>
      <c r="AB202" s="5"/>
    </row>
    <row r="203" spans="1:28" s="4" customFormat="1" ht="39.6" hidden="1" x14ac:dyDescent="0.3">
      <c r="A203" s="3" t="s">
        <v>1900</v>
      </c>
      <c r="B203" s="4">
        <v>18</v>
      </c>
      <c r="C203" s="4" t="s">
        <v>372</v>
      </c>
      <c r="E203" s="4">
        <v>595</v>
      </c>
      <c r="F203" s="4" t="str">
        <f>LOOKUP(E203,Lotes!A:A,Lotes!N:N)</f>
        <v>relleno de tierras arenosas sobre un nivel de ocupación con Piso 4 de cemento</v>
      </c>
      <c r="G203" s="4" t="s">
        <v>356</v>
      </c>
      <c r="H203" s="4" t="s">
        <v>1880</v>
      </c>
      <c r="I203" s="4" t="s">
        <v>1634</v>
      </c>
      <c r="K203" s="4" t="s">
        <v>1682</v>
      </c>
      <c r="M203" s="4" t="s">
        <v>1683</v>
      </c>
      <c r="N203" s="4" t="s">
        <v>1659</v>
      </c>
      <c r="P203" s="4" t="s">
        <v>1626</v>
      </c>
      <c r="Q203" s="4">
        <v>1</v>
      </c>
      <c r="R203" s="4">
        <v>1</v>
      </c>
      <c r="T203" s="4">
        <v>1</v>
      </c>
      <c r="U203" s="4">
        <v>11.92</v>
      </c>
      <c r="V203" s="4">
        <v>17.670000000000002</v>
      </c>
      <c r="Y203" s="4" t="s">
        <v>1627</v>
      </c>
      <c r="Z203" s="4" t="s">
        <v>1787</v>
      </c>
      <c r="AB203" s="4" t="s">
        <v>1911</v>
      </c>
    </row>
    <row r="204" spans="1:28" s="4" customFormat="1" ht="39.6" hidden="1" x14ac:dyDescent="0.3">
      <c r="A204" s="3" t="s">
        <v>1900</v>
      </c>
      <c r="B204" s="4">
        <v>18</v>
      </c>
      <c r="C204" s="4" t="s">
        <v>372</v>
      </c>
      <c r="E204" s="4">
        <v>595</v>
      </c>
      <c r="F204" s="4" t="str">
        <f>LOOKUP(E204,Lotes!A:A,Lotes!N:N)</f>
        <v>relleno de tierras arenosas sobre un nivel de ocupación con Piso 4 de cemento</v>
      </c>
      <c r="G204" s="4" t="s">
        <v>356</v>
      </c>
      <c r="H204" s="4" t="s">
        <v>1880</v>
      </c>
      <c r="I204" s="4" t="s">
        <v>1634</v>
      </c>
      <c r="K204" s="4" t="s">
        <v>1682</v>
      </c>
      <c r="M204" s="4" t="s">
        <v>1683</v>
      </c>
      <c r="N204" s="4" t="s">
        <v>1659</v>
      </c>
      <c r="P204" s="4" t="s">
        <v>1626</v>
      </c>
      <c r="Q204" s="4">
        <v>1</v>
      </c>
      <c r="R204" s="4">
        <v>1</v>
      </c>
      <c r="T204" s="4">
        <v>1</v>
      </c>
      <c r="U204" s="4">
        <v>11.61</v>
      </c>
      <c r="V204" s="4">
        <v>19.38</v>
      </c>
      <c r="Y204" s="4" t="s">
        <v>1627</v>
      </c>
      <c r="Z204" s="4" t="s">
        <v>1787</v>
      </c>
      <c r="AB204" s="4" t="s">
        <v>1911</v>
      </c>
    </row>
    <row r="205" spans="1:28" s="4" customFormat="1" ht="13.2" hidden="1" x14ac:dyDescent="0.3">
      <c r="A205" s="3" t="s">
        <v>1912</v>
      </c>
      <c r="B205" s="4">
        <v>18</v>
      </c>
      <c r="C205" s="4" t="s">
        <v>372</v>
      </c>
      <c r="E205" s="4">
        <v>595</v>
      </c>
      <c r="F205" s="4" t="str">
        <f>LOOKUP(E205,Lotes!A:A,Lotes!N:N)</f>
        <v>relleno de tierras arenosas sobre un nivel de ocupación con Piso 4 de cemento</v>
      </c>
      <c r="G205" s="4" t="s">
        <v>356</v>
      </c>
      <c r="H205" s="4" t="s">
        <v>1880</v>
      </c>
      <c r="I205" s="4" t="s">
        <v>1622</v>
      </c>
      <c r="K205" s="4" t="s">
        <v>1630</v>
      </c>
      <c r="M205" s="4" t="s">
        <v>1622</v>
      </c>
      <c r="N205" s="4" t="s">
        <v>1757</v>
      </c>
      <c r="P205" s="4" t="s">
        <v>1786</v>
      </c>
      <c r="Q205" s="4">
        <v>1</v>
      </c>
      <c r="R205" s="4">
        <v>1</v>
      </c>
      <c r="T205" s="4">
        <v>1</v>
      </c>
      <c r="U205" s="4">
        <v>25.18</v>
      </c>
      <c r="V205" s="4">
        <v>14.21</v>
      </c>
      <c r="AA205" s="5"/>
    </row>
    <row r="206" spans="1:28" s="4" customFormat="1" ht="26.4" hidden="1" x14ac:dyDescent="0.3">
      <c r="A206" s="3" t="s">
        <v>1913</v>
      </c>
      <c r="B206" s="4">
        <v>18</v>
      </c>
      <c r="C206" s="4" t="s">
        <v>372</v>
      </c>
      <c r="E206" s="4">
        <v>595</v>
      </c>
      <c r="F206" s="4" t="str">
        <f>LOOKUP(E206,Lotes!A:A,Lotes!N:N)</f>
        <v>relleno de tierras arenosas sobre un nivel de ocupación con Piso 4 de cemento</v>
      </c>
      <c r="G206" s="4" t="s">
        <v>356</v>
      </c>
      <c r="H206" s="4" t="s">
        <v>1880</v>
      </c>
      <c r="I206" s="4" t="s">
        <v>1634</v>
      </c>
      <c r="K206" s="4" t="s">
        <v>1650</v>
      </c>
      <c r="M206" s="4" t="s">
        <v>1651</v>
      </c>
      <c r="N206" s="4" t="s">
        <v>1699</v>
      </c>
      <c r="P206" s="4" t="s">
        <v>1914</v>
      </c>
      <c r="Q206" s="4">
        <v>1</v>
      </c>
      <c r="R206" s="4">
        <v>1</v>
      </c>
      <c r="T206" s="4">
        <v>0</v>
      </c>
      <c r="U206" s="4">
        <v>21.3</v>
      </c>
      <c r="V206" s="4">
        <v>12.83</v>
      </c>
      <c r="Y206" s="4" t="s">
        <v>1627</v>
      </c>
      <c r="AB206" s="4" t="s">
        <v>1915</v>
      </c>
    </row>
    <row r="207" spans="1:28" s="4" customFormat="1" ht="26.4" hidden="1" x14ac:dyDescent="0.3">
      <c r="A207" s="3" t="s">
        <v>1900</v>
      </c>
      <c r="B207" s="4">
        <v>18</v>
      </c>
      <c r="C207" s="4" t="s">
        <v>372</v>
      </c>
      <c r="E207" s="4">
        <v>595</v>
      </c>
      <c r="F207" s="4" t="str">
        <f>LOOKUP(E207,Lotes!A:A,Lotes!N:N)</f>
        <v>relleno de tierras arenosas sobre un nivel de ocupación con Piso 4 de cemento</v>
      </c>
      <c r="G207" s="4" t="s">
        <v>356</v>
      </c>
      <c r="H207" s="4" t="s">
        <v>1880</v>
      </c>
      <c r="I207" s="4" t="s">
        <v>1634</v>
      </c>
      <c r="K207" s="4" t="s">
        <v>1682</v>
      </c>
      <c r="M207" s="4" t="s">
        <v>1683</v>
      </c>
      <c r="N207" s="4" t="s">
        <v>1699</v>
      </c>
      <c r="P207" s="4" t="s">
        <v>1914</v>
      </c>
      <c r="Q207" s="4">
        <v>1</v>
      </c>
      <c r="R207" s="4">
        <v>1</v>
      </c>
      <c r="T207" s="4">
        <v>0</v>
      </c>
      <c r="U207" s="4">
        <v>6.35</v>
      </c>
      <c r="V207" s="4">
        <v>4.75</v>
      </c>
      <c r="Y207" s="4" t="s">
        <v>1627</v>
      </c>
      <c r="AB207" s="4" t="s">
        <v>1916</v>
      </c>
    </row>
    <row r="208" spans="1:28" s="4" customFormat="1" ht="13.2" hidden="1" x14ac:dyDescent="0.3">
      <c r="A208" s="3" t="s">
        <v>1917</v>
      </c>
      <c r="B208" s="4">
        <v>18</v>
      </c>
      <c r="C208" s="4" t="s">
        <v>372</v>
      </c>
      <c r="E208" s="4">
        <v>595</v>
      </c>
      <c r="F208" s="4" t="str">
        <f>LOOKUP(E208,Lotes!A:A,Lotes!N:N)</f>
        <v>relleno de tierras arenosas sobre un nivel de ocupación con Piso 4 de cemento</v>
      </c>
      <c r="G208" s="4" t="s">
        <v>356</v>
      </c>
      <c r="H208" s="4" t="s">
        <v>1880</v>
      </c>
      <c r="I208" s="4" t="s">
        <v>1738</v>
      </c>
      <c r="M208" s="4" t="s">
        <v>1807</v>
      </c>
      <c r="N208" s="4" t="s">
        <v>1695</v>
      </c>
      <c r="P208" s="4" t="s">
        <v>1668</v>
      </c>
      <c r="Q208" s="4">
        <v>11</v>
      </c>
      <c r="R208" s="4">
        <v>11</v>
      </c>
      <c r="T208" s="4">
        <v>0</v>
      </c>
      <c r="Z208" s="5"/>
      <c r="AB208" s="4" t="s">
        <v>1858</v>
      </c>
    </row>
    <row r="209" spans="1:28" s="4" customFormat="1" ht="26.4" hidden="1" x14ac:dyDescent="0.3">
      <c r="A209" s="3" t="s">
        <v>1918</v>
      </c>
      <c r="B209" s="4">
        <v>18</v>
      </c>
      <c r="C209" s="4" t="s">
        <v>573</v>
      </c>
      <c r="E209" s="4">
        <v>476</v>
      </c>
      <c r="F209" s="4" t="str">
        <f>LOOKUP(E209,Lotes!A:A,Lotes!N:N)</f>
        <v>deslave y derrume</v>
      </c>
      <c r="G209" s="4" t="s">
        <v>27</v>
      </c>
      <c r="H209" s="4" t="s">
        <v>1919</v>
      </c>
      <c r="I209" s="4" t="s">
        <v>1634</v>
      </c>
      <c r="J209" s="4" t="s">
        <v>3561</v>
      </c>
      <c r="K209" s="4" t="s">
        <v>1656</v>
      </c>
      <c r="L209" s="4" t="s">
        <v>1657</v>
      </c>
      <c r="M209" s="4" t="s">
        <v>1658</v>
      </c>
      <c r="N209" s="4" t="s">
        <v>1706</v>
      </c>
      <c r="O209" s="4" t="s">
        <v>1625</v>
      </c>
      <c r="P209" s="4" t="s">
        <v>1786</v>
      </c>
      <c r="Q209" s="4">
        <v>1</v>
      </c>
      <c r="R209" s="4">
        <v>1</v>
      </c>
      <c r="T209" s="4">
        <v>1</v>
      </c>
      <c r="U209" s="4">
        <v>59.24</v>
      </c>
      <c r="V209" s="4">
        <v>45.53</v>
      </c>
      <c r="Y209" s="4" t="s">
        <v>1647</v>
      </c>
      <c r="AA209" s="4" t="s">
        <v>1647</v>
      </c>
      <c r="AB209" s="4" t="s">
        <v>1920</v>
      </c>
    </row>
    <row r="210" spans="1:28" s="4" customFormat="1" ht="13.2" hidden="1" x14ac:dyDescent="0.3">
      <c r="A210" s="3" t="s">
        <v>1921</v>
      </c>
      <c r="B210" s="4">
        <v>18</v>
      </c>
      <c r="C210" s="4" t="s">
        <v>573</v>
      </c>
      <c r="E210" s="4">
        <v>476</v>
      </c>
      <c r="F210" s="4" t="str">
        <f>LOOKUP(E210,Lotes!A:A,Lotes!N:N)</f>
        <v>deslave y derrume</v>
      </c>
      <c r="G210" s="4" t="s">
        <v>27</v>
      </c>
      <c r="H210" s="4" t="s">
        <v>1919</v>
      </c>
      <c r="I210" s="4" t="s">
        <v>1634</v>
      </c>
      <c r="J210" s="4" t="s">
        <v>3965</v>
      </c>
      <c r="K210" s="4" t="s">
        <v>1673</v>
      </c>
      <c r="L210" s="4" t="s">
        <v>1829</v>
      </c>
      <c r="M210" s="4" t="s">
        <v>1830</v>
      </c>
      <c r="N210" s="4" t="s">
        <v>1730</v>
      </c>
      <c r="O210" s="4" t="s">
        <v>1625</v>
      </c>
      <c r="P210" s="4" t="s">
        <v>1786</v>
      </c>
      <c r="Q210" s="4">
        <v>1</v>
      </c>
      <c r="R210" s="4">
        <v>1</v>
      </c>
      <c r="T210" s="4">
        <v>1</v>
      </c>
      <c r="U210" s="4">
        <v>49.38</v>
      </c>
      <c r="V210" s="4">
        <v>33.549999999999997</v>
      </c>
      <c r="X210" s="4" t="s">
        <v>1660</v>
      </c>
      <c r="Y210" s="4" t="s">
        <v>1647</v>
      </c>
      <c r="AA210" s="4" t="s">
        <v>1647</v>
      </c>
      <c r="AB210" s="4" t="s">
        <v>1922</v>
      </c>
    </row>
    <row r="211" spans="1:28" s="4" customFormat="1" ht="13.2" hidden="1" x14ac:dyDescent="0.3">
      <c r="A211" s="3" t="s">
        <v>1923</v>
      </c>
      <c r="B211" s="4">
        <v>18</v>
      </c>
      <c r="C211" s="4" t="s">
        <v>573</v>
      </c>
      <c r="E211" s="4">
        <v>476</v>
      </c>
      <c r="F211" s="4" t="str">
        <f>LOOKUP(E211,Lotes!A:A,Lotes!N:N)</f>
        <v>deslave y derrume</v>
      </c>
      <c r="G211" s="4" t="s">
        <v>27</v>
      </c>
      <c r="H211" s="4" t="s">
        <v>1919</v>
      </c>
      <c r="I211" s="4" t="s">
        <v>1622</v>
      </c>
      <c r="K211" s="4" t="s">
        <v>1682</v>
      </c>
      <c r="M211" s="4" t="s">
        <v>1622</v>
      </c>
      <c r="N211" s="4" t="s">
        <v>1750</v>
      </c>
      <c r="O211" s="4" t="s">
        <v>1665</v>
      </c>
      <c r="P211" s="4" t="s">
        <v>1751</v>
      </c>
      <c r="Q211" s="4">
        <v>1</v>
      </c>
      <c r="R211" s="4">
        <v>1</v>
      </c>
      <c r="T211" s="4">
        <v>1</v>
      </c>
      <c r="U211" s="4">
        <v>28.85</v>
      </c>
      <c r="V211" s="4">
        <v>6.16</v>
      </c>
      <c r="Z211" s="4" t="s">
        <v>1647</v>
      </c>
      <c r="AB211" s="4" t="s">
        <v>1924</v>
      </c>
    </row>
    <row r="212" spans="1:28" s="4" customFormat="1" ht="13.2" hidden="1" x14ac:dyDescent="0.3">
      <c r="A212" s="3" t="s">
        <v>1925</v>
      </c>
      <c r="B212" s="4">
        <v>18</v>
      </c>
      <c r="C212" s="4" t="s">
        <v>573</v>
      </c>
      <c r="E212" s="4">
        <v>476</v>
      </c>
      <c r="F212" s="4" t="str">
        <f>LOOKUP(E212,Lotes!A:A,Lotes!N:N)</f>
        <v>deslave y derrume</v>
      </c>
      <c r="G212" s="4" t="s">
        <v>27</v>
      </c>
      <c r="H212" s="4" t="s">
        <v>1919</v>
      </c>
      <c r="I212" s="4" t="s">
        <v>1622</v>
      </c>
      <c r="K212" s="4" t="s">
        <v>1650</v>
      </c>
      <c r="M212" s="4" t="s">
        <v>1622</v>
      </c>
      <c r="N212" s="4" t="s">
        <v>1926</v>
      </c>
      <c r="P212" s="6">
        <v>0.6</v>
      </c>
      <c r="Q212" s="4">
        <v>1</v>
      </c>
      <c r="R212" s="4">
        <v>1</v>
      </c>
      <c r="T212" s="4">
        <v>1</v>
      </c>
      <c r="U212" s="4">
        <v>18.8</v>
      </c>
      <c r="V212" s="4">
        <v>18.39</v>
      </c>
      <c r="AB212" s="4" t="s">
        <v>1927</v>
      </c>
    </row>
    <row r="213" spans="1:28" s="4" customFormat="1" ht="26.4" hidden="1" x14ac:dyDescent="0.3">
      <c r="A213" s="3" t="s">
        <v>1928</v>
      </c>
      <c r="B213" s="4">
        <v>18</v>
      </c>
      <c r="C213" s="4" t="s">
        <v>573</v>
      </c>
      <c r="E213" s="4">
        <v>476</v>
      </c>
      <c r="F213" s="4" t="str">
        <f>LOOKUP(E213,Lotes!A:A,Lotes!N:N)</f>
        <v>deslave y derrume</v>
      </c>
      <c r="G213" s="4" t="s">
        <v>27</v>
      </c>
      <c r="H213" s="4" t="s">
        <v>1919</v>
      </c>
      <c r="I213" s="4" t="s">
        <v>1634</v>
      </c>
      <c r="K213" s="4" t="s">
        <v>1728</v>
      </c>
      <c r="M213" s="4" t="s">
        <v>1729</v>
      </c>
      <c r="N213" s="4" t="s">
        <v>1929</v>
      </c>
      <c r="P213" s="4" t="s">
        <v>1626</v>
      </c>
      <c r="Q213" s="4">
        <v>1</v>
      </c>
      <c r="R213" s="4">
        <v>1</v>
      </c>
      <c r="T213" s="4">
        <v>1</v>
      </c>
      <c r="U213" s="4">
        <v>12.75</v>
      </c>
      <c r="V213" s="4">
        <v>7.26</v>
      </c>
      <c r="Y213" s="4" t="s">
        <v>1647</v>
      </c>
    </row>
    <row r="214" spans="1:28" s="4" customFormat="1" ht="26.4" hidden="1" x14ac:dyDescent="0.3">
      <c r="A214" s="3" t="s">
        <v>1928</v>
      </c>
      <c r="B214" s="4">
        <v>18</v>
      </c>
      <c r="C214" s="4" t="s">
        <v>573</v>
      </c>
      <c r="E214" s="4">
        <v>476</v>
      </c>
      <c r="F214" s="4" t="str">
        <f>LOOKUP(E214,Lotes!A:A,Lotes!N:N)</f>
        <v>deslave y derrume</v>
      </c>
      <c r="G214" s="4" t="s">
        <v>27</v>
      </c>
      <c r="H214" s="4" t="s">
        <v>1919</v>
      </c>
      <c r="I214" s="4" t="s">
        <v>1634</v>
      </c>
      <c r="K214" s="4" t="s">
        <v>1728</v>
      </c>
      <c r="M214" s="4" t="s">
        <v>1729</v>
      </c>
      <c r="N214" s="4" t="s">
        <v>1717</v>
      </c>
      <c r="P214" s="4" t="s">
        <v>1626</v>
      </c>
      <c r="Q214" s="4">
        <v>1</v>
      </c>
      <c r="R214" s="4">
        <v>1</v>
      </c>
      <c r="T214" s="4">
        <v>1</v>
      </c>
      <c r="U214" s="4">
        <v>13.25</v>
      </c>
      <c r="V214" s="4">
        <v>6.53</v>
      </c>
      <c r="Y214" s="4" t="s">
        <v>1647</v>
      </c>
      <c r="AB214" s="4" t="s">
        <v>1930</v>
      </c>
    </row>
    <row r="215" spans="1:28" s="4" customFormat="1" ht="26.4" hidden="1" x14ac:dyDescent="0.3">
      <c r="A215" s="3" t="s">
        <v>1931</v>
      </c>
      <c r="B215" s="4">
        <v>18</v>
      </c>
      <c r="C215" s="4" t="s">
        <v>573</v>
      </c>
      <c r="E215" s="4">
        <v>476</v>
      </c>
      <c r="F215" s="4" t="str">
        <f>LOOKUP(E215,Lotes!A:A,Lotes!N:N)</f>
        <v>deslave y derrume</v>
      </c>
      <c r="G215" s="4" t="s">
        <v>27</v>
      </c>
      <c r="H215" s="4" t="s">
        <v>1919</v>
      </c>
      <c r="I215" s="4" t="s">
        <v>1634</v>
      </c>
      <c r="K215" s="4" t="s">
        <v>1682</v>
      </c>
      <c r="M215" s="4" t="s">
        <v>1683</v>
      </c>
      <c r="N215" s="4" t="s">
        <v>1932</v>
      </c>
      <c r="P215" s="4" t="s">
        <v>1626</v>
      </c>
      <c r="Q215" s="4">
        <v>1</v>
      </c>
      <c r="R215" s="4">
        <v>1</v>
      </c>
      <c r="T215" s="4">
        <v>1</v>
      </c>
      <c r="U215" s="4">
        <v>16.41</v>
      </c>
      <c r="V215" s="4">
        <v>5.22</v>
      </c>
      <c r="Y215" s="4" t="s">
        <v>1647</v>
      </c>
    </row>
    <row r="216" spans="1:28" s="4" customFormat="1" ht="13.2" hidden="1" x14ac:dyDescent="0.3">
      <c r="A216" s="3" t="s">
        <v>1925</v>
      </c>
      <c r="B216" s="4">
        <v>18</v>
      </c>
      <c r="C216" s="4" t="s">
        <v>573</v>
      </c>
      <c r="E216" s="4">
        <v>476</v>
      </c>
      <c r="F216" s="4" t="str">
        <f>LOOKUP(E216,Lotes!A:A,Lotes!N:N)</f>
        <v>deslave y derrume</v>
      </c>
      <c r="G216" s="4" t="s">
        <v>27</v>
      </c>
      <c r="H216" s="4" t="s">
        <v>1919</v>
      </c>
      <c r="I216" s="4" t="s">
        <v>1622</v>
      </c>
      <c r="K216" s="4" t="s">
        <v>1650</v>
      </c>
      <c r="M216" s="4" t="s">
        <v>1622</v>
      </c>
      <c r="N216" s="4" t="s">
        <v>1643</v>
      </c>
      <c r="P216" s="4" t="s">
        <v>1632</v>
      </c>
      <c r="Q216" s="4">
        <v>1</v>
      </c>
      <c r="R216" s="4">
        <v>1</v>
      </c>
      <c r="T216" s="4">
        <v>0</v>
      </c>
      <c r="U216" s="4">
        <v>23.11</v>
      </c>
      <c r="V216" s="4">
        <v>6.55</v>
      </c>
      <c r="AB216" s="5"/>
    </row>
    <row r="217" spans="1:28" s="4" customFormat="1" ht="26.4" hidden="1" x14ac:dyDescent="0.3">
      <c r="A217" s="3" t="s">
        <v>1933</v>
      </c>
      <c r="B217" s="4">
        <v>18</v>
      </c>
      <c r="C217" s="4" t="s">
        <v>573</v>
      </c>
      <c r="E217" s="4">
        <v>476</v>
      </c>
      <c r="F217" s="4" t="str">
        <f>LOOKUP(E217,Lotes!A:A,Lotes!N:N)</f>
        <v>deslave y derrume</v>
      </c>
      <c r="G217" s="4" t="s">
        <v>27</v>
      </c>
      <c r="H217" s="4" t="s">
        <v>1919</v>
      </c>
      <c r="I217" s="4" t="s">
        <v>1622</v>
      </c>
      <c r="K217" s="4" t="s">
        <v>1894</v>
      </c>
      <c r="L217" s="4" t="s">
        <v>1895</v>
      </c>
      <c r="M217" s="4" t="s">
        <v>1896</v>
      </c>
      <c r="N217" s="4" t="s">
        <v>1934</v>
      </c>
      <c r="O217" s="4" t="s">
        <v>1665</v>
      </c>
      <c r="P217" s="6">
        <v>0.3</v>
      </c>
      <c r="Q217" s="4">
        <v>1</v>
      </c>
      <c r="R217" s="4">
        <v>1</v>
      </c>
      <c r="T217" s="4">
        <v>1</v>
      </c>
      <c r="U217" s="4">
        <v>25.02</v>
      </c>
      <c r="V217" s="4">
        <v>8.2899999999999991</v>
      </c>
    </row>
    <row r="218" spans="1:28" s="4" customFormat="1" ht="26.4" hidden="1" x14ac:dyDescent="0.3">
      <c r="A218" s="3" t="s">
        <v>1935</v>
      </c>
      <c r="B218" s="4">
        <v>18</v>
      </c>
      <c r="C218" s="4" t="s">
        <v>573</v>
      </c>
      <c r="E218" s="4">
        <v>476</v>
      </c>
      <c r="F218" s="4" t="str">
        <f>LOOKUP(E218,Lotes!A:A,Lotes!N:N)</f>
        <v>deslave y derrume</v>
      </c>
      <c r="G218" s="4" t="s">
        <v>27</v>
      </c>
      <c r="H218" s="4" t="s">
        <v>1919</v>
      </c>
      <c r="I218" s="4" t="s">
        <v>1634</v>
      </c>
      <c r="K218" s="4" t="s">
        <v>1641</v>
      </c>
      <c r="M218" s="4" t="s">
        <v>1642</v>
      </c>
      <c r="N218" s="4" t="s">
        <v>1890</v>
      </c>
      <c r="P218" s="4" t="s">
        <v>1668</v>
      </c>
      <c r="Q218" s="4">
        <v>1</v>
      </c>
      <c r="R218" s="4">
        <v>1</v>
      </c>
      <c r="T218" s="4">
        <v>0</v>
      </c>
      <c r="U218" s="4">
        <v>20.170000000000002</v>
      </c>
      <c r="V218" s="4">
        <v>17.350000000000001</v>
      </c>
    </row>
    <row r="219" spans="1:28" s="4" customFormat="1" ht="26.4" hidden="1" x14ac:dyDescent="0.3">
      <c r="A219" s="3" t="s">
        <v>1935</v>
      </c>
      <c r="B219" s="4">
        <v>18</v>
      </c>
      <c r="C219" s="4" t="s">
        <v>573</v>
      </c>
      <c r="E219" s="4">
        <v>476</v>
      </c>
      <c r="F219" s="4" t="str">
        <f>LOOKUP(E219,Lotes!A:A,Lotes!N:N)</f>
        <v>deslave y derrume</v>
      </c>
      <c r="G219" s="4" t="s">
        <v>27</v>
      </c>
      <c r="H219" s="4" t="s">
        <v>1919</v>
      </c>
      <c r="I219" s="4" t="s">
        <v>1634</v>
      </c>
      <c r="K219" s="4" t="s">
        <v>1641</v>
      </c>
      <c r="M219" s="4" t="s">
        <v>1642</v>
      </c>
      <c r="N219" s="4" t="s">
        <v>1643</v>
      </c>
      <c r="P219" s="4" t="s">
        <v>1632</v>
      </c>
      <c r="Q219" s="4">
        <v>1</v>
      </c>
      <c r="R219" s="4">
        <v>1</v>
      </c>
      <c r="T219" s="4">
        <v>0</v>
      </c>
      <c r="U219" s="4">
        <v>41.92</v>
      </c>
      <c r="V219" s="4">
        <v>16.8</v>
      </c>
    </row>
    <row r="220" spans="1:28" s="4" customFormat="1" ht="26.4" hidden="1" x14ac:dyDescent="0.3">
      <c r="A220" s="3" t="s">
        <v>1935</v>
      </c>
      <c r="B220" s="4">
        <v>18</v>
      </c>
      <c r="C220" s="4" t="s">
        <v>573</v>
      </c>
      <c r="E220" s="4">
        <v>476</v>
      </c>
      <c r="F220" s="4" t="str">
        <f>LOOKUP(E220,Lotes!A:A,Lotes!N:N)</f>
        <v>deslave y derrume</v>
      </c>
      <c r="G220" s="4" t="s">
        <v>27</v>
      </c>
      <c r="H220" s="4" t="s">
        <v>1919</v>
      </c>
      <c r="I220" s="4" t="s">
        <v>1634</v>
      </c>
      <c r="K220" s="4" t="s">
        <v>1641</v>
      </c>
      <c r="M220" s="4" t="s">
        <v>1642</v>
      </c>
      <c r="N220" s="4" t="s">
        <v>1643</v>
      </c>
      <c r="P220" s="4" t="s">
        <v>1632</v>
      </c>
      <c r="Q220" s="4">
        <v>1</v>
      </c>
      <c r="R220" s="4">
        <v>1</v>
      </c>
      <c r="T220" s="4">
        <v>0</v>
      </c>
      <c r="U220" s="4">
        <v>23.43</v>
      </c>
      <c r="V220" s="4">
        <v>16.559999999999999</v>
      </c>
    </row>
    <row r="221" spans="1:28" s="4" customFormat="1" ht="26.4" hidden="1" x14ac:dyDescent="0.3">
      <c r="A221" s="3" t="s">
        <v>1935</v>
      </c>
      <c r="B221" s="4">
        <v>18</v>
      </c>
      <c r="C221" s="4" t="s">
        <v>573</v>
      </c>
      <c r="E221" s="4">
        <v>476</v>
      </c>
      <c r="F221" s="4" t="str">
        <f>LOOKUP(E221,Lotes!A:A,Lotes!N:N)</f>
        <v>deslave y derrume</v>
      </c>
      <c r="G221" s="4" t="s">
        <v>27</v>
      </c>
      <c r="H221" s="4" t="s">
        <v>1919</v>
      </c>
      <c r="I221" s="4" t="s">
        <v>1634</v>
      </c>
      <c r="K221" s="4" t="s">
        <v>1641</v>
      </c>
      <c r="M221" s="4" t="s">
        <v>1642</v>
      </c>
      <c r="N221" s="4" t="s">
        <v>1643</v>
      </c>
      <c r="P221" s="4" t="s">
        <v>1632</v>
      </c>
      <c r="Q221" s="4">
        <v>1</v>
      </c>
      <c r="R221" s="4">
        <v>1</v>
      </c>
      <c r="T221" s="4">
        <v>0</v>
      </c>
      <c r="U221" s="4">
        <v>24.32</v>
      </c>
      <c r="V221" s="4">
        <v>14.72</v>
      </c>
    </row>
    <row r="222" spans="1:28" s="4" customFormat="1" ht="26.4" hidden="1" x14ac:dyDescent="0.3">
      <c r="A222" s="3" t="s">
        <v>1935</v>
      </c>
      <c r="B222" s="4">
        <v>18</v>
      </c>
      <c r="C222" s="4" t="s">
        <v>573</v>
      </c>
      <c r="E222" s="4">
        <v>476</v>
      </c>
      <c r="F222" s="4" t="str">
        <f>LOOKUP(E222,Lotes!A:A,Lotes!N:N)</f>
        <v>deslave y derrume</v>
      </c>
      <c r="G222" s="4" t="s">
        <v>27</v>
      </c>
      <c r="H222" s="4" t="s">
        <v>1919</v>
      </c>
      <c r="I222" s="4" t="s">
        <v>1634</v>
      </c>
      <c r="K222" s="4" t="s">
        <v>1641</v>
      </c>
      <c r="M222" s="4" t="s">
        <v>1642</v>
      </c>
      <c r="N222" s="4" t="s">
        <v>1643</v>
      </c>
      <c r="P222" s="4" t="s">
        <v>1632</v>
      </c>
      <c r="Q222" s="4">
        <v>1</v>
      </c>
      <c r="R222" s="4">
        <v>1</v>
      </c>
      <c r="T222" s="4">
        <v>0</v>
      </c>
      <c r="U222" s="4">
        <v>17.84</v>
      </c>
      <c r="V222" s="4">
        <v>14.5</v>
      </c>
    </row>
    <row r="223" spans="1:28" s="4" customFormat="1" ht="26.4" hidden="1" x14ac:dyDescent="0.3">
      <c r="A223" s="3" t="s">
        <v>1935</v>
      </c>
      <c r="B223" s="4">
        <v>18</v>
      </c>
      <c r="C223" s="4" t="s">
        <v>573</v>
      </c>
      <c r="E223" s="4">
        <v>476</v>
      </c>
      <c r="F223" s="4" t="str">
        <f>LOOKUP(E223,Lotes!A:A,Lotes!N:N)</f>
        <v>deslave y derrume</v>
      </c>
      <c r="G223" s="4" t="s">
        <v>27</v>
      </c>
      <c r="H223" s="4" t="s">
        <v>1919</v>
      </c>
      <c r="I223" s="4" t="s">
        <v>1634</v>
      </c>
      <c r="K223" s="4" t="s">
        <v>1641</v>
      </c>
      <c r="M223" s="4" t="s">
        <v>1642</v>
      </c>
      <c r="N223" s="4" t="s">
        <v>1667</v>
      </c>
      <c r="P223" s="4" t="s">
        <v>1668</v>
      </c>
      <c r="Q223" s="4">
        <v>1</v>
      </c>
      <c r="R223" s="4">
        <v>1</v>
      </c>
      <c r="T223" s="4">
        <v>0</v>
      </c>
      <c r="U223" s="4">
        <v>23.18</v>
      </c>
      <c r="V223" s="4">
        <v>7.5</v>
      </c>
    </row>
    <row r="224" spans="1:28" s="4" customFormat="1" ht="13.2" hidden="1" x14ac:dyDescent="0.3">
      <c r="A224" s="3" t="s">
        <v>1936</v>
      </c>
      <c r="B224" s="4">
        <v>18</v>
      </c>
      <c r="C224" s="4" t="s">
        <v>573</v>
      </c>
      <c r="E224" s="4">
        <v>476</v>
      </c>
      <c r="F224" s="4" t="str">
        <f>LOOKUP(E224,Lotes!A:A,Lotes!N:N)</f>
        <v>deslave y derrume</v>
      </c>
      <c r="G224" s="4" t="s">
        <v>27</v>
      </c>
      <c r="H224" s="4" t="s">
        <v>1919</v>
      </c>
      <c r="I224" s="4" t="s">
        <v>1634</v>
      </c>
      <c r="M224" s="4" t="s">
        <v>1634</v>
      </c>
      <c r="N224" s="4" t="s">
        <v>1643</v>
      </c>
      <c r="P224" s="4" t="s">
        <v>1937</v>
      </c>
      <c r="Q224" s="4">
        <v>1</v>
      </c>
      <c r="R224" s="4">
        <v>1</v>
      </c>
      <c r="T224" s="4">
        <v>0</v>
      </c>
      <c r="U224" s="4">
        <v>38.93</v>
      </c>
      <c r="V224" s="4">
        <v>2.4500000000000002</v>
      </c>
      <c r="X224" s="4" t="s">
        <v>1702</v>
      </c>
      <c r="AA224" s="4" t="s">
        <v>1647</v>
      </c>
      <c r="AB224" s="4" t="s">
        <v>1938</v>
      </c>
    </row>
    <row r="225" spans="1:28" s="4" customFormat="1" ht="13.2" hidden="1" x14ac:dyDescent="0.3">
      <c r="A225" s="3" t="s">
        <v>1939</v>
      </c>
      <c r="B225" s="4">
        <v>18</v>
      </c>
      <c r="C225" s="4" t="s">
        <v>573</v>
      </c>
      <c r="E225" s="4">
        <v>476</v>
      </c>
      <c r="F225" s="4" t="str">
        <f>LOOKUP(E225,Lotes!A:A,Lotes!N:N)</f>
        <v>deslave y derrume</v>
      </c>
      <c r="G225" s="4" t="s">
        <v>27</v>
      </c>
      <c r="H225" s="4" t="s">
        <v>1919</v>
      </c>
      <c r="I225" s="4" t="s">
        <v>1634</v>
      </c>
      <c r="M225" s="4" t="s">
        <v>1634</v>
      </c>
      <c r="N225" s="4" t="s">
        <v>1695</v>
      </c>
      <c r="P225" s="4" t="s">
        <v>1668</v>
      </c>
      <c r="Q225" s="4">
        <v>13</v>
      </c>
      <c r="R225" s="4">
        <v>13</v>
      </c>
      <c r="T225" s="4">
        <v>0</v>
      </c>
      <c r="AB225" s="4" t="s">
        <v>1858</v>
      </c>
    </row>
    <row r="226" spans="1:28" s="4" customFormat="1" ht="26.4" hidden="1" x14ac:dyDescent="0.3">
      <c r="A226" s="3" t="s">
        <v>1940</v>
      </c>
      <c r="B226" s="4">
        <v>18</v>
      </c>
      <c r="C226" s="4" t="s">
        <v>177</v>
      </c>
      <c r="E226" s="4">
        <v>556</v>
      </c>
      <c r="F226" s="4" t="str">
        <f>LOOKUP(E226,Lotes!A:A,Lotes!N:N)</f>
        <v>nivel de ocupación con un piso de tierra compacta y muros de piedra</v>
      </c>
      <c r="G226" s="4" t="s">
        <v>356</v>
      </c>
      <c r="H226" s="4" t="s">
        <v>1941</v>
      </c>
      <c r="I226" s="4" t="s">
        <v>1634</v>
      </c>
      <c r="J226" s="4" t="s">
        <v>1742</v>
      </c>
      <c r="K226" s="4" t="s">
        <v>1942</v>
      </c>
      <c r="L226" s="4" t="s">
        <v>1636</v>
      </c>
      <c r="M226" s="4" t="s">
        <v>1943</v>
      </c>
      <c r="N226" s="4" t="s">
        <v>1785</v>
      </c>
      <c r="O226" s="4" t="s">
        <v>1665</v>
      </c>
      <c r="P226" s="4" t="s">
        <v>1626</v>
      </c>
      <c r="Q226" s="4">
        <v>1</v>
      </c>
      <c r="R226" s="4">
        <v>1</v>
      </c>
      <c r="T226" s="4">
        <v>1</v>
      </c>
      <c r="U226" s="4">
        <v>42.26</v>
      </c>
      <c r="V226" s="4">
        <v>14.4</v>
      </c>
      <c r="Y226" s="4" t="s">
        <v>1647</v>
      </c>
      <c r="AA226" s="4" t="s">
        <v>1647</v>
      </c>
      <c r="AB226" s="4" t="s">
        <v>1875</v>
      </c>
    </row>
    <row r="227" spans="1:28" s="4" customFormat="1" ht="26.4" hidden="1" x14ac:dyDescent="0.3">
      <c r="A227" s="3" t="s">
        <v>1944</v>
      </c>
      <c r="B227" s="4">
        <v>18</v>
      </c>
      <c r="C227" s="4" t="s">
        <v>177</v>
      </c>
      <c r="E227" s="4">
        <v>556</v>
      </c>
      <c r="F227" s="4" t="str">
        <f>LOOKUP(E227,Lotes!A:A,Lotes!N:N)</f>
        <v>nivel de ocupación con un piso de tierra compacta y muros de piedra</v>
      </c>
      <c r="G227" s="4" t="s">
        <v>356</v>
      </c>
      <c r="H227" s="4" t="s">
        <v>1941</v>
      </c>
      <c r="I227" s="4" t="s">
        <v>1634</v>
      </c>
      <c r="K227" s="4" t="s">
        <v>1641</v>
      </c>
      <c r="M227" s="4" t="s">
        <v>1642</v>
      </c>
      <c r="N227" s="4" t="s">
        <v>1667</v>
      </c>
      <c r="P227" s="4" t="s">
        <v>1668</v>
      </c>
      <c r="Q227" s="4">
        <v>6</v>
      </c>
      <c r="R227" s="4">
        <v>6</v>
      </c>
      <c r="T227" s="4">
        <v>0</v>
      </c>
    </row>
    <row r="228" spans="1:28" s="4" customFormat="1" ht="26.4" hidden="1" x14ac:dyDescent="0.3">
      <c r="A228" s="3" t="s">
        <v>1944</v>
      </c>
      <c r="B228" s="4">
        <v>18</v>
      </c>
      <c r="C228" s="4" t="s">
        <v>177</v>
      </c>
      <c r="E228" s="4">
        <v>556</v>
      </c>
      <c r="F228" s="4" t="str">
        <f>LOOKUP(E228,Lotes!A:A,Lotes!N:N)</f>
        <v>nivel de ocupación con un piso de tierra compacta y muros de piedra</v>
      </c>
      <c r="G228" s="4" t="s">
        <v>356</v>
      </c>
      <c r="H228" s="4" t="s">
        <v>1941</v>
      </c>
      <c r="I228" s="4" t="s">
        <v>1634</v>
      </c>
      <c r="K228" s="4" t="s">
        <v>1641</v>
      </c>
      <c r="M228" s="4" t="s">
        <v>1642</v>
      </c>
      <c r="N228" s="4" t="s">
        <v>1667</v>
      </c>
      <c r="P228" s="4" t="s">
        <v>1945</v>
      </c>
      <c r="Q228" s="4">
        <v>1</v>
      </c>
      <c r="R228" s="4">
        <v>1</v>
      </c>
      <c r="T228" s="4">
        <v>1</v>
      </c>
      <c r="U228" s="4">
        <v>18.57</v>
      </c>
      <c r="V228" s="4">
        <v>7</v>
      </c>
      <c r="AB228" s="4" t="s">
        <v>1946</v>
      </c>
    </row>
    <row r="229" spans="1:28" s="4" customFormat="1" ht="26.4" hidden="1" x14ac:dyDescent="0.3">
      <c r="A229" s="3" t="s">
        <v>1944</v>
      </c>
      <c r="B229" s="4">
        <v>18</v>
      </c>
      <c r="C229" s="4" t="s">
        <v>177</v>
      </c>
      <c r="E229" s="4">
        <v>556</v>
      </c>
      <c r="F229" s="4" t="str">
        <f>LOOKUP(E229,Lotes!A:A,Lotes!N:N)</f>
        <v>nivel de ocupación con un piso de tierra compacta y muros de piedra</v>
      </c>
      <c r="G229" s="4" t="s">
        <v>356</v>
      </c>
      <c r="H229" s="4" t="s">
        <v>1941</v>
      </c>
      <c r="I229" s="4" t="s">
        <v>1634</v>
      </c>
      <c r="K229" s="4" t="s">
        <v>1641</v>
      </c>
      <c r="M229" s="4" t="s">
        <v>1642</v>
      </c>
      <c r="N229" s="4" t="s">
        <v>1667</v>
      </c>
      <c r="P229" s="4" t="s">
        <v>1945</v>
      </c>
      <c r="Q229" s="4">
        <v>1</v>
      </c>
      <c r="R229" s="4">
        <v>1</v>
      </c>
      <c r="T229" s="4">
        <v>1</v>
      </c>
      <c r="U229" s="4">
        <v>12.64</v>
      </c>
      <c r="V229" s="4">
        <v>6.9</v>
      </c>
      <c r="AB229" s="4" t="s">
        <v>1946</v>
      </c>
    </row>
    <row r="230" spans="1:28" s="4" customFormat="1" ht="26.4" hidden="1" x14ac:dyDescent="0.3">
      <c r="A230" s="3" t="s">
        <v>1947</v>
      </c>
      <c r="B230" s="4">
        <v>18</v>
      </c>
      <c r="C230" s="4" t="s">
        <v>177</v>
      </c>
      <c r="E230" s="4">
        <v>556</v>
      </c>
      <c r="F230" s="4" t="str">
        <f>LOOKUP(E230,Lotes!A:A,Lotes!N:N)</f>
        <v>nivel de ocupación con un piso de tierra compacta y muros de piedra</v>
      </c>
      <c r="G230" s="4" t="s">
        <v>356</v>
      </c>
      <c r="H230" s="4" t="s">
        <v>1941</v>
      </c>
      <c r="I230" s="4" t="s">
        <v>1634</v>
      </c>
      <c r="J230" s="4" t="s">
        <v>3561</v>
      </c>
      <c r="K230" s="4" t="s">
        <v>1656</v>
      </c>
      <c r="L230" s="4" t="s">
        <v>1657</v>
      </c>
      <c r="M230" s="4" t="s">
        <v>1658</v>
      </c>
      <c r="N230" s="4" t="s">
        <v>1730</v>
      </c>
      <c r="O230" s="4" t="s">
        <v>1625</v>
      </c>
      <c r="P230" s="4" t="s">
        <v>1786</v>
      </c>
      <c r="Q230" s="4">
        <v>1</v>
      </c>
      <c r="R230" s="4">
        <v>1</v>
      </c>
      <c r="T230" s="4">
        <v>1</v>
      </c>
      <c r="U230" s="4">
        <v>81.48</v>
      </c>
      <c r="V230" s="4">
        <v>39.44</v>
      </c>
      <c r="X230" s="4" t="s">
        <v>1660</v>
      </c>
      <c r="Y230" s="4" t="s">
        <v>1627</v>
      </c>
      <c r="AB230" s="4" t="s">
        <v>1948</v>
      </c>
    </row>
    <row r="231" spans="1:28" s="4" customFormat="1" ht="39.6" hidden="1" x14ac:dyDescent="0.3">
      <c r="A231" s="3" t="s">
        <v>1949</v>
      </c>
      <c r="B231" s="4">
        <v>18</v>
      </c>
      <c r="C231" s="4" t="s">
        <v>177</v>
      </c>
      <c r="E231" s="4">
        <v>556</v>
      </c>
      <c r="F231" s="4" t="str">
        <f>LOOKUP(E231,Lotes!A:A,Lotes!N:N)</f>
        <v>nivel de ocupación con un piso de tierra compacta y muros de piedra</v>
      </c>
      <c r="G231" s="4" t="s">
        <v>356</v>
      </c>
      <c r="H231" s="4" t="s">
        <v>1941</v>
      </c>
      <c r="I231" s="4" t="s">
        <v>1634</v>
      </c>
      <c r="J231" s="4" t="s">
        <v>2911</v>
      </c>
      <c r="K231" s="4" t="s">
        <v>1950</v>
      </c>
      <c r="L231" s="4" t="s">
        <v>1951</v>
      </c>
      <c r="M231" s="4" t="s">
        <v>1952</v>
      </c>
      <c r="N231" s="4" t="s">
        <v>1757</v>
      </c>
      <c r="O231" s="4" t="s">
        <v>1625</v>
      </c>
      <c r="P231" s="6">
        <v>0.4</v>
      </c>
      <c r="Q231" s="4">
        <v>1</v>
      </c>
      <c r="R231" s="4">
        <v>1</v>
      </c>
      <c r="T231" s="4">
        <v>1</v>
      </c>
      <c r="U231" s="4">
        <v>81.819999999999993</v>
      </c>
      <c r="V231" s="4">
        <v>14.68</v>
      </c>
      <c r="AA231" s="4" t="s">
        <v>1647</v>
      </c>
      <c r="AB231" s="4" t="s">
        <v>1953</v>
      </c>
    </row>
    <row r="232" spans="1:28" s="4" customFormat="1" ht="26.4" hidden="1" x14ac:dyDescent="0.3">
      <c r="A232" s="3" t="s">
        <v>1944</v>
      </c>
      <c r="B232" s="4">
        <v>18</v>
      </c>
      <c r="C232" s="4" t="s">
        <v>177</v>
      </c>
      <c r="E232" s="4">
        <v>556</v>
      </c>
      <c r="F232" s="4" t="str">
        <f>LOOKUP(E232,Lotes!A:A,Lotes!N:N)</f>
        <v>nivel de ocupación con un piso de tierra compacta y muros de piedra</v>
      </c>
      <c r="G232" s="4" t="s">
        <v>356</v>
      </c>
      <c r="H232" s="4" t="s">
        <v>1941</v>
      </c>
      <c r="I232" s="4" t="s">
        <v>1634</v>
      </c>
      <c r="K232" s="4" t="s">
        <v>1641</v>
      </c>
      <c r="M232" s="4" t="s">
        <v>1642</v>
      </c>
      <c r="N232" s="4" t="s">
        <v>1643</v>
      </c>
      <c r="P232" s="4" t="s">
        <v>1632</v>
      </c>
      <c r="Q232" s="4">
        <v>4</v>
      </c>
      <c r="R232" s="4">
        <v>4</v>
      </c>
      <c r="T232" s="4">
        <v>0</v>
      </c>
      <c r="AB232" s="4" t="s">
        <v>1954</v>
      </c>
    </row>
    <row r="233" spans="1:28" s="4" customFormat="1" ht="26.4" hidden="1" x14ac:dyDescent="0.3">
      <c r="A233" s="3" t="s">
        <v>1944</v>
      </c>
      <c r="B233" s="4">
        <v>18</v>
      </c>
      <c r="C233" s="4" t="s">
        <v>177</v>
      </c>
      <c r="E233" s="4">
        <v>556</v>
      </c>
      <c r="F233" s="4" t="str">
        <f>LOOKUP(E233,Lotes!A:A,Lotes!N:N)</f>
        <v>nivel de ocupación con un piso de tierra compacta y muros de piedra</v>
      </c>
      <c r="G233" s="4" t="s">
        <v>356</v>
      </c>
      <c r="H233" s="4" t="s">
        <v>1941</v>
      </c>
      <c r="I233" s="4" t="s">
        <v>1634</v>
      </c>
      <c r="K233" s="4" t="s">
        <v>1641</v>
      </c>
      <c r="M233" s="4" t="s">
        <v>1642</v>
      </c>
      <c r="N233" s="4" t="s">
        <v>1669</v>
      </c>
      <c r="P233" s="6">
        <v>0.7</v>
      </c>
      <c r="Q233" s="4">
        <v>1</v>
      </c>
      <c r="R233" s="4">
        <v>1</v>
      </c>
      <c r="T233" s="4">
        <v>1</v>
      </c>
      <c r="U233" s="4">
        <v>28.5</v>
      </c>
      <c r="V233" s="4">
        <v>33.39</v>
      </c>
      <c r="AB233" s="4" t="s">
        <v>1955</v>
      </c>
    </row>
    <row r="234" spans="1:28" s="4" customFormat="1" ht="13.2" hidden="1" x14ac:dyDescent="0.3">
      <c r="A234" s="3" t="s">
        <v>1956</v>
      </c>
      <c r="B234" s="4">
        <v>18</v>
      </c>
      <c r="C234" s="4" t="s">
        <v>177</v>
      </c>
      <c r="E234" s="4">
        <v>556</v>
      </c>
      <c r="F234" s="4" t="str">
        <f>LOOKUP(E234,Lotes!A:A,Lotes!N:N)</f>
        <v>nivel de ocupación con un piso de tierra compacta y muros de piedra</v>
      </c>
      <c r="G234" s="4" t="s">
        <v>356</v>
      </c>
      <c r="H234" s="4" t="s">
        <v>1941</v>
      </c>
      <c r="I234" s="4" t="s">
        <v>1634</v>
      </c>
      <c r="J234" s="4" t="s">
        <v>3965</v>
      </c>
      <c r="K234" s="4" t="s">
        <v>1673</v>
      </c>
      <c r="L234" s="4" t="s">
        <v>1636</v>
      </c>
      <c r="M234" s="4" t="s">
        <v>1674</v>
      </c>
      <c r="N234" s="4" t="s">
        <v>1675</v>
      </c>
      <c r="P234" s="4" t="s">
        <v>1626</v>
      </c>
      <c r="Q234" s="4">
        <v>1</v>
      </c>
      <c r="R234" s="4">
        <v>1</v>
      </c>
      <c r="T234" s="4">
        <v>1</v>
      </c>
      <c r="U234" s="4">
        <v>39.729999999999997</v>
      </c>
      <c r="V234" s="4">
        <v>9.89</v>
      </c>
      <c r="X234" s="4" t="s">
        <v>1679</v>
      </c>
      <c r="AB234" s="4" t="s">
        <v>1957</v>
      </c>
    </row>
    <row r="235" spans="1:28" s="4" customFormat="1" ht="39.6" hidden="1" x14ac:dyDescent="0.3">
      <c r="A235" s="3" t="s">
        <v>1947</v>
      </c>
      <c r="B235" s="4">
        <v>18</v>
      </c>
      <c r="C235" s="4" t="s">
        <v>177</v>
      </c>
      <c r="E235" s="4">
        <v>556</v>
      </c>
      <c r="F235" s="4" t="str">
        <f>LOOKUP(E235,Lotes!A:A,Lotes!N:N)</f>
        <v>nivel de ocupación con un piso de tierra compacta y muros de piedra</v>
      </c>
      <c r="G235" s="4" t="s">
        <v>356</v>
      </c>
      <c r="H235" s="4" t="s">
        <v>1941</v>
      </c>
      <c r="I235" s="4" t="s">
        <v>1634</v>
      </c>
      <c r="J235" s="4" t="s">
        <v>3561</v>
      </c>
      <c r="K235" s="4" t="s">
        <v>1656</v>
      </c>
      <c r="L235" s="4" t="s">
        <v>1657</v>
      </c>
      <c r="M235" s="4" t="s">
        <v>1658</v>
      </c>
      <c r="N235" s="4" t="s">
        <v>1638</v>
      </c>
      <c r="P235" s="4" t="s">
        <v>1958</v>
      </c>
      <c r="Q235" s="4">
        <v>1</v>
      </c>
      <c r="R235" s="4">
        <v>1</v>
      </c>
      <c r="T235" s="4">
        <v>0</v>
      </c>
      <c r="U235" s="4">
        <v>36.82</v>
      </c>
      <c r="V235" s="4">
        <v>17.11</v>
      </c>
      <c r="AB235" s="4" t="s">
        <v>1959</v>
      </c>
    </row>
    <row r="236" spans="1:28" s="4" customFormat="1" ht="26.4" hidden="1" x14ac:dyDescent="0.3">
      <c r="A236" s="3" t="s">
        <v>1960</v>
      </c>
      <c r="B236" s="4">
        <v>18</v>
      </c>
      <c r="C236" s="4" t="s">
        <v>177</v>
      </c>
      <c r="E236" s="4">
        <v>556</v>
      </c>
      <c r="F236" s="4" t="str">
        <f>LOOKUP(E236,Lotes!A:A,Lotes!N:N)</f>
        <v>nivel de ocupación con un piso de tierra compacta y muros de piedra</v>
      </c>
      <c r="G236" s="4" t="s">
        <v>356</v>
      </c>
      <c r="H236" s="4" t="s">
        <v>1941</v>
      </c>
      <c r="I236" s="4" t="s">
        <v>1622</v>
      </c>
      <c r="K236" s="4" t="s">
        <v>1894</v>
      </c>
      <c r="L236" s="4" t="s">
        <v>1895</v>
      </c>
      <c r="M236" s="4" t="s">
        <v>1896</v>
      </c>
      <c r="N236" s="4" t="s">
        <v>1669</v>
      </c>
      <c r="P236" s="6">
        <v>0.8</v>
      </c>
      <c r="Q236" s="4">
        <v>1</v>
      </c>
      <c r="R236" s="4">
        <v>1</v>
      </c>
      <c r="T236" s="4">
        <v>1</v>
      </c>
      <c r="U236" s="4">
        <v>15.32</v>
      </c>
      <c r="V236" s="4">
        <v>25.67</v>
      </c>
    </row>
    <row r="237" spans="1:28" s="4" customFormat="1" ht="13.2" hidden="1" x14ac:dyDescent="0.3">
      <c r="A237" s="3" t="s">
        <v>1949</v>
      </c>
      <c r="B237" s="4">
        <v>18</v>
      </c>
      <c r="C237" s="4" t="s">
        <v>177</v>
      </c>
      <c r="E237" s="4">
        <v>556</v>
      </c>
      <c r="F237" s="4" t="str">
        <f>LOOKUP(E237,Lotes!A:A,Lotes!N:N)</f>
        <v>nivel de ocupación con un piso de tierra compacta y muros de piedra</v>
      </c>
      <c r="G237" s="4" t="s">
        <v>356</v>
      </c>
      <c r="H237" s="4" t="s">
        <v>1941</v>
      </c>
      <c r="I237" s="4" t="s">
        <v>1634</v>
      </c>
      <c r="J237" s="4" t="s">
        <v>2911</v>
      </c>
      <c r="K237" s="4" t="s">
        <v>1950</v>
      </c>
      <c r="L237" s="4" t="s">
        <v>1951</v>
      </c>
      <c r="M237" s="4" t="s">
        <v>1952</v>
      </c>
      <c r="N237" s="4" t="s">
        <v>1757</v>
      </c>
      <c r="P237" s="4" t="s">
        <v>1668</v>
      </c>
      <c r="Q237" s="4">
        <v>1</v>
      </c>
      <c r="R237" s="4">
        <v>1</v>
      </c>
      <c r="T237" s="4">
        <v>0</v>
      </c>
      <c r="AB237" s="4" t="s">
        <v>1961</v>
      </c>
    </row>
    <row r="238" spans="1:28" s="4" customFormat="1" ht="13.2" hidden="1" x14ac:dyDescent="0.3">
      <c r="A238" s="3" t="s">
        <v>1962</v>
      </c>
      <c r="B238" s="4">
        <v>18</v>
      </c>
      <c r="C238" s="4" t="s">
        <v>177</v>
      </c>
      <c r="E238" s="4">
        <v>556</v>
      </c>
      <c r="F238" s="4" t="str">
        <f>LOOKUP(E238,Lotes!A:A,Lotes!N:N)</f>
        <v>nivel de ocupación con un piso de tierra compacta y muros de piedra</v>
      </c>
      <c r="G238" s="4" t="s">
        <v>356</v>
      </c>
      <c r="H238" s="4" t="s">
        <v>1941</v>
      </c>
      <c r="I238" s="4" t="s">
        <v>1622</v>
      </c>
      <c r="K238" s="4" t="s">
        <v>1650</v>
      </c>
      <c r="L238" s="5"/>
      <c r="M238" s="4" t="s">
        <v>1622</v>
      </c>
      <c r="N238" s="4" t="s">
        <v>1750</v>
      </c>
      <c r="O238" s="4" t="s">
        <v>1665</v>
      </c>
      <c r="P238" s="4" t="s">
        <v>1631</v>
      </c>
      <c r="Q238" s="4">
        <v>1</v>
      </c>
      <c r="R238" s="4">
        <v>1</v>
      </c>
      <c r="T238" s="4">
        <v>0</v>
      </c>
      <c r="U238" s="4">
        <v>56.85</v>
      </c>
      <c r="V238" s="4">
        <v>6.07</v>
      </c>
      <c r="AB238" s="4" t="s">
        <v>1963</v>
      </c>
    </row>
    <row r="239" spans="1:28" s="4" customFormat="1" ht="26.4" hidden="1" x14ac:dyDescent="0.3">
      <c r="A239" s="3" t="s">
        <v>1962</v>
      </c>
      <c r="B239" s="4">
        <v>18</v>
      </c>
      <c r="C239" s="4" t="s">
        <v>177</v>
      </c>
      <c r="E239" s="4">
        <v>556</v>
      </c>
      <c r="F239" s="4" t="str">
        <f>LOOKUP(E239,Lotes!A:A,Lotes!N:N)</f>
        <v>nivel de ocupación con un piso de tierra compacta y muros de piedra</v>
      </c>
      <c r="G239" s="4" t="s">
        <v>356</v>
      </c>
      <c r="H239" s="4" t="s">
        <v>1941</v>
      </c>
      <c r="I239" s="4" t="s">
        <v>1622</v>
      </c>
      <c r="K239" s="4" t="s">
        <v>1650</v>
      </c>
      <c r="L239" s="5"/>
      <c r="M239" s="4" t="s">
        <v>1622</v>
      </c>
      <c r="N239" s="4" t="s">
        <v>1898</v>
      </c>
      <c r="O239" s="4" t="s">
        <v>1665</v>
      </c>
      <c r="P239" s="4" t="s">
        <v>1631</v>
      </c>
      <c r="Q239" s="4">
        <v>1</v>
      </c>
      <c r="R239" s="4">
        <v>1</v>
      </c>
      <c r="T239" s="4">
        <v>0</v>
      </c>
      <c r="U239" s="4">
        <v>23.31</v>
      </c>
      <c r="V239" s="4">
        <v>3.68</v>
      </c>
      <c r="AB239" s="4" t="s">
        <v>1963</v>
      </c>
    </row>
    <row r="240" spans="1:28" s="4" customFormat="1" ht="13.2" hidden="1" x14ac:dyDescent="0.3">
      <c r="A240" s="3" t="s">
        <v>1964</v>
      </c>
      <c r="B240" s="4">
        <v>18</v>
      </c>
      <c r="C240" s="4" t="s">
        <v>177</v>
      </c>
      <c r="E240" s="4">
        <v>556</v>
      </c>
      <c r="F240" s="4" t="str">
        <f>LOOKUP(E240,Lotes!A:A,Lotes!N:N)</f>
        <v>nivel de ocupación con un piso de tierra compacta y muros de piedra</v>
      </c>
      <c r="G240" s="4" t="s">
        <v>356</v>
      </c>
      <c r="H240" s="4" t="s">
        <v>1941</v>
      </c>
      <c r="I240" s="4" t="s">
        <v>1738</v>
      </c>
      <c r="M240" s="4" t="s">
        <v>1807</v>
      </c>
      <c r="N240" s="4" t="s">
        <v>1695</v>
      </c>
      <c r="P240" s="4" t="s">
        <v>1668</v>
      </c>
      <c r="Q240" s="4">
        <v>6</v>
      </c>
      <c r="R240" s="4">
        <v>6</v>
      </c>
      <c r="T240" s="4">
        <v>0</v>
      </c>
      <c r="U240" s="4">
        <v>32.520000000000003</v>
      </c>
      <c r="V240" s="4">
        <v>25.8</v>
      </c>
    </row>
    <row r="241" spans="1:28" s="4" customFormat="1" ht="26.4" hidden="1" x14ac:dyDescent="0.3">
      <c r="A241" s="3" t="s">
        <v>1965</v>
      </c>
      <c r="B241" s="4">
        <v>18</v>
      </c>
      <c r="C241" s="4" t="s">
        <v>1072</v>
      </c>
      <c r="E241" s="4">
        <v>571</v>
      </c>
      <c r="F241" s="4" t="str">
        <f>LOOKUP(E241,Lotes!A:A,Lotes!N:N)</f>
        <v>relleno</v>
      </c>
      <c r="G241" s="4" t="s">
        <v>27</v>
      </c>
      <c r="H241" s="4" t="s">
        <v>1966</v>
      </c>
      <c r="I241" s="4" t="s">
        <v>1634</v>
      </c>
      <c r="J241" s="4" t="s">
        <v>3561</v>
      </c>
      <c r="K241" s="4" t="s">
        <v>1656</v>
      </c>
      <c r="L241" s="4" t="s">
        <v>1657</v>
      </c>
      <c r="M241" s="4" t="s">
        <v>1658</v>
      </c>
      <c r="N241" s="4" t="s">
        <v>1706</v>
      </c>
      <c r="O241" s="4" t="s">
        <v>1625</v>
      </c>
      <c r="P241" s="4" t="s">
        <v>1832</v>
      </c>
      <c r="Q241" s="4">
        <v>1</v>
      </c>
      <c r="R241" s="4">
        <v>1</v>
      </c>
      <c r="T241" s="4">
        <v>0</v>
      </c>
      <c r="Y241" s="4" t="s">
        <v>1647</v>
      </c>
      <c r="AB241" s="4" t="s">
        <v>1967</v>
      </c>
    </row>
    <row r="242" spans="1:28" s="4" customFormat="1" ht="26.4" hidden="1" x14ac:dyDescent="0.3">
      <c r="A242" s="3" t="s">
        <v>1965</v>
      </c>
      <c r="B242" s="4">
        <v>18</v>
      </c>
      <c r="C242" s="4" t="s">
        <v>1072</v>
      </c>
      <c r="E242" s="4">
        <v>571</v>
      </c>
      <c r="F242" s="4" t="str">
        <f>LOOKUP(E242,Lotes!A:A,Lotes!N:N)</f>
        <v>relleno</v>
      </c>
      <c r="G242" s="4" t="s">
        <v>27</v>
      </c>
      <c r="H242" s="4" t="s">
        <v>1966</v>
      </c>
      <c r="I242" s="4" t="s">
        <v>1634</v>
      </c>
      <c r="J242" s="4" t="s">
        <v>3561</v>
      </c>
      <c r="K242" s="4" t="s">
        <v>1656</v>
      </c>
      <c r="L242" s="4" t="s">
        <v>1657</v>
      </c>
      <c r="M242" s="4" t="s">
        <v>1658</v>
      </c>
      <c r="N242" s="4" t="s">
        <v>1785</v>
      </c>
      <c r="O242" s="4" t="s">
        <v>1665</v>
      </c>
      <c r="P242" s="4" t="s">
        <v>1751</v>
      </c>
      <c r="Q242" s="4">
        <v>1</v>
      </c>
      <c r="R242" s="4">
        <v>1</v>
      </c>
      <c r="T242" s="4">
        <v>1</v>
      </c>
      <c r="U242" s="4">
        <v>102.54</v>
      </c>
      <c r="V242" s="4">
        <v>31.2</v>
      </c>
      <c r="Y242" s="4" t="s">
        <v>1791</v>
      </c>
      <c r="AB242" s="4" t="s">
        <v>1968</v>
      </c>
    </row>
    <row r="243" spans="1:28" s="4" customFormat="1" ht="26.4" hidden="1" x14ac:dyDescent="0.3">
      <c r="A243" s="3" t="s">
        <v>1965</v>
      </c>
      <c r="B243" s="4">
        <v>18</v>
      </c>
      <c r="C243" s="4" t="s">
        <v>1072</v>
      </c>
      <c r="E243" s="4">
        <v>571</v>
      </c>
      <c r="F243" s="4" t="str">
        <f>LOOKUP(E243,Lotes!A:A,Lotes!N:N)</f>
        <v>relleno</v>
      </c>
      <c r="G243" s="4" t="s">
        <v>27</v>
      </c>
      <c r="H243" s="4" t="s">
        <v>1966</v>
      </c>
      <c r="I243" s="4" t="s">
        <v>1634</v>
      </c>
      <c r="J243" s="4" t="s">
        <v>3561</v>
      </c>
      <c r="K243" s="4" t="s">
        <v>1656</v>
      </c>
      <c r="L243" s="4" t="s">
        <v>1657</v>
      </c>
      <c r="M243" s="4" t="s">
        <v>1658</v>
      </c>
      <c r="N243" s="4" t="s">
        <v>1624</v>
      </c>
      <c r="O243" s="4" t="s">
        <v>1625</v>
      </c>
      <c r="P243" s="4" t="s">
        <v>1786</v>
      </c>
      <c r="Q243" s="4">
        <v>1</v>
      </c>
      <c r="R243" s="4">
        <v>1</v>
      </c>
      <c r="T243" s="4">
        <v>1</v>
      </c>
      <c r="U243" s="4">
        <v>55.56</v>
      </c>
      <c r="V243" s="4">
        <v>25.21</v>
      </c>
      <c r="Y243" s="4" t="s">
        <v>1647</v>
      </c>
    </row>
    <row r="244" spans="1:28" s="4" customFormat="1" ht="39.6" hidden="1" x14ac:dyDescent="0.3">
      <c r="A244" s="3" t="s">
        <v>1965</v>
      </c>
      <c r="B244" s="4">
        <v>18</v>
      </c>
      <c r="C244" s="4" t="s">
        <v>1072</v>
      </c>
      <c r="E244" s="4">
        <v>571</v>
      </c>
      <c r="F244" s="4" t="str">
        <f>LOOKUP(E244,Lotes!A:A,Lotes!N:N)</f>
        <v>relleno</v>
      </c>
      <c r="G244" s="4" t="s">
        <v>27</v>
      </c>
      <c r="H244" s="4" t="s">
        <v>1966</v>
      </c>
      <c r="I244" s="4" t="s">
        <v>1634</v>
      </c>
      <c r="J244" s="4" t="s">
        <v>3561</v>
      </c>
      <c r="K244" s="4" t="s">
        <v>1656</v>
      </c>
      <c r="L244" s="4" t="s">
        <v>1657</v>
      </c>
      <c r="M244" s="4" t="s">
        <v>1658</v>
      </c>
      <c r="N244" s="4" t="s">
        <v>1969</v>
      </c>
      <c r="P244" s="6">
        <v>0.9</v>
      </c>
      <c r="Q244" s="4">
        <v>1</v>
      </c>
      <c r="R244" s="4">
        <v>1</v>
      </c>
      <c r="T244" s="4">
        <v>1</v>
      </c>
    </row>
    <row r="245" spans="1:28" s="4" customFormat="1" ht="13.2" hidden="1" x14ac:dyDescent="0.3">
      <c r="A245" s="3" t="s">
        <v>1970</v>
      </c>
      <c r="B245" s="4">
        <v>18</v>
      </c>
      <c r="C245" s="4" t="s">
        <v>1072</v>
      </c>
      <c r="E245" s="4">
        <v>571</v>
      </c>
      <c r="F245" s="4" t="str">
        <f>LOOKUP(E245,Lotes!A:A,Lotes!N:N)</f>
        <v>relleno</v>
      </c>
      <c r="G245" s="4" t="s">
        <v>27</v>
      </c>
      <c r="H245" s="4" t="s">
        <v>1966</v>
      </c>
      <c r="I245" s="4" t="s">
        <v>1622</v>
      </c>
      <c r="K245" s="4" t="s">
        <v>1650</v>
      </c>
      <c r="M245" s="4" t="s">
        <v>1622</v>
      </c>
      <c r="N245" s="4" t="s">
        <v>1643</v>
      </c>
      <c r="P245" s="4" t="s">
        <v>1632</v>
      </c>
      <c r="Q245" s="4">
        <v>2</v>
      </c>
      <c r="R245" s="4">
        <v>2</v>
      </c>
      <c r="T245" s="4">
        <v>0</v>
      </c>
      <c r="U245" s="5"/>
      <c r="AB245" s="4" t="s">
        <v>1971</v>
      </c>
    </row>
    <row r="246" spans="1:28" s="4" customFormat="1" ht="13.2" hidden="1" x14ac:dyDescent="0.3">
      <c r="A246" s="3" t="s">
        <v>1972</v>
      </c>
      <c r="B246" s="4">
        <v>18</v>
      </c>
      <c r="C246" s="4" t="s">
        <v>1072</v>
      </c>
      <c r="E246" s="4">
        <v>571</v>
      </c>
      <c r="F246" s="4" t="str">
        <f>LOOKUP(E246,Lotes!A:A,Lotes!N:N)</f>
        <v>relleno</v>
      </c>
      <c r="G246" s="4" t="s">
        <v>27</v>
      </c>
      <c r="H246" s="4" t="s">
        <v>1966</v>
      </c>
      <c r="I246" s="4" t="s">
        <v>1738</v>
      </c>
      <c r="M246" s="4" t="s">
        <v>1807</v>
      </c>
      <c r="N246" s="4" t="s">
        <v>1695</v>
      </c>
      <c r="P246" s="4" t="s">
        <v>1668</v>
      </c>
      <c r="Q246" s="4">
        <v>6</v>
      </c>
      <c r="R246" s="4">
        <v>6</v>
      </c>
      <c r="T246" s="4">
        <v>0</v>
      </c>
      <c r="X246" s="4" t="s">
        <v>1679</v>
      </c>
    </row>
    <row r="247" spans="1:28" s="4" customFormat="1" ht="13.2" hidden="1" x14ac:dyDescent="0.3">
      <c r="A247" s="3" t="s">
        <v>1972</v>
      </c>
      <c r="B247" s="4">
        <v>18</v>
      </c>
      <c r="C247" s="4" t="s">
        <v>1072</v>
      </c>
      <c r="E247" s="4">
        <v>571</v>
      </c>
      <c r="F247" s="4" t="str">
        <f>LOOKUP(E247,Lotes!A:A,Lotes!N:N)</f>
        <v>relleno</v>
      </c>
      <c r="G247" s="4" t="s">
        <v>27</v>
      </c>
      <c r="H247" s="4" t="s">
        <v>1966</v>
      </c>
      <c r="I247" s="4" t="s">
        <v>1738</v>
      </c>
      <c r="M247" s="4" t="s">
        <v>1807</v>
      </c>
      <c r="N247" s="4" t="s">
        <v>1695</v>
      </c>
      <c r="P247" s="4" t="s">
        <v>1668</v>
      </c>
      <c r="Q247" s="4">
        <v>12</v>
      </c>
      <c r="R247" s="4">
        <v>12</v>
      </c>
      <c r="T247" s="4">
        <v>0</v>
      </c>
    </row>
    <row r="248" spans="1:28" s="4" customFormat="1" ht="26.4" hidden="1" x14ac:dyDescent="0.3">
      <c r="A248" s="3" t="s">
        <v>1973</v>
      </c>
      <c r="B248" s="4">
        <v>18</v>
      </c>
      <c r="C248" s="4" t="s">
        <v>1072</v>
      </c>
      <c r="E248" s="4">
        <v>571</v>
      </c>
      <c r="F248" s="4" t="str">
        <f>LOOKUP(E248,Lotes!A:A,Lotes!N:N)</f>
        <v>relleno</v>
      </c>
      <c r="G248" s="4" t="s">
        <v>27</v>
      </c>
      <c r="H248" s="4" t="s">
        <v>1966</v>
      </c>
      <c r="I248" s="4" t="s">
        <v>1634</v>
      </c>
      <c r="K248" s="4" t="s">
        <v>1650</v>
      </c>
      <c r="M248" s="4" t="s">
        <v>1651</v>
      </c>
      <c r="N248" s="4" t="s">
        <v>1974</v>
      </c>
      <c r="P248" s="4" t="s">
        <v>1668</v>
      </c>
      <c r="Q248" s="4">
        <v>1</v>
      </c>
      <c r="R248" s="4">
        <v>1</v>
      </c>
      <c r="T248" s="4">
        <v>0</v>
      </c>
      <c r="AB248" s="4" t="s">
        <v>1975</v>
      </c>
    </row>
    <row r="249" spans="1:28" s="4" customFormat="1" ht="26.4" hidden="1" x14ac:dyDescent="0.3">
      <c r="A249" s="3" t="s">
        <v>1973</v>
      </c>
      <c r="B249" s="4">
        <v>18</v>
      </c>
      <c r="C249" s="4" t="s">
        <v>1072</v>
      </c>
      <c r="E249" s="4">
        <v>571</v>
      </c>
      <c r="F249" s="4" t="str">
        <f>LOOKUP(E249,Lotes!A:A,Lotes!N:N)</f>
        <v>relleno</v>
      </c>
      <c r="G249" s="4" t="s">
        <v>27</v>
      </c>
      <c r="H249" s="4" t="s">
        <v>1966</v>
      </c>
      <c r="I249" s="4" t="s">
        <v>1634</v>
      </c>
      <c r="K249" s="4" t="s">
        <v>1650</v>
      </c>
      <c r="M249" s="4" t="s">
        <v>1651</v>
      </c>
      <c r="N249" s="4" t="s">
        <v>1699</v>
      </c>
      <c r="P249" s="4" t="s">
        <v>1976</v>
      </c>
      <c r="Q249" s="4">
        <v>1</v>
      </c>
      <c r="R249" s="4">
        <v>1</v>
      </c>
      <c r="T249" s="4">
        <v>1</v>
      </c>
      <c r="U249" s="4">
        <v>20.09</v>
      </c>
      <c r="V249" s="4">
        <v>12.77</v>
      </c>
      <c r="AB249" s="4" t="s">
        <v>1977</v>
      </c>
    </row>
    <row r="250" spans="1:28" s="4" customFormat="1" ht="26.4" hidden="1" x14ac:dyDescent="0.3">
      <c r="A250" s="3" t="s">
        <v>1973</v>
      </c>
      <c r="B250" s="4">
        <v>18</v>
      </c>
      <c r="C250" s="4" t="s">
        <v>1072</v>
      </c>
      <c r="E250" s="4">
        <v>571</v>
      </c>
      <c r="F250" s="4" t="str">
        <f>LOOKUP(E250,Lotes!A:A,Lotes!N:N)</f>
        <v>relleno</v>
      </c>
      <c r="G250" s="4" t="s">
        <v>27</v>
      </c>
      <c r="H250" s="4" t="s">
        <v>1966</v>
      </c>
      <c r="I250" s="4" t="s">
        <v>1634</v>
      </c>
      <c r="K250" s="4" t="s">
        <v>1650</v>
      </c>
      <c r="M250" s="4" t="s">
        <v>1651</v>
      </c>
      <c r="N250" s="4" t="s">
        <v>1667</v>
      </c>
      <c r="P250" s="4" t="s">
        <v>1668</v>
      </c>
      <c r="Q250" s="4">
        <v>1</v>
      </c>
      <c r="R250" s="4">
        <v>1</v>
      </c>
      <c r="T250" s="4">
        <v>0</v>
      </c>
      <c r="U250" s="4">
        <v>44.04</v>
      </c>
      <c r="V250" s="4">
        <v>5.82</v>
      </c>
      <c r="AB250" s="4" t="s">
        <v>1978</v>
      </c>
    </row>
    <row r="251" spans="1:28" s="4" customFormat="1" ht="26.4" hidden="1" x14ac:dyDescent="0.3">
      <c r="A251" s="3" t="s">
        <v>1973</v>
      </c>
      <c r="B251" s="4">
        <v>18</v>
      </c>
      <c r="C251" s="4" t="s">
        <v>1072</v>
      </c>
      <c r="E251" s="4">
        <v>571</v>
      </c>
      <c r="F251" s="4" t="str">
        <f>LOOKUP(E251,Lotes!A:A,Lotes!N:N)</f>
        <v>relleno</v>
      </c>
      <c r="G251" s="4" t="s">
        <v>27</v>
      </c>
      <c r="H251" s="4" t="s">
        <v>1966</v>
      </c>
      <c r="I251" s="4" t="s">
        <v>1634</v>
      </c>
      <c r="K251" s="4" t="s">
        <v>1650</v>
      </c>
      <c r="M251" s="4" t="s">
        <v>1651</v>
      </c>
      <c r="N251" s="4" t="s">
        <v>1643</v>
      </c>
      <c r="P251" s="4" t="s">
        <v>1632</v>
      </c>
      <c r="Q251" s="4">
        <v>1</v>
      </c>
      <c r="R251" s="4">
        <v>1</v>
      </c>
      <c r="T251" s="4">
        <v>0</v>
      </c>
      <c r="U251" s="4">
        <v>51.35</v>
      </c>
      <c r="V251" s="4">
        <v>14.04</v>
      </c>
      <c r="AB251" s="4" t="s">
        <v>1979</v>
      </c>
    </row>
    <row r="252" spans="1:28" s="4" customFormat="1" ht="39.6" hidden="1" x14ac:dyDescent="0.3">
      <c r="A252" s="3" t="s">
        <v>1980</v>
      </c>
      <c r="B252" s="4">
        <v>18</v>
      </c>
      <c r="C252" s="4" t="s">
        <v>372</v>
      </c>
      <c r="E252" s="4">
        <v>567</v>
      </c>
      <c r="F252" s="4" t="str">
        <f>LOOKUP(E252,Lotes!A:A,Lotes!N:N)</f>
        <v>derrumbe y deslave sobre un nivel de ocupación (Piso 2 de tierra compacta y gravilla) y arquitectura de adobe</v>
      </c>
      <c r="G252" s="4" t="s">
        <v>356</v>
      </c>
      <c r="H252" s="4" t="s">
        <v>1981</v>
      </c>
      <c r="I252" s="4" t="s">
        <v>1634</v>
      </c>
      <c r="J252" s="4" t="s">
        <v>3561</v>
      </c>
      <c r="K252" s="4" t="s">
        <v>1656</v>
      </c>
      <c r="L252" s="4" t="s">
        <v>1657</v>
      </c>
      <c r="M252" s="4" t="s">
        <v>1658</v>
      </c>
      <c r="N252" s="4" t="s">
        <v>1730</v>
      </c>
      <c r="O252" s="4" t="s">
        <v>1625</v>
      </c>
      <c r="P252" s="4" t="s">
        <v>1780</v>
      </c>
      <c r="Q252" s="4">
        <v>1</v>
      </c>
      <c r="R252" s="4">
        <v>1</v>
      </c>
      <c r="T252" s="4">
        <v>1</v>
      </c>
      <c r="U252" s="4">
        <v>31.91</v>
      </c>
      <c r="V252" s="4">
        <v>44.74</v>
      </c>
      <c r="Y252" s="4" t="s">
        <v>1791</v>
      </c>
      <c r="AB252" s="4" t="s">
        <v>1982</v>
      </c>
    </row>
    <row r="253" spans="1:28" s="4" customFormat="1" ht="26.4" hidden="1" x14ac:dyDescent="0.3">
      <c r="A253" s="3" t="s">
        <v>1980</v>
      </c>
      <c r="B253" s="4">
        <v>18</v>
      </c>
      <c r="C253" s="4" t="s">
        <v>372</v>
      </c>
      <c r="E253" s="4">
        <v>567</v>
      </c>
      <c r="F253" s="4" t="str">
        <f>LOOKUP(E253,Lotes!A:A,Lotes!N:N)</f>
        <v>derrumbe y deslave sobre un nivel de ocupación (Piso 2 de tierra compacta y gravilla) y arquitectura de adobe</v>
      </c>
      <c r="G253" s="4" t="s">
        <v>356</v>
      </c>
      <c r="H253" s="4" t="s">
        <v>1981</v>
      </c>
      <c r="I253" s="4" t="s">
        <v>1634</v>
      </c>
      <c r="J253" s="4" t="s">
        <v>3561</v>
      </c>
      <c r="K253" s="4" t="s">
        <v>1656</v>
      </c>
      <c r="L253" s="4" t="s">
        <v>1657</v>
      </c>
      <c r="M253" s="4" t="s">
        <v>1658</v>
      </c>
      <c r="N253" s="4" t="s">
        <v>1730</v>
      </c>
      <c r="O253" s="4" t="s">
        <v>1625</v>
      </c>
      <c r="P253" s="4" t="s">
        <v>1632</v>
      </c>
      <c r="Q253" s="4">
        <v>1</v>
      </c>
      <c r="R253" s="4">
        <v>1</v>
      </c>
      <c r="T253" s="4">
        <v>0</v>
      </c>
      <c r="U253" s="4">
        <v>84.01</v>
      </c>
      <c r="V253" s="4">
        <v>23.23</v>
      </c>
      <c r="AB253" s="4" t="s">
        <v>1983</v>
      </c>
    </row>
    <row r="254" spans="1:28" s="4" customFormat="1" ht="26.4" hidden="1" x14ac:dyDescent="0.3">
      <c r="A254" s="3" t="s">
        <v>1980</v>
      </c>
      <c r="B254" s="4">
        <v>18</v>
      </c>
      <c r="C254" s="4" t="s">
        <v>372</v>
      </c>
      <c r="E254" s="4">
        <v>567</v>
      </c>
      <c r="F254" s="4" t="str">
        <f>LOOKUP(E254,Lotes!A:A,Lotes!N:N)</f>
        <v>derrumbe y deslave sobre un nivel de ocupación (Piso 2 de tierra compacta y gravilla) y arquitectura de adobe</v>
      </c>
      <c r="G254" s="4" t="s">
        <v>356</v>
      </c>
      <c r="H254" s="4" t="s">
        <v>1981</v>
      </c>
      <c r="I254" s="4" t="s">
        <v>1634</v>
      </c>
      <c r="J254" s="4" t="s">
        <v>3561</v>
      </c>
      <c r="K254" s="4" t="s">
        <v>1656</v>
      </c>
      <c r="L254" s="4" t="s">
        <v>1657</v>
      </c>
      <c r="M254" s="4" t="s">
        <v>1658</v>
      </c>
      <c r="N254" s="4" t="s">
        <v>1730</v>
      </c>
      <c r="O254" s="4" t="s">
        <v>1625</v>
      </c>
      <c r="P254" s="4" t="s">
        <v>1632</v>
      </c>
      <c r="Q254" s="4">
        <v>1</v>
      </c>
      <c r="R254" s="4">
        <v>1</v>
      </c>
      <c r="T254" s="4">
        <v>0</v>
      </c>
      <c r="U254" s="4">
        <v>88.88</v>
      </c>
      <c r="V254" s="4">
        <v>22.44</v>
      </c>
      <c r="AB254" s="4" t="s">
        <v>1983</v>
      </c>
    </row>
    <row r="255" spans="1:28" s="4" customFormat="1" ht="39.6" hidden="1" x14ac:dyDescent="0.3">
      <c r="A255" s="3" t="s">
        <v>1980</v>
      </c>
      <c r="B255" s="4">
        <v>18</v>
      </c>
      <c r="C255" s="4" t="s">
        <v>372</v>
      </c>
      <c r="E255" s="4">
        <v>567</v>
      </c>
      <c r="F255" s="4" t="str">
        <f>LOOKUP(E255,Lotes!A:A,Lotes!N:N)</f>
        <v>derrumbe y deslave sobre un nivel de ocupación (Piso 2 de tierra compacta y gravilla) y arquitectura de adobe</v>
      </c>
      <c r="G255" s="4" t="s">
        <v>356</v>
      </c>
      <c r="H255" s="4" t="s">
        <v>1981</v>
      </c>
      <c r="I255" s="4" t="s">
        <v>1634</v>
      </c>
      <c r="J255" s="4" t="s">
        <v>3561</v>
      </c>
      <c r="K255" s="4" t="s">
        <v>1656</v>
      </c>
      <c r="L255" s="4" t="s">
        <v>1657</v>
      </c>
      <c r="M255" s="4" t="s">
        <v>1658</v>
      </c>
      <c r="N255" s="4" t="s">
        <v>1730</v>
      </c>
      <c r="O255" s="4" t="s">
        <v>1625</v>
      </c>
      <c r="P255" s="4" t="s">
        <v>1780</v>
      </c>
      <c r="Q255" s="4" t="s">
        <v>1984</v>
      </c>
      <c r="R255" s="4">
        <v>3</v>
      </c>
      <c r="S255" s="4">
        <v>1</v>
      </c>
      <c r="T255" s="4">
        <v>1</v>
      </c>
      <c r="Y255" s="4" t="s">
        <v>1791</v>
      </c>
      <c r="AB255" s="4" t="s">
        <v>1985</v>
      </c>
    </row>
    <row r="256" spans="1:28" s="4" customFormat="1" ht="39.6" hidden="1" x14ac:dyDescent="0.3">
      <c r="A256" s="3" t="s">
        <v>1986</v>
      </c>
      <c r="B256" s="4">
        <v>18</v>
      </c>
      <c r="C256" s="4" t="s">
        <v>372</v>
      </c>
      <c r="E256" s="4">
        <v>567</v>
      </c>
      <c r="F256" s="4" t="str">
        <f>LOOKUP(E256,Lotes!A:A,Lotes!N:N)</f>
        <v>derrumbe y deslave sobre un nivel de ocupación (Piso 2 de tierra compacta y gravilla) y arquitectura de adobe</v>
      </c>
      <c r="G256" s="4" t="s">
        <v>356</v>
      </c>
      <c r="H256" s="4" t="s">
        <v>1981</v>
      </c>
      <c r="I256" s="4" t="s">
        <v>1634</v>
      </c>
      <c r="K256" s="4" t="s">
        <v>1641</v>
      </c>
      <c r="L256" s="5"/>
      <c r="M256" s="4" t="s">
        <v>1642</v>
      </c>
      <c r="N256" s="4" t="s">
        <v>1987</v>
      </c>
      <c r="P256" s="6">
        <v>0.9</v>
      </c>
      <c r="Q256" s="4">
        <v>1</v>
      </c>
      <c r="R256" s="4">
        <v>1</v>
      </c>
      <c r="T256" s="4">
        <v>1</v>
      </c>
      <c r="U256" s="4">
        <v>19.350000000000001</v>
      </c>
      <c r="V256" s="4">
        <v>21.2</v>
      </c>
      <c r="Y256" s="4" t="s">
        <v>1647</v>
      </c>
      <c r="AB256" s="4" t="s">
        <v>1988</v>
      </c>
    </row>
    <row r="257" spans="1:28" s="4" customFormat="1" ht="26.4" hidden="1" x14ac:dyDescent="0.3">
      <c r="A257" s="3" t="s">
        <v>1986</v>
      </c>
      <c r="B257" s="4">
        <v>18</v>
      </c>
      <c r="C257" s="4" t="s">
        <v>372</v>
      </c>
      <c r="E257" s="4">
        <v>567</v>
      </c>
      <c r="F257" s="4" t="str">
        <f>LOOKUP(E257,Lotes!A:A,Lotes!N:N)</f>
        <v>derrumbe y deslave sobre un nivel de ocupación (Piso 2 de tierra compacta y gravilla) y arquitectura de adobe</v>
      </c>
      <c r="G257" s="4" t="s">
        <v>356</v>
      </c>
      <c r="H257" s="4" t="s">
        <v>1981</v>
      </c>
      <c r="I257" s="4" t="s">
        <v>1634</v>
      </c>
      <c r="K257" s="4" t="s">
        <v>1641</v>
      </c>
      <c r="L257" s="5"/>
      <c r="M257" s="4" t="s">
        <v>1642</v>
      </c>
      <c r="N257" s="4" t="s">
        <v>1699</v>
      </c>
      <c r="P257" s="4" t="s">
        <v>1668</v>
      </c>
      <c r="Q257" s="4">
        <v>1</v>
      </c>
      <c r="R257" s="4">
        <v>1</v>
      </c>
      <c r="T257" s="4">
        <v>0</v>
      </c>
      <c r="AB257" s="4" t="s">
        <v>1989</v>
      </c>
    </row>
    <row r="258" spans="1:28" s="4" customFormat="1" ht="26.4" hidden="1" x14ac:dyDescent="0.3">
      <c r="A258" s="3" t="s">
        <v>1986</v>
      </c>
      <c r="B258" s="4">
        <v>18</v>
      </c>
      <c r="C258" s="4" t="s">
        <v>372</v>
      </c>
      <c r="E258" s="4">
        <v>567</v>
      </c>
      <c r="F258" s="4" t="str">
        <f>LOOKUP(E258,Lotes!A:A,Lotes!N:N)</f>
        <v>derrumbe y deslave sobre un nivel de ocupación (Piso 2 de tierra compacta y gravilla) y arquitectura de adobe</v>
      </c>
      <c r="G258" s="4" t="s">
        <v>356</v>
      </c>
      <c r="H258" s="4" t="s">
        <v>1981</v>
      </c>
      <c r="I258" s="4" t="s">
        <v>1634</v>
      </c>
      <c r="K258" s="4" t="s">
        <v>1641</v>
      </c>
      <c r="L258" s="5"/>
      <c r="M258" s="4" t="s">
        <v>1642</v>
      </c>
      <c r="N258" s="4" t="s">
        <v>1713</v>
      </c>
      <c r="P258" s="4" t="s">
        <v>1668</v>
      </c>
      <c r="Q258" s="4">
        <v>1</v>
      </c>
      <c r="R258" s="4">
        <v>1</v>
      </c>
      <c r="T258" s="4">
        <v>0</v>
      </c>
      <c r="U258" s="4">
        <v>42.33</v>
      </c>
      <c r="V258" s="4">
        <v>41.44</v>
      </c>
      <c r="Y258" s="4" t="s">
        <v>1627</v>
      </c>
    </row>
    <row r="259" spans="1:28" s="4" customFormat="1" ht="26.4" hidden="1" x14ac:dyDescent="0.3">
      <c r="A259" s="3" t="s">
        <v>1986</v>
      </c>
      <c r="B259" s="4">
        <v>18</v>
      </c>
      <c r="C259" s="4" t="s">
        <v>372</v>
      </c>
      <c r="E259" s="4">
        <v>567</v>
      </c>
      <c r="F259" s="4" t="str">
        <f>LOOKUP(E259,Lotes!A:A,Lotes!N:N)</f>
        <v>derrumbe y deslave sobre un nivel de ocupación (Piso 2 de tierra compacta y gravilla) y arquitectura de adobe</v>
      </c>
      <c r="G259" s="4" t="s">
        <v>356</v>
      </c>
      <c r="H259" s="4" t="s">
        <v>1981</v>
      </c>
      <c r="I259" s="4" t="s">
        <v>1634</v>
      </c>
      <c r="K259" s="4" t="s">
        <v>1641</v>
      </c>
      <c r="L259" s="5"/>
      <c r="M259" s="4" t="s">
        <v>1642</v>
      </c>
      <c r="N259" s="4" t="s">
        <v>1713</v>
      </c>
      <c r="P259" s="4" t="s">
        <v>1668</v>
      </c>
      <c r="Q259" s="4">
        <v>1</v>
      </c>
      <c r="R259" s="4">
        <v>1</v>
      </c>
      <c r="T259" s="4">
        <v>0</v>
      </c>
      <c r="U259" s="4">
        <v>36.07</v>
      </c>
      <c r="V259" s="4">
        <v>27.81</v>
      </c>
      <c r="Y259" s="4" t="s">
        <v>1627</v>
      </c>
    </row>
    <row r="260" spans="1:28" s="4" customFormat="1" ht="26.4" hidden="1" x14ac:dyDescent="0.3">
      <c r="A260" s="3" t="s">
        <v>1986</v>
      </c>
      <c r="B260" s="4">
        <v>18</v>
      </c>
      <c r="C260" s="4" t="s">
        <v>372</v>
      </c>
      <c r="E260" s="4">
        <v>567</v>
      </c>
      <c r="F260" s="4" t="str">
        <f>LOOKUP(E260,Lotes!A:A,Lotes!N:N)</f>
        <v>derrumbe y deslave sobre un nivel de ocupación (Piso 2 de tierra compacta y gravilla) y arquitectura de adobe</v>
      </c>
      <c r="G260" s="4" t="s">
        <v>356</v>
      </c>
      <c r="H260" s="4" t="s">
        <v>1981</v>
      </c>
      <c r="I260" s="4" t="s">
        <v>1634</v>
      </c>
      <c r="K260" s="4" t="s">
        <v>1641</v>
      </c>
      <c r="L260" s="5"/>
      <c r="M260" s="4" t="s">
        <v>1642</v>
      </c>
      <c r="N260" s="4" t="s">
        <v>1667</v>
      </c>
      <c r="P260" s="4" t="s">
        <v>1668</v>
      </c>
      <c r="Q260" s="4">
        <v>3</v>
      </c>
      <c r="R260" s="4">
        <v>3</v>
      </c>
      <c r="T260" s="4">
        <v>0</v>
      </c>
    </row>
    <row r="261" spans="1:28" s="4" customFormat="1" ht="26.4" hidden="1" x14ac:dyDescent="0.3">
      <c r="A261" s="3" t="s">
        <v>1986</v>
      </c>
      <c r="B261" s="4">
        <v>18</v>
      </c>
      <c r="C261" s="4" t="s">
        <v>372</v>
      </c>
      <c r="E261" s="4">
        <v>567</v>
      </c>
      <c r="F261" s="4" t="str">
        <f>LOOKUP(E261,Lotes!A:A,Lotes!N:N)</f>
        <v>derrumbe y deslave sobre un nivel de ocupación (Piso 2 de tierra compacta y gravilla) y arquitectura de adobe</v>
      </c>
      <c r="G261" s="4" t="s">
        <v>356</v>
      </c>
      <c r="H261" s="4" t="s">
        <v>1981</v>
      </c>
      <c r="I261" s="4" t="s">
        <v>1634</v>
      </c>
      <c r="K261" s="4" t="s">
        <v>1641</v>
      </c>
      <c r="L261" s="5"/>
      <c r="M261" s="4" t="s">
        <v>1642</v>
      </c>
      <c r="N261" s="4" t="s">
        <v>1643</v>
      </c>
      <c r="P261" s="4" t="s">
        <v>1632</v>
      </c>
      <c r="Q261" s="4">
        <v>4</v>
      </c>
      <c r="R261" s="4">
        <v>4</v>
      </c>
      <c r="T261" s="4">
        <v>0</v>
      </c>
      <c r="AB261" s="4" t="s">
        <v>1954</v>
      </c>
    </row>
    <row r="262" spans="1:28" s="4" customFormat="1" ht="26.4" hidden="1" x14ac:dyDescent="0.3">
      <c r="A262" s="3" t="s">
        <v>1990</v>
      </c>
      <c r="B262" s="4">
        <v>18</v>
      </c>
      <c r="C262" s="4" t="s">
        <v>372</v>
      </c>
      <c r="E262" s="4">
        <v>567</v>
      </c>
      <c r="F262" s="4" t="str">
        <f>LOOKUP(E262,Lotes!A:A,Lotes!N:N)</f>
        <v>derrumbe y deslave sobre un nivel de ocupación (Piso 2 de tierra compacta y gravilla) y arquitectura de adobe</v>
      </c>
      <c r="G262" s="4" t="s">
        <v>356</v>
      </c>
      <c r="H262" s="4" t="s">
        <v>1981</v>
      </c>
      <c r="I262" s="4" t="s">
        <v>1634</v>
      </c>
      <c r="K262" s="4" t="s">
        <v>1682</v>
      </c>
      <c r="M262" s="4" t="s">
        <v>1683</v>
      </c>
      <c r="N262" s="4" t="s">
        <v>1667</v>
      </c>
      <c r="P262" s="6">
        <v>0.6</v>
      </c>
      <c r="Q262" s="4">
        <v>1</v>
      </c>
      <c r="R262" s="4">
        <v>1</v>
      </c>
      <c r="T262" s="4">
        <v>1</v>
      </c>
      <c r="U262" s="4">
        <v>11.36</v>
      </c>
      <c r="V262" s="4">
        <v>4.03</v>
      </c>
      <c r="AB262" s="4" t="s">
        <v>1946</v>
      </c>
    </row>
    <row r="263" spans="1:28" s="4" customFormat="1" ht="26.4" hidden="1" x14ac:dyDescent="0.3">
      <c r="A263" s="3" t="s">
        <v>1990</v>
      </c>
      <c r="B263" s="4">
        <v>18</v>
      </c>
      <c r="C263" s="4" t="s">
        <v>372</v>
      </c>
      <c r="E263" s="4">
        <v>567</v>
      </c>
      <c r="F263" s="4" t="str">
        <f>LOOKUP(E263,Lotes!A:A,Lotes!N:N)</f>
        <v>derrumbe y deslave sobre un nivel de ocupación (Piso 2 de tierra compacta y gravilla) y arquitectura de adobe</v>
      </c>
      <c r="G263" s="4" t="s">
        <v>356</v>
      </c>
      <c r="H263" s="4" t="s">
        <v>1981</v>
      </c>
      <c r="I263" s="4" t="s">
        <v>1634</v>
      </c>
      <c r="K263" s="4" t="s">
        <v>1682</v>
      </c>
      <c r="M263" s="4" t="s">
        <v>1683</v>
      </c>
      <c r="N263" s="4" t="s">
        <v>1643</v>
      </c>
      <c r="P263" s="4" t="s">
        <v>1632</v>
      </c>
      <c r="Q263" s="4">
        <v>1</v>
      </c>
      <c r="R263" s="4">
        <v>1</v>
      </c>
      <c r="T263" s="4">
        <v>0</v>
      </c>
      <c r="U263" s="4">
        <v>40.369999999999997</v>
      </c>
      <c r="V263" s="4">
        <v>6.98</v>
      </c>
      <c r="AB263" s="4" t="s">
        <v>1991</v>
      </c>
    </row>
    <row r="264" spans="1:28" s="4" customFormat="1" ht="39.6" hidden="1" x14ac:dyDescent="0.3">
      <c r="A264" s="3" t="s">
        <v>1992</v>
      </c>
      <c r="B264" s="4">
        <v>18</v>
      </c>
      <c r="C264" s="4" t="s">
        <v>372</v>
      </c>
      <c r="E264" s="4">
        <v>567</v>
      </c>
      <c r="F264" s="4" t="str">
        <f>LOOKUP(E264,Lotes!A:A,Lotes!N:N)</f>
        <v>derrumbe y deslave sobre un nivel de ocupación (Piso 2 de tierra compacta y gravilla) y arquitectura de adobe</v>
      </c>
      <c r="G264" s="4" t="s">
        <v>356</v>
      </c>
      <c r="H264" s="4" t="s">
        <v>1981</v>
      </c>
      <c r="I264" s="4" t="s">
        <v>1738</v>
      </c>
      <c r="K264" s="5"/>
      <c r="M264" s="4" t="s">
        <v>1807</v>
      </c>
      <c r="N264" s="4" t="s">
        <v>1739</v>
      </c>
      <c r="P264" s="4" t="s">
        <v>1993</v>
      </c>
      <c r="Q264" s="4">
        <v>1</v>
      </c>
      <c r="R264" s="4">
        <v>1</v>
      </c>
      <c r="T264" s="4">
        <v>1</v>
      </c>
      <c r="U264" s="4">
        <v>16.100000000000001</v>
      </c>
      <c r="V264" s="4">
        <v>11.99</v>
      </c>
      <c r="X264" s="4" t="s">
        <v>1679</v>
      </c>
      <c r="AB264" s="4" t="s">
        <v>1994</v>
      </c>
    </row>
    <row r="265" spans="1:28" s="4" customFormat="1" ht="26.4" hidden="1" x14ac:dyDescent="0.3">
      <c r="A265" s="3" t="s">
        <v>1992</v>
      </c>
      <c r="B265" s="4">
        <v>18</v>
      </c>
      <c r="C265" s="4" t="s">
        <v>372</v>
      </c>
      <c r="E265" s="4">
        <v>567</v>
      </c>
      <c r="F265" s="4" t="str">
        <f>LOOKUP(E265,Lotes!A:A,Lotes!N:N)</f>
        <v>derrumbe y deslave sobre un nivel de ocupación (Piso 2 de tierra compacta y gravilla) y arquitectura de adobe</v>
      </c>
      <c r="G265" s="4" t="s">
        <v>356</v>
      </c>
      <c r="H265" s="4" t="s">
        <v>1981</v>
      </c>
      <c r="I265" s="4" t="s">
        <v>1738</v>
      </c>
      <c r="K265" s="5"/>
      <c r="M265" s="4" t="s">
        <v>1807</v>
      </c>
      <c r="N265" s="4" t="s">
        <v>1718</v>
      </c>
      <c r="P265" s="4" t="s">
        <v>1668</v>
      </c>
      <c r="Q265" s="4">
        <v>2</v>
      </c>
      <c r="R265" s="4">
        <v>2</v>
      </c>
      <c r="T265" s="4">
        <v>0</v>
      </c>
    </row>
    <row r="266" spans="1:28" s="4" customFormat="1" ht="26.4" hidden="1" x14ac:dyDescent="0.3">
      <c r="A266" s="3" t="s">
        <v>1995</v>
      </c>
      <c r="B266" s="4">
        <v>18</v>
      </c>
      <c r="C266" s="4" t="s">
        <v>372</v>
      </c>
      <c r="E266" s="4">
        <v>578</v>
      </c>
      <c r="F266" s="4" t="str">
        <f>LOOKUP(E266,Lotes!A:A,Lotes!N:N)</f>
        <v>deslave o relleno de tierra arenosa entre muros de adobe</v>
      </c>
      <c r="G266" s="4" t="s">
        <v>356</v>
      </c>
      <c r="H266" s="4" t="s">
        <v>1996</v>
      </c>
      <c r="I266" s="4" t="s">
        <v>1634</v>
      </c>
      <c r="J266" s="4" t="s">
        <v>3965</v>
      </c>
      <c r="K266" s="10" t="s">
        <v>1997</v>
      </c>
      <c r="L266" s="10" t="s">
        <v>1998</v>
      </c>
      <c r="M266" s="4" t="s">
        <v>1999</v>
      </c>
      <c r="N266" s="4" t="s">
        <v>1693</v>
      </c>
      <c r="O266" s="4" t="s">
        <v>1665</v>
      </c>
      <c r="P266" s="6">
        <v>0.6</v>
      </c>
      <c r="Q266" s="4">
        <v>1</v>
      </c>
      <c r="R266" s="4">
        <v>1</v>
      </c>
      <c r="T266" s="4">
        <v>1</v>
      </c>
      <c r="U266" s="4">
        <v>33.18</v>
      </c>
      <c r="V266" s="4">
        <v>13.29</v>
      </c>
      <c r="AB266" s="4" t="s">
        <v>2000</v>
      </c>
    </row>
    <row r="267" spans="1:28" s="4" customFormat="1" ht="39.6" hidden="1" x14ac:dyDescent="0.3">
      <c r="A267" s="3" t="s">
        <v>2001</v>
      </c>
      <c r="B267" s="4">
        <v>18</v>
      </c>
      <c r="C267" s="4" t="s">
        <v>372</v>
      </c>
      <c r="E267" s="4">
        <v>578</v>
      </c>
      <c r="F267" s="4" t="str">
        <f>LOOKUP(E267,Lotes!A:A,Lotes!N:N)</f>
        <v>deslave o relleno de tierra arenosa entre muros de adobe</v>
      </c>
      <c r="G267" s="4" t="s">
        <v>356</v>
      </c>
      <c r="H267" s="4" t="s">
        <v>1996</v>
      </c>
      <c r="I267" s="4" t="s">
        <v>1622</v>
      </c>
      <c r="K267" s="10" t="s">
        <v>1894</v>
      </c>
      <c r="L267" s="10" t="s">
        <v>1895</v>
      </c>
      <c r="M267" s="4" t="s">
        <v>1896</v>
      </c>
      <c r="N267" s="4" t="s">
        <v>1785</v>
      </c>
      <c r="O267" s="4" t="s">
        <v>1625</v>
      </c>
      <c r="P267" s="4" t="s">
        <v>1632</v>
      </c>
      <c r="Q267" s="4">
        <v>1</v>
      </c>
      <c r="R267" s="4">
        <v>1</v>
      </c>
      <c r="T267" s="4">
        <v>1</v>
      </c>
      <c r="U267" s="4">
        <v>71.64</v>
      </c>
      <c r="V267" s="4">
        <v>11.15</v>
      </c>
      <c r="AA267" s="4" t="s">
        <v>1647</v>
      </c>
      <c r="AB267" s="4" t="s">
        <v>2002</v>
      </c>
    </row>
    <row r="268" spans="1:28" s="4" customFormat="1" ht="52.8" hidden="1" x14ac:dyDescent="0.3">
      <c r="A268" s="3" t="s">
        <v>2001</v>
      </c>
      <c r="B268" s="4">
        <v>18</v>
      </c>
      <c r="C268" s="4" t="s">
        <v>372</v>
      </c>
      <c r="E268" s="4">
        <v>578</v>
      </c>
      <c r="F268" s="4" t="str">
        <f>LOOKUP(E268,Lotes!A:A,Lotes!N:N)</f>
        <v>deslave o relleno de tierra arenosa entre muros de adobe</v>
      </c>
      <c r="G268" s="4" t="s">
        <v>356</v>
      </c>
      <c r="H268" s="4" t="s">
        <v>1996</v>
      </c>
      <c r="I268" s="4" t="s">
        <v>1622</v>
      </c>
      <c r="K268" s="10" t="s">
        <v>1894</v>
      </c>
      <c r="L268" s="10" t="s">
        <v>1895</v>
      </c>
      <c r="M268" s="4" t="s">
        <v>1896</v>
      </c>
      <c r="N268" s="4" t="s">
        <v>1755</v>
      </c>
      <c r="O268" s="4" t="s">
        <v>1665</v>
      </c>
      <c r="P268" s="6">
        <v>0.7</v>
      </c>
      <c r="Q268" s="4">
        <v>1</v>
      </c>
      <c r="R268" s="4">
        <v>1</v>
      </c>
      <c r="T268" s="4">
        <v>1</v>
      </c>
      <c r="U268" s="4">
        <v>73.87</v>
      </c>
      <c r="V268" s="4">
        <v>12.4</v>
      </c>
      <c r="AA268" s="4" t="s">
        <v>1647</v>
      </c>
      <c r="AB268" s="4" t="s">
        <v>2003</v>
      </c>
    </row>
    <row r="269" spans="1:28" s="4" customFormat="1" ht="52.8" hidden="1" x14ac:dyDescent="0.3">
      <c r="A269" s="3" t="s">
        <v>2001</v>
      </c>
      <c r="B269" s="4">
        <v>18</v>
      </c>
      <c r="C269" s="4" t="s">
        <v>372</v>
      </c>
      <c r="E269" s="4">
        <v>578</v>
      </c>
      <c r="F269" s="4" t="str">
        <f>LOOKUP(E269,Lotes!A:A,Lotes!N:N)</f>
        <v>deslave o relleno de tierra arenosa entre muros de adobe</v>
      </c>
      <c r="G269" s="4" t="s">
        <v>356</v>
      </c>
      <c r="H269" s="4" t="s">
        <v>1996</v>
      </c>
      <c r="I269" s="4" t="s">
        <v>1622</v>
      </c>
      <c r="K269" s="10" t="s">
        <v>1894</v>
      </c>
      <c r="L269" s="10" t="s">
        <v>1895</v>
      </c>
      <c r="M269" s="4" t="s">
        <v>1896</v>
      </c>
      <c r="N269" s="4" t="s">
        <v>1757</v>
      </c>
      <c r="O269" s="4" t="s">
        <v>1665</v>
      </c>
      <c r="P269" s="6">
        <v>0.7</v>
      </c>
      <c r="Q269" s="4">
        <v>1</v>
      </c>
      <c r="R269" s="4">
        <v>1</v>
      </c>
      <c r="T269" s="4">
        <v>1</v>
      </c>
      <c r="U269" s="4">
        <v>83.09</v>
      </c>
      <c r="V269" s="4">
        <v>21.98</v>
      </c>
      <c r="AA269" s="4" t="s">
        <v>1647</v>
      </c>
      <c r="AB269" s="4" t="s">
        <v>2004</v>
      </c>
    </row>
    <row r="270" spans="1:28" s="4" customFormat="1" ht="13.8" hidden="1" x14ac:dyDescent="0.3">
      <c r="A270" s="3" t="s">
        <v>2001</v>
      </c>
      <c r="B270" s="4">
        <v>18</v>
      </c>
      <c r="C270" s="4" t="s">
        <v>372</v>
      </c>
      <c r="E270" s="4">
        <v>578</v>
      </c>
      <c r="F270" s="4" t="str">
        <f>LOOKUP(E270,Lotes!A:A,Lotes!N:N)</f>
        <v>deslave o relleno de tierra arenosa entre muros de adobe</v>
      </c>
      <c r="G270" s="4" t="s">
        <v>356</v>
      </c>
      <c r="H270" s="4" t="s">
        <v>1996</v>
      </c>
      <c r="I270" s="4" t="s">
        <v>1622</v>
      </c>
      <c r="K270" s="10" t="s">
        <v>1894</v>
      </c>
      <c r="L270" s="10" t="s">
        <v>1895</v>
      </c>
      <c r="M270" s="4" t="s">
        <v>1896</v>
      </c>
      <c r="N270" s="4" t="s">
        <v>1755</v>
      </c>
      <c r="O270" s="4" t="s">
        <v>1625</v>
      </c>
      <c r="P270" s="4" t="s">
        <v>1668</v>
      </c>
      <c r="Q270" s="4">
        <v>1</v>
      </c>
      <c r="R270" s="4">
        <v>1</v>
      </c>
      <c r="T270" s="4">
        <v>1</v>
      </c>
      <c r="AA270" s="4" t="s">
        <v>1647</v>
      </c>
    </row>
    <row r="271" spans="1:28" s="4" customFormat="1" ht="52.8" hidden="1" x14ac:dyDescent="0.3">
      <c r="A271" s="3" t="s">
        <v>2001</v>
      </c>
      <c r="B271" s="4">
        <v>18</v>
      </c>
      <c r="C271" s="4" t="s">
        <v>372</v>
      </c>
      <c r="E271" s="4">
        <v>578</v>
      </c>
      <c r="F271" s="4" t="str">
        <f>LOOKUP(E271,Lotes!A:A,Lotes!N:N)</f>
        <v>deslave o relleno de tierra arenosa entre muros de adobe</v>
      </c>
      <c r="G271" s="4" t="s">
        <v>356</v>
      </c>
      <c r="H271" s="4" t="s">
        <v>1996</v>
      </c>
      <c r="I271" s="4" t="s">
        <v>1622</v>
      </c>
      <c r="K271" s="10" t="s">
        <v>1894</v>
      </c>
      <c r="L271" s="10" t="s">
        <v>1895</v>
      </c>
      <c r="M271" s="4" t="s">
        <v>1896</v>
      </c>
      <c r="N271" s="4" t="s">
        <v>2005</v>
      </c>
      <c r="P271" s="6">
        <v>0.4</v>
      </c>
      <c r="Q271" s="4">
        <v>1</v>
      </c>
      <c r="R271" s="4">
        <v>1</v>
      </c>
      <c r="T271" s="4">
        <v>1</v>
      </c>
      <c r="U271" s="4">
        <v>40.98</v>
      </c>
      <c r="V271" s="4">
        <v>31.04</v>
      </c>
      <c r="AA271" s="4" t="s">
        <v>1647</v>
      </c>
      <c r="AB271" s="4" t="s">
        <v>2006</v>
      </c>
    </row>
    <row r="272" spans="1:28" s="12" customFormat="1" ht="13.8" hidden="1" x14ac:dyDescent="0.3">
      <c r="A272" s="11" t="s">
        <v>2007</v>
      </c>
      <c r="B272" s="12">
        <v>18</v>
      </c>
      <c r="C272" s="12" t="s">
        <v>372</v>
      </c>
      <c r="E272" s="12">
        <v>578</v>
      </c>
      <c r="F272" s="4" t="str">
        <f>LOOKUP(E272,Lotes!A:A,Lotes!N:N)</f>
        <v>deslave o relleno de tierra arenosa entre muros de adobe</v>
      </c>
      <c r="G272" s="12" t="s">
        <v>356</v>
      </c>
      <c r="H272" s="12" t="s">
        <v>1996</v>
      </c>
      <c r="I272" s="12" t="s">
        <v>1622</v>
      </c>
      <c r="K272" s="13" t="s">
        <v>1650</v>
      </c>
      <c r="L272" s="14"/>
      <c r="M272" s="4" t="s">
        <v>1622</v>
      </c>
      <c r="N272" s="12" t="s">
        <v>1926</v>
      </c>
      <c r="P272" s="15">
        <v>0.5</v>
      </c>
      <c r="Q272" s="12">
        <v>1</v>
      </c>
      <c r="R272" s="12">
        <v>1</v>
      </c>
      <c r="T272" s="12">
        <v>1</v>
      </c>
      <c r="U272" s="12">
        <v>29.87</v>
      </c>
      <c r="V272" s="12">
        <v>22.68</v>
      </c>
      <c r="Z272" s="12" t="s">
        <v>1647</v>
      </c>
      <c r="AA272" s="12" t="s">
        <v>1647</v>
      </c>
      <c r="AB272" s="12" t="s">
        <v>2008</v>
      </c>
    </row>
    <row r="273" spans="1:28" s="12" customFormat="1" ht="13.8" hidden="1" x14ac:dyDescent="0.3">
      <c r="A273" s="11" t="s">
        <v>2007</v>
      </c>
      <c r="B273" s="12">
        <v>18</v>
      </c>
      <c r="C273" s="12" t="s">
        <v>372</v>
      </c>
      <c r="E273" s="12">
        <v>578</v>
      </c>
      <c r="F273" s="4" t="str">
        <f>LOOKUP(E273,Lotes!A:A,Lotes!N:N)</f>
        <v>deslave o relleno de tierra arenosa entre muros de adobe</v>
      </c>
      <c r="G273" s="12" t="s">
        <v>356</v>
      </c>
      <c r="H273" s="12" t="s">
        <v>1996</v>
      </c>
      <c r="I273" s="12" t="s">
        <v>1622</v>
      </c>
      <c r="K273" s="13" t="s">
        <v>1650</v>
      </c>
      <c r="L273" s="14"/>
      <c r="M273" s="4" t="s">
        <v>1622</v>
      </c>
      <c r="N273" s="12" t="s">
        <v>1755</v>
      </c>
      <c r="O273" s="12" t="s">
        <v>1665</v>
      </c>
      <c r="P273" s="12" t="s">
        <v>1626</v>
      </c>
      <c r="Q273" s="12">
        <v>1</v>
      </c>
      <c r="R273" s="12">
        <v>1</v>
      </c>
      <c r="T273" s="12">
        <v>1</v>
      </c>
      <c r="U273" s="12">
        <v>36.369999999999997</v>
      </c>
      <c r="V273" s="12">
        <v>14.11</v>
      </c>
      <c r="Z273" s="12" t="s">
        <v>1647</v>
      </c>
      <c r="AA273" s="12" t="s">
        <v>1647</v>
      </c>
      <c r="AB273" s="12" t="s">
        <v>2009</v>
      </c>
    </row>
    <row r="274" spans="1:28" s="12" customFormat="1" ht="13.8" hidden="1" x14ac:dyDescent="0.3">
      <c r="A274" s="11" t="s">
        <v>2007</v>
      </c>
      <c r="B274" s="12">
        <v>18</v>
      </c>
      <c r="C274" s="12" t="s">
        <v>372</v>
      </c>
      <c r="E274" s="12">
        <v>578</v>
      </c>
      <c r="F274" s="4" t="str">
        <f>LOOKUP(E274,Lotes!A:A,Lotes!N:N)</f>
        <v>deslave o relleno de tierra arenosa entre muros de adobe</v>
      </c>
      <c r="G274" s="12" t="s">
        <v>356</v>
      </c>
      <c r="H274" s="12" t="s">
        <v>1996</v>
      </c>
      <c r="I274" s="12" t="s">
        <v>1622</v>
      </c>
      <c r="K274" s="13" t="s">
        <v>1650</v>
      </c>
      <c r="L274" s="14"/>
      <c r="M274" s="4" t="s">
        <v>1622</v>
      </c>
      <c r="N274" s="12" t="s">
        <v>1757</v>
      </c>
      <c r="O274" s="12" t="s">
        <v>1665</v>
      </c>
      <c r="P274" s="12" t="s">
        <v>1786</v>
      </c>
      <c r="Q274" s="12">
        <v>1</v>
      </c>
      <c r="R274" s="12">
        <v>1</v>
      </c>
      <c r="T274" s="12">
        <v>1</v>
      </c>
      <c r="U274" s="12">
        <v>21.98</v>
      </c>
      <c r="V274" s="12">
        <v>7.57</v>
      </c>
      <c r="AA274" s="12" t="s">
        <v>1647</v>
      </c>
    </row>
    <row r="275" spans="1:28" s="4" customFormat="1" ht="13.8" hidden="1" x14ac:dyDescent="0.3">
      <c r="A275" s="3" t="s">
        <v>2010</v>
      </c>
      <c r="B275" s="4">
        <v>18</v>
      </c>
      <c r="C275" s="4" t="s">
        <v>372</v>
      </c>
      <c r="E275" s="4">
        <v>578</v>
      </c>
      <c r="F275" s="4" t="str">
        <f>LOOKUP(E275,Lotes!A:A,Lotes!N:N)</f>
        <v>deslave o relleno de tierra arenosa entre muros de adobe</v>
      </c>
      <c r="G275" s="4" t="s">
        <v>356</v>
      </c>
      <c r="H275" s="4" t="s">
        <v>1996</v>
      </c>
      <c r="I275" s="4" t="s">
        <v>1622</v>
      </c>
      <c r="K275" s="10" t="s">
        <v>1682</v>
      </c>
      <c r="L275" s="16"/>
      <c r="M275" s="4" t="s">
        <v>1622</v>
      </c>
      <c r="N275" s="4" t="s">
        <v>1750</v>
      </c>
      <c r="O275" s="4" t="s">
        <v>1625</v>
      </c>
      <c r="P275" s="4" t="s">
        <v>1751</v>
      </c>
      <c r="Q275" s="4">
        <v>1</v>
      </c>
      <c r="R275" s="4">
        <v>1</v>
      </c>
      <c r="T275" s="4">
        <v>1</v>
      </c>
      <c r="U275" s="4">
        <v>19.84</v>
      </c>
      <c r="V275" s="4">
        <v>5.28</v>
      </c>
      <c r="Z275" s="4" t="s">
        <v>2011</v>
      </c>
    </row>
    <row r="276" spans="1:28" s="4" customFormat="1" ht="39.6" hidden="1" x14ac:dyDescent="0.3">
      <c r="A276" s="3" t="s">
        <v>2012</v>
      </c>
      <c r="B276" s="4">
        <v>18</v>
      </c>
      <c r="C276" s="4" t="s">
        <v>372</v>
      </c>
      <c r="E276" s="4">
        <v>578</v>
      </c>
      <c r="F276" s="4" t="str">
        <f>LOOKUP(E276,Lotes!A:A,Lotes!N:N)</f>
        <v>deslave o relleno de tierra arenosa entre muros de adobe</v>
      </c>
      <c r="G276" s="4" t="s">
        <v>356</v>
      </c>
      <c r="H276" s="4" t="s">
        <v>1996</v>
      </c>
      <c r="I276" s="4" t="s">
        <v>1634</v>
      </c>
      <c r="J276" s="4" t="s">
        <v>3561</v>
      </c>
      <c r="K276" s="10" t="s">
        <v>1656</v>
      </c>
      <c r="L276" s="10" t="s">
        <v>1657</v>
      </c>
      <c r="M276" s="4" t="s">
        <v>1658</v>
      </c>
      <c r="N276" s="4" t="s">
        <v>1706</v>
      </c>
      <c r="O276" s="4" t="s">
        <v>1665</v>
      </c>
      <c r="P276" s="4" t="s">
        <v>1832</v>
      </c>
      <c r="Q276" s="4">
        <v>1</v>
      </c>
      <c r="R276" s="4">
        <v>1</v>
      </c>
      <c r="T276" s="4">
        <v>0</v>
      </c>
      <c r="U276" s="4">
        <v>31.29</v>
      </c>
      <c r="V276" s="4">
        <v>17.37</v>
      </c>
      <c r="Y276" s="4" t="s">
        <v>1647</v>
      </c>
      <c r="AB276" s="4" t="s">
        <v>2013</v>
      </c>
    </row>
    <row r="277" spans="1:28" s="4" customFormat="1" ht="26.4" hidden="1" x14ac:dyDescent="0.3">
      <c r="A277" s="3" t="s">
        <v>2014</v>
      </c>
      <c r="B277" s="4">
        <v>18</v>
      </c>
      <c r="C277" s="4" t="s">
        <v>372</v>
      </c>
      <c r="E277" s="4">
        <v>578</v>
      </c>
      <c r="F277" s="4" t="str">
        <f>LOOKUP(E277,Lotes!A:A,Lotes!N:N)</f>
        <v>deslave o relleno de tierra arenosa entre muros de adobe</v>
      </c>
      <c r="G277" s="4" t="s">
        <v>356</v>
      </c>
      <c r="H277" s="4" t="s">
        <v>1996</v>
      </c>
      <c r="I277" s="4" t="s">
        <v>1634</v>
      </c>
      <c r="K277" s="10" t="s">
        <v>1641</v>
      </c>
      <c r="L277" s="16"/>
      <c r="M277" s="4" t="s">
        <v>1642</v>
      </c>
      <c r="N277" s="4" t="s">
        <v>1659</v>
      </c>
      <c r="P277" s="4" t="s">
        <v>1790</v>
      </c>
      <c r="Q277" s="4">
        <v>1</v>
      </c>
      <c r="R277" s="4">
        <v>1</v>
      </c>
      <c r="T277" s="4">
        <v>1</v>
      </c>
      <c r="U277" s="4">
        <v>25.36</v>
      </c>
      <c r="V277" s="4">
        <v>24.27</v>
      </c>
      <c r="X277" s="4" t="s">
        <v>2015</v>
      </c>
      <c r="Y277" s="4" t="s">
        <v>1647</v>
      </c>
      <c r="AB277" s="4" t="s">
        <v>2016</v>
      </c>
    </row>
    <row r="278" spans="1:28" s="4" customFormat="1" ht="52.8" hidden="1" x14ac:dyDescent="0.3">
      <c r="A278" s="3" t="s">
        <v>2014</v>
      </c>
      <c r="B278" s="4">
        <v>18</v>
      </c>
      <c r="C278" s="4" t="s">
        <v>372</v>
      </c>
      <c r="E278" s="4">
        <v>578</v>
      </c>
      <c r="F278" s="4" t="str">
        <f>LOOKUP(E278,Lotes!A:A,Lotes!N:N)</f>
        <v>deslave o relleno de tierra arenosa entre muros de adobe</v>
      </c>
      <c r="G278" s="4" t="s">
        <v>356</v>
      </c>
      <c r="H278" s="4" t="s">
        <v>1996</v>
      </c>
      <c r="I278" s="4" t="s">
        <v>1634</v>
      </c>
      <c r="K278" s="10" t="s">
        <v>1641</v>
      </c>
      <c r="L278" s="16"/>
      <c r="M278" s="4" t="s">
        <v>1642</v>
      </c>
      <c r="N278" s="4" t="s">
        <v>1638</v>
      </c>
      <c r="P278" s="4" t="s">
        <v>1790</v>
      </c>
      <c r="Q278" s="4">
        <v>1</v>
      </c>
      <c r="R278" s="4">
        <v>1</v>
      </c>
      <c r="T278" s="4">
        <v>1</v>
      </c>
      <c r="U278" s="4">
        <v>25.65</v>
      </c>
      <c r="V278" s="4">
        <v>25.74</v>
      </c>
      <c r="Y278" s="4" t="s">
        <v>1627</v>
      </c>
      <c r="AB278" s="4" t="s">
        <v>2017</v>
      </c>
    </row>
    <row r="279" spans="1:28" s="4" customFormat="1" ht="26.4" hidden="1" x14ac:dyDescent="0.3">
      <c r="A279" s="3" t="s">
        <v>2012</v>
      </c>
      <c r="B279" s="4">
        <v>18</v>
      </c>
      <c r="C279" s="4" t="s">
        <v>372</v>
      </c>
      <c r="E279" s="4">
        <v>578</v>
      </c>
      <c r="F279" s="4" t="str">
        <f>LOOKUP(E279,Lotes!A:A,Lotes!N:N)</f>
        <v>deslave o relleno de tierra arenosa entre muros de adobe</v>
      </c>
      <c r="G279" s="4" t="s">
        <v>356</v>
      </c>
      <c r="H279" s="4" t="s">
        <v>1996</v>
      </c>
      <c r="I279" s="4" t="s">
        <v>1634</v>
      </c>
      <c r="J279" s="4" t="s">
        <v>3561</v>
      </c>
      <c r="K279" s="10" t="s">
        <v>1656</v>
      </c>
      <c r="L279" s="10" t="s">
        <v>1657</v>
      </c>
      <c r="M279" s="4" t="s">
        <v>1658</v>
      </c>
      <c r="N279" s="4" t="s">
        <v>1890</v>
      </c>
      <c r="P279" s="4" t="s">
        <v>1780</v>
      </c>
      <c r="Q279" s="4">
        <v>1</v>
      </c>
      <c r="R279" s="4">
        <v>1</v>
      </c>
      <c r="T279" s="4">
        <v>1</v>
      </c>
      <c r="U279" s="4">
        <v>25.5</v>
      </c>
      <c r="V279" s="4">
        <v>34.630000000000003</v>
      </c>
      <c r="AB279" s="4" t="s">
        <v>2018</v>
      </c>
    </row>
    <row r="280" spans="1:28" s="4" customFormat="1" ht="26.4" hidden="1" x14ac:dyDescent="0.3">
      <c r="A280" s="3" t="s">
        <v>2014</v>
      </c>
      <c r="B280" s="4">
        <v>18</v>
      </c>
      <c r="C280" s="4" t="s">
        <v>372</v>
      </c>
      <c r="E280" s="4">
        <v>578</v>
      </c>
      <c r="F280" s="4" t="str">
        <f>LOOKUP(E280,Lotes!A:A,Lotes!N:N)</f>
        <v>deslave o relleno de tierra arenosa entre muros de adobe</v>
      </c>
      <c r="G280" s="4" t="s">
        <v>356</v>
      </c>
      <c r="H280" s="4" t="s">
        <v>1996</v>
      </c>
      <c r="I280" s="4" t="s">
        <v>1634</v>
      </c>
      <c r="K280" s="10" t="s">
        <v>1641</v>
      </c>
      <c r="L280" s="16"/>
      <c r="M280" s="4" t="s">
        <v>1642</v>
      </c>
      <c r="N280" s="4" t="s">
        <v>1638</v>
      </c>
      <c r="P280" s="4" t="s">
        <v>1914</v>
      </c>
      <c r="Q280" s="4">
        <v>2</v>
      </c>
      <c r="R280" s="4">
        <v>2</v>
      </c>
      <c r="T280" s="4">
        <v>0</v>
      </c>
      <c r="AB280" s="4" t="s">
        <v>2019</v>
      </c>
    </row>
    <row r="281" spans="1:28" s="4" customFormat="1" ht="26.4" hidden="1" x14ac:dyDescent="0.3">
      <c r="A281" s="3" t="s">
        <v>2012</v>
      </c>
      <c r="B281" s="4">
        <v>18</v>
      </c>
      <c r="C281" s="4" t="s">
        <v>372</v>
      </c>
      <c r="E281" s="4">
        <v>578</v>
      </c>
      <c r="F281" s="4" t="str">
        <f>LOOKUP(E281,Lotes!A:A,Lotes!N:N)</f>
        <v>deslave o relleno de tierra arenosa entre muros de adobe</v>
      </c>
      <c r="G281" s="4" t="s">
        <v>356</v>
      </c>
      <c r="H281" s="4" t="s">
        <v>1996</v>
      </c>
      <c r="I281" s="4" t="s">
        <v>1634</v>
      </c>
      <c r="J281" s="4" t="s">
        <v>3561</v>
      </c>
      <c r="K281" s="10" t="s">
        <v>1656</v>
      </c>
      <c r="L281" s="10" t="s">
        <v>1657</v>
      </c>
      <c r="M281" s="4" t="s">
        <v>1658</v>
      </c>
      <c r="N281" s="4" t="s">
        <v>1710</v>
      </c>
      <c r="P281" s="4" t="s">
        <v>1711</v>
      </c>
      <c r="Q281" s="4">
        <v>1</v>
      </c>
      <c r="R281" s="4">
        <v>1</v>
      </c>
      <c r="T281" s="4">
        <v>0</v>
      </c>
      <c r="U281" s="4">
        <v>67.22</v>
      </c>
      <c r="V281" s="4">
        <v>25.27</v>
      </c>
      <c r="Y281" s="4" t="s">
        <v>1627</v>
      </c>
      <c r="AB281" s="4" t="s">
        <v>2020</v>
      </c>
    </row>
    <row r="282" spans="1:28" s="4" customFormat="1" ht="26.4" hidden="1" x14ac:dyDescent="0.3">
      <c r="A282" s="3" t="s">
        <v>2012</v>
      </c>
      <c r="B282" s="4">
        <v>18</v>
      </c>
      <c r="C282" s="4" t="s">
        <v>372</v>
      </c>
      <c r="E282" s="4">
        <v>578</v>
      </c>
      <c r="F282" s="4" t="str">
        <f>LOOKUP(E282,Lotes!A:A,Lotes!N:N)</f>
        <v>deslave o relleno de tierra arenosa entre muros de adobe</v>
      </c>
      <c r="G282" s="4" t="s">
        <v>356</v>
      </c>
      <c r="H282" s="4" t="s">
        <v>1996</v>
      </c>
      <c r="I282" s="4" t="s">
        <v>1634</v>
      </c>
      <c r="J282" s="4" t="s">
        <v>3561</v>
      </c>
      <c r="K282" s="10" t="s">
        <v>1656</v>
      </c>
      <c r="L282" s="10" t="s">
        <v>1657</v>
      </c>
      <c r="M282" s="4" t="s">
        <v>1658</v>
      </c>
      <c r="N282" s="4" t="s">
        <v>2021</v>
      </c>
      <c r="O282" s="4" t="s">
        <v>1625</v>
      </c>
      <c r="P282" s="6">
        <v>0.7</v>
      </c>
      <c r="Q282" s="4">
        <v>1</v>
      </c>
      <c r="R282" s="4">
        <v>1</v>
      </c>
      <c r="T282" s="4">
        <v>1</v>
      </c>
      <c r="U282" s="4">
        <v>22.2</v>
      </c>
      <c r="V282" s="4">
        <v>20.63</v>
      </c>
    </row>
    <row r="283" spans="1:28" s="4" customFormat="1" ht="52.8" hidden="1" x14ac:dyDescent="0.3">
      <c r="A283" s="3" t="s">
        <v>2012</v>
      </c>
      <c r="B283" s="4">
        <v>18</v>
      </c>
      <c r="C283" s="4" t="s">
        <v>372</v>
      </c>
      <c r="E283" s="4">
        <v>578</v>
      </c>
      <c r="F283" s="4" t="str">
        <f>LOOKUP(E283,Lotes!A:A,Lotes!N:N)</f>
        <v>deslave o relleno de tierra arenosa entre muros de adobe</v>
      </c>
      <c r="G283" s="4" t="s">
        <v>356</v>
      </c>
      <c r="H283" s="4" t="s">
        <v>1996</v>
      </c>
      <c r="I283" s="4" t="s">
        <v>1634</v>
      </c>
      <c r="J283" s="4" t="s">
        <v>3561</v>
      </c>
      <c r="K283" s="10" t="s">
        <v>1656</v>
      </c>
      <c r="L283" s="10" t="s">
        <v>1657</v>
      </c>
      <c r="M283" s="4" t="s">
        <v>1658</v>
      </c>
      <c r="N283" s="4" t="s">
        <v>1687</v>
      </c>
      <c r="O283" s="4" t="s">
        <v>1665</v>
      </c>
      <c r="P283" s="4" t="s">
        <v>1780</v>
      </c>
      <c r="Q283" s="4">
        <v>1</v>
      </c>
      <c r="R283" s="4">
        <v>1</v>
      </c>
      <c r="T283" s="4">
        <v>0.5</v>
      </c>
      <c r="U283" s="4">
        <v>31.12</v>
      </c>
      <c r="V283" s="4">
        <v>22.38</v>
      </c>
      <c r="Y283" s="4" t="s">
        <v>1627</v>
      </c>
      <c r="AB283" s="4" t="s">
        <v>2022</v>
      </c>
    </row>
    <row r="284" spans="1:28" s="4" customFormat="1" ht="39.6" hidden="1" x14ac:dyDescent="0.3">
      <c r="A284" s="3" t="s">
        <v>2012</v>
      </c>
      <c r="B284" s="4">
        <v>18</v>
      </c>
      <c r="C284" s="4" t="s">
        <v>372</v>
      </c>
      <c r="E284" s="4">
        <v>578</v>
      </c>
      <c r="F284" s="4" t="str">
        <f>LOOKUP(E284,Lotes!A:A,Lotes!N:N)</f>
        <v>deslave o relleno de tierra arenosa entre muros de adobe</v>
      </c>
      <c r="G284" s="4" t="s">
        <v>356</v>
      </c>
      <c r="H284" s="4" t="s">
        <v>1996</v>
      </c>
      <c r="I284" s="4" t="s">
        <v>1634</v>
      </c>
      <c r="J284" s="4" t="s">
        <v>3561</v>
      </c>
      <c r="K284" s="10" t="s">
        <v>1656</v>
      </c>
      <c r="L284" s="10" t="s">
        <v>1657</v>
      </c>
      <c r="M284" s="4" t="s">
        <v>1658</v>
      </c>
      <c r="N284" s="4" t="s">
        <v>1687</v>
      </c>
      <c r="O284" s="4" t="s">
        <v>1665</v>
      </c>
      <c r="P284" s="4" t="s">
        <v>1780</v>
      </c>
      <c r="Q284" s="4">
        <v>1</v>
      </c>
      <c r="R284" s="4">
        <v>1</v>
      </c>
      <c r="T284" s="4">
        <v>0.5</v>
      </c>
      <c r="U284" s="4">
        <v>53.91</v>
      </c>
      <c r="V284" s="4">
        <v>16.68</v>
      </c>
      <c r="Y284" s="4" t="s">
        <v>1647</v>
      </c>
      <c r="AB284" s="4" t="s">
        <v>2023</v>
      </c>
    </row>
    <row r="285" spans="1:28" s="4" customFormat="1" ht="13.8" hidden="1" x14ac:dyDescent="0.3">
      <c r="A285" s="3" t="s">
        <v>2024</v>
      </c>
      <c r="B285" s="4">
        <v>18</v>
      </c>
      <c r="C285" s="4" t="s">
        <v>372</v>
      </c>
      <c r="E285" s="4">
        <v>578</v>
      </c>
      <c r="F285" s="4" t="str">
        <f>LOOKUP(E285,Lotes!A:A,Lotes!N:N)</f>
        <v>deslave o relleno de tierra arenosa entre muros de adobe</v>
      </c>
      <c r="G285" s="4" t="s">
        <v>356</v>
      </c>
      <c r="H285" s="4" t="s">
        <v>1996</v>
      </c>
      <c r="I285" s="4" t="s">
        <v>1634</v>
      </c>
      <c r="J285" s="4" t="s">
        <v>3965</v>
      </c>
      <c r="K285" s="10" t="s">
        <v>1673</v>
      </c>
      <c r="L285" s="10" t="s">
        <v>1829</v>
      </c>
      <c r="M285" s="4" t="s">
        <v>1830</v>
      </c>
      <c r="N285" s="4" t="s">
        <v>2025</v>
      </c>
      <c r="O285" s="4" t="s">
        <v>1665</v>
      </c>
      <c r="P285" s="4" t="s">
        <v>1626</v>
      </c>
      <c r="Q285" s="4">
        <v>1</v>
      </c>
      <c r="R285" s="4">
        <v>1</v>
      </c>
      <c r="T285" s="4">
        <v>1</v>
      </c>
      <c r="U285" s="4">
        <v>13.85</v>
      </c>
      <c r="V285" s="4">
        <v>13.48</v>
      </c>
    </row>
    <row r="286" spans="1:28" s="4" customFormat="1" ht="26.4" hidden="1" x14ac:dyDescent="0.3">
      <c r="A286" s="3" t="s">
        <v>2014</v>
      </c>
      <c r="B286" s="4">
        <v>18</v>
      </c>
      <c r="C286" s="4" t="s">
        <v>372</v>
      </c>
      <c r="E286" s="4">
        <v>578</v>
      </c>
      <c r="F286" s="4" t="str">
        <f>LOOKUP(E286,Lotes!A:A,Lotes!N:N)</f>
        <v>deslave o relleno de tierra arenosa entre muros de adobe</v>
      </c>
      <c r="G286" s="4" t="s">
        <v>356</v>
      </c>
      <c r="H286" s="4" t="s">
        <v>1996</v>
      </c>
      <c r="I286" s="4" t="s">
        <v>1634</v>
      </c>
      <c r="K286" s="10" t="s">
        <v>1641</v>
      </c>
      <c r="L286" s="16"/>
      <c r="M286" s="4" t="s">
        <v>1642</v>
      </c>
      <c r="N286" s="4" t="s">
        <v>1667</v>
      </c>
      <c r="P286" s="4" t="s">
        <v>1945</v>
      </c>
      <c r="Q286" s="4">
        <v>3</v>
      </c>
      <c r="R286" s="4">
        <v>3</v>
      </c>
      <c r="T286" s="4">
        <v>3</v>
      </c>
      <c r="AB286" s="4" t="s">
        <v>2026</v>
      </c>
    </row>
    <row r="287" spans="1:28" s="4" customFormat="1" ht="26.4" hidden="1" x14ac:dyDescent="0.3">
      <c r="A287" s="3" t="s">
        <v>2014</v>
      </c>
      <c r="B287" s="4">
        <v>18</v>
      </c>
      <c r="C287" s="4" t="s">
        <v>372</v>
      </c>
      <c r="E287" s="4">
        <v>578</v>
      </c>
      <c r="F287" s="4" t="str">
        <f>LOOKUP(E287,Lotes!A:A,Lotes!N:N)</f>
        <v>deslave o relleno de tierra arenosa entre muros de adobe</v>
      </c>
      <c r="G287" s="4" t="s">
        <v>356</v>
      </c>
      <c r="H287" s="4" t="s">
        <v>1996</v>
      </c>
      <c r="I287" s="4" t="s">
        <v>1634</v>
      </c>
      <c r="K287" s="10" t="s">
        <v>1641</v>
      </c>
      <c r="L287" s="16"/>
      <c r="M287" s="4" t="s">
        <v>1642</v>
      </c>
      <c r="N287" s="4" t="s">
        <v>1667</v>
      </c>
      <c r="P287" s="4" t="s">
        <v>1668</v>
      </c>
      <c r="Q287" s="4">
        <v>2</v>
      </c>
      <c r="R287" s="4">
        <v>2</v>
      </c>
      <c r="T287" s="4">
        <v>0</v>
      </c>
    </row>
    <row r="288" spans="1:28" s="4" customFormat="1" ht="26.4" hidden="1" x14ac:dyDescent="0.3">
      <c r="A288" s="3" t="s">
        <v>2014</v>
      </c>
      <c r="B288" s="4">
        <v>18</v>
      </c>
      <c r="C288" s="4" t="s">
        <v>372</v>
      </c>
      <c r="E288" s="4">
        <v>578</v>
      </c>
      <c r="F288" s="4" t="str">
        <f>LOOKUP(E288,Lotes!A:A,Lotes!N:N)</f>
        <v>deslave o relleno de tierra arenosa entre muros de adobe</v>
      </c>
      <c r="G288" s="4" t="s">
        <v>356</v>
      </c>
      <c r="H288" s="4" t="s">
        <v>1996</v>
      </c>
      <c r="I288" s="4" t="s">
        <v>1634</v>
      </c>
      <c r="K288" s="10" t="s">
        <v>1641</v>
      </c>
      <c r="L288" s="16"/>
      <c r="M288" s="4" t="s">
        <v>1642</v>
      </c>
      <c r="N288" s="4" t="s">
        <v>1699</v>
      </c>
      <c r="P288" s="4" t="s">
        <v>2027</v>
      </c>
      <c r="Q288" s="4">
        <v>1</v>
      </c>
      <c r="R288" s="4">
        <v>1</v>
      </c>
      <c r="T288" s="4">
        <v>0</v>
      </c>
    </row>
    <row r="289" spans="1:28" s="4" customFormat="1" ht="26.4" hidden="1" x14ac:dyDescent="0.3">
      <c r="A289" s="3" t="s">
        <v>2014</v>
      </c>
      <c r="B289" s="4">
        <v>18</v>
      </c>
      <c r="C289" s="4" t="s">
        <v>372</v>
      </c>
      <c r="E289" s="4">
        <v>578</v>
      </c>
      <c r="F289" s="4" t="str">
        <f>LOOKUP(E289,Lotes!A:A,Lotes!N:N)</f>
        <v>deslave o relleno de tierra arenosa entre muros de adobe</v>
      </c>
      <c r="G289" s="4" t="s">
        <v>356</v>
      </c>
      <c r="H289" s="4" t="s">
        <v>1996</v>
      </c>
      <c r="I289" s="4" t="s">
        <v>1634</v>
      </c>
      <c r="K289" s="10" t="s">
        <v>1641</v>
      </c>
      <c r="L289" s="16"/>
      <c r="M289" s="4" t="s">
        <v>1642</v>
      </c>
      <c r="N289" s="4" t="s">
        <v>1643</v>
      </c>
      <c r="P289" s="4" t="s">
        <v>1632</v>
      </c>
      <c r="Q289" s="4">
        <v>4</v>
      </c>
      <c r="R289" s="4">
        <v>4</v>
      </c>
      <c r="T289" s="4">
        <v>0</v>
      </c>
      <c r="X289" s="4" t="s">
        <v>2028</v>
      </c>
    </row>
    <row r="290" spans="1:28" s="4" customFormat="1" ht="13.8" hidden="1" x14ac:dyDescent="0.3">
      <c r="A290" s="3" t="s">
        <v>2029</v>
      </c>
      <c r="B290" s="4">
        <v>18</v>
      </c>
      <c r="C290" s="4" t="s">
        <v>372</v>
      </c>
      <c r="E290" s="4">
        <v>578</v>
      </c>
      <c r="F290" s="4" t="str">
        <f>LOOKUP(E290,Lotes!A:A,Lotes!N:N)</f>
        <v>deslave o relleno de tierra arenosa entre muros de adobe</v>
      </c>
      <c r="G290" s="4" t="s">
        <v>356</v>
      </c>
      <c r="H290" s="4" t="s">
        <v>1996</v>
      </c>
      <c r="I290" s="4" t="s">
        <v>1738</v>
      </c>
      <c r="K290" s="16"/>
      <c r="L290" s="16"/>
      <c r="M290" s="5" t="s">
        <v>1807</v>
      </c>
      <c r="N290" s="4" t="s">
        <v>1695</v>
      </c>
      <c r="P290" s="4" t="s">
        <v>1668</v>
      </c>
      <c r="Q290" s="4">
        <v>11</v>
      </c>
      <c r="R290" s="4">
        <v>11</v>
      </c>
      <c r="T290" s="4">
        <v>0</v>
      </c>
    </row>
    <row r="291" spans="1:28" s="4" customFormat="1" ht="13.2" hidden="1" x14ac:dyDescent="0.3">
      <c r="A291" s="3" t="s">
        <v>2030</v>
      </c>
      <c r="B291" s="4">
        <v>18</v>
      </c>
      <c r="C291" s="4" t="s">
        <v>372</v>
      </c>
      <c r="E291" s="4">
        <v>578</v>
      </c>
      <c r="F291" s="4" t="str">
        <f>LOOKUP(E291,Lotes!A:A,Lotes!N:N)</f>
        <v>deslave o relleno de tierra arenosa entre muros de adobe</v>
      </c>
      <c r="G291" s="4" t="s">
        <v>356</v>
      </c>
      <c r="H291" s="4" t="s">
        <v>1996</v>
      </c>
      <c r="I291" s="4" t="s">
        <v>1769</v>
      </c>
      <c r="K291" s="4" t="s">
        <v>1770</v>
      </c>
      <c r="M291" s="4" t="s">
        <v>1771</v>
      </c>
      <c r="N291" s="4" t="s">
        <v>1772</v>
      </c>
      <c r="P291" s="4" t="s">
        <v>1668</v>
      </c>
      <c r="Q291" s="4">
        <v>1</v>
      </c>
      <c r="R291" s="4">
        <v>1</v>
      </c>
      <c r="T291" s="4">
        <v>0</v>
      </c>
      <c r="U291" s="4">
        <v>21.17</v>
      </c>
      <c r="V291" s="4">
        <v>32.82</v>
      </c>
      <c r="AB291" s="4" t="s">
        <v>2031</v>
      </c>
    </row>
    <row r="292" spans="1:28" s="4" customFormat="1" ht="26.4" hidden="1" x14ac:dyDescent="0.3">
      <c r="A292" s="3" t="s">
        <v>2032</v>
      </c>
      <c r="B292" s="4">
        <v>18</v>
      </c>
      <c r="C292" s="4" t="s">
        <v>94</v>
      </c>
      <c r="D292" s="4" t="s">
        <v>3974</v>
      </c>
      <c r="E292" s="4">
        <v>583</v>
      </c>
      <c r="F292" s="4" t="str">
        <f>LOOKUP(E292,Lotes!A:A,Lotes!N:N)</f>
        <v>relleno; nivel sobre de piso</v>
      </c>
      <c r="G292" s="4" t="s">
        <v>581</v>
      </c>
      <c r="H292" s="4" t="s">
        <v>1996</v>
      </c>
      <c r="I292" s="4" t="s">
        <v>1634</v>
      </c>
      <c r="J292" s="4" t="s">
        <v>2911</v>
      </c>
      <c r="K292" s="10" t="s">
        <v>1635</v>
      </c>
      <c r="L292" s="10" t="s">
        <v>1636</v>
      </c>
      <c r="M292" s="4" t="s">
        <v>1637</v>
      </c>
      <c r="N292" s="4" t="s">
        <v>1659</v>
      </c>
      <c r="P292" s="4" t="s">
        <v>1626</v>
      </c>
      <c r="Q292" s="4">
        <v>3</v>
      </c>
      <c r="R292" s="4">
        <v>3</v>
      </c>
      <c r="T292" s="4">
        <v>3</v>
      </c>
      <c r="Y292" s="4" t="s">
        <v>1647</v>
      </c>
      <c r="AB292" s="4" t="s">
        <v>2033</v>
      </c>
    </row>
    <row r="293" spans="1:28" s="4" customFormat="1" ht="26.4" hidden="1" x14ac:dyDescent="0.3">
      <c r="A293" s="3" t="s">
        <v>2032</v>
      </c>
      <c r="B293" s="4">
        <v>18</v>
      </c>
      <c r="C293" s="4" t="s">
        <v>94</v>
      </c>
      <c r="D293" s="4" t="s">
        <v>3974</v>
      </c>
      <c r="E293" s="4">
        <v>583</v>
      </c>
      <c r="F293" s="4" t="str">
        <f>LOOKUP(E293,Lotes!A:A,Lotes!N:N)</f>
        <v>relleno; nivel sobre de piso</v>
      </c>
      <c r="G293" s="4" t="s">
        <v>581</v>
      </c>
      <c r="H293" s="4" t="s">
        <v>1996</v>
      </c>
      <c r="I293" s="4" t="s">
        <v>1634</v>
      </c>
      <c r="J293" s="4" t="s">
        <v>2911</v>
      </c>
      <c r="K293" s="10" t="s">
        <v>1635</v>
      </c>
      <c r="L293" s="10" t="s">
        <v>1636</v>
      </c>
      <c r="M293" s="4" t="s">
        <v>1637</v>
      </c>
      <c r="N293" s="4" t="s">
        <v>1669</v>
      </c>
      <c r="P293" s="4" t="s">
        <v>1626</v>
      </c>
      <c r="Q293" s="4">
        <v>1</v>
      </c>
      <c r="R293" s="4">
        <v>1</v>
      </c>
      <c r="T293" s="4">
        <v>1</v>
      </c>
      <c r="Y293" s="4" t="s">
        <v>1627</v>
      </c>
      <c r="AB293" s="4" t="s">
        <v>1684</v>
      </c>
    </row>
    <row r="294" spans="1:28" s="4" customFormat="1" ht="13.8" hidden="1" x14ac:dyDescent="0.3">
      <c r="A294" s="3" t="s">
        <v>2032</v>
      </c>
      <c r="B294" s="4">
        <v>18</v>
      </c>
      <c r="C294" s="4" t="s">
        <v>94</v>
      </c>
      <c r="D294" s="4" t="s">
        <v>3974</v>
      </c>
      <c r="E294" s="4">
        <v>583</v>
      </c>
      <c r="F294" s="4" t="str">
        <f>LOOKUP(E294,Lotes!A:A,Lotes!N:N)</f>
        <v>relleno; nivel sobre de piso</v>
      </c>
      <c r="G294" s="4" t="s">
        <v>581</v>
      </c>
      <c r="H294" s="4" t="s">
        <v>1996</v>
      </c>
      <c r="I294" s="4" t="s">
        <v>1634</v>
      </c>
      <c r="J294" s="4" t="s">
        <v>2911</v>
      </c>
      <c r="K294" s="10" t="s">
        <v>1635</v>
      </c>
      <c r="L294" s="10" t="s">
        <v>1636</v>
      </c>
      <c r="M294" s="4" t="s">
        <v>1637</v>
      </c>
      <c r="N294" s="4" t="s">
        <v>1757</v>
      </c>
      <c r="O294" s="4" t="s">
        <v>1625</v>
      </c>
      <c r="P294" s="6">
        <v>0.5</v>
      </c>
      <c r="Q294" s="4">
        <v>1</v>
      </c>
      <c r="R294" s="4">
        <v>1</v>
      </c>
      <c r="T294" s="4">
        <v>1</v>
      </c>
      <c r="U294" s="4">
        <v>50.62</v>
      </c>
      <c r="V294" s="4">
        <v>9.67</v>
      </c>
      <c r="AA294" s="4" t="s">
        <v>1647</v>
      </c>
      <c r="AB294" s="4" t="s">
        <v>2034</v>
      </c>
    </row>
    <row r="295" spans="1:28" s="4" customFormat="1" ht="13.8" hidden="1" x14ac:dyDescent="0.3">
      <c r="A295" s="3" t="s">
        <v>2032</v>
      </c>
      <c r="B295" s="4">
        <v>18</v>
      </c>
      <c r="C295" s="4" t="s">
        <v>94</v>
      </c>
      <c r="D295" s="4" t="s">
        <v>3974</v>
      </c>
      <c r="E295" s="4">
        <v>583</v>
      </c>
      <c r="F295" s="4" t="str">
        <f>LOOKUP(E295,Lotes!A:A,Lotes!N:N)</f>
        <v>relleno; nivel sobre de piso</v>
      </c>
      <c r="G295" s="4" t="s">
        <v>581</v>
      </c>
      <c r="H295" s="4" t="s">
        <v>1996</v>
      </c>
      <c r="I295" s="4" t="s">
        <v>1634</v>
      </c>
      <c r="J295" s="4" t="s">
        <v>2911</v>
      </c>
      <c r="K295" s="10" t="s">
        <v>1635</v>
      </c>
      <c r="L295" s="10" t="s">
        <v>1636</v>
      </c>
      <c r="M295" s="4" t="s">
        <v>1637</v>
      </c>
      <c r="N295" s="4" t="s">
        <v>1785</v>
      </c>
      <c r="O295" s="4" t="s">
        <v>1665</v>
      </c>
      <c r="P295" s="6">
        <v>0.9</v>
      </c>
      <c r="Q295" s="4">
        <v>1</v>
      </c>
      <c r="R295" s="4">
        <v>1</v>
      </c>
      <c r="T295" s="4">
        <v>1</v>
      </c>
      <c r="U295" s="4">
        <v>62.8</v>
      </c>
      <c r="V295" s="4">
        <v>10.79</v>
      </c>
      <c r="AA295" s="4" t="s">
        <v>1647</v>
      </c>
      <c r="AB295" s="4" t="s">
        <v>2035</v>
      </c>
    </row>
    <row r="296" spans="1:28" s="4" customFormat="1" ht="39.6" hidden="1" x14ac:dyDescent="0.3">
      <c r="A296" s="3" t="s">
        <v>2036</v>
      </c>
      <c r="B296" s="4">
        <v>18</v>
      </c>
      <c r="C296" s="4" t="s">
        <v>94</v>
      </c>
      <c r="D296" s="4" t="s">
        <v>3974</v>
      </c>
      <c r="E296" s="4">
        <v>583</v>
      </c>
      <c r="F296" s="4" t="str">
        <f>LOOKUP(E296,Lotes!A:A,Lotes!N:N)</f>
        <v>relleno; nivel sobre de piso</v>
      </c>
      <c r="G296" s="4" t="s">
        <v>581</v>
      </c>
      <c r="H296" s="4" t="s">
        <v>1996</v>
      </c>
      <c r="I296" s="4" t="s">
        <v>1634</v>
      </c>
      <c r="J296" s="4" t="s">
        <v>3561</v>
      </c>
      <c r="K296" s="10" t="s">
        <v>1656</v>
      </c>
      <c r="L296" s="10" t="s">
        <v>1657</v>
      </c>
      <c r="M296" s="4" t="s">
        <v>1658</v>
      </c>
      <c r="N296" s="4" t="s">
        <v>1730</v>
      </c>
      <c r="O296" s="4" t="s">
        <v>1665</v>
      </c>
      <c r="P296" s="4" t="s">
        <v>1786</v>
      </c>
      <c r="Q296" s="4">
        <v>1</v>
      </c>
      <c r="R296" s="4">
        <v>1</v>
      </c>
      <c r="T296" s="4">
        <v>1</v>
      </c>
      <c r="U296" s="4">
        <v>60.79</v>
      </c>
      <c r="V296" s="4">
        <v>42.75</v>
      </c>
      <c r="Y296" s="4" t="s">
        <v>1627</v>
      </c>
      <c r="AA296" s="4" t="s">
        <v>1647</v>
      </c>
      <c r="AB296" s="4" t="s">
        <v>2037</v>
      </c>
    </row>
    <row r="297" spans="1:28" s="4" customFormat="1" ht="39.6" hidden="1" x14ac:dyDescent="0.3">
      <c r="A297" s="3" t="s">
        <v>2036</v>
      </c>
      <c r="B297" s="4">
        <v>18</v>
      </c>
      <c r="C297" s="4" t="s">
        <v>94</v>
      </c>
      <c r="D297" s="4" t="s">
        <v>3974</v>
      </c>
      <c r="E297" s="4">
        <v>583</v>
      </c>
      <c r="F297" s="4" t="str">
        <f>LOOKUP(E297,Lotes!A:A,Lotes!N:N)</f>
        <v>relleno; nivel sobre de piso</v>
      </c>
      <c r="G297" s="4" t="s">
        <v>581</v>
      </c>
      <c r="H297" s="4" t="s">
        <v>1996</v>
      </c>
      <c r="I297" s="4" t="s">
        <v>1634</v>
      </c>
      <c r="J297" s="4" t="s">
        <v>3561</v>
      </c>
      <c r="K297" s="10" t="s">
        <v>1656</v>
      </c>
      <c r="L297" s="10" t="s">
        <v>1657</v>
      </c>
      <c r="M297" s="4" t="s">
        <v>1658</v>
      </c>
      <c r="N297" s="4" t="s">
        <v>1730</v>
      </c>
      <c r="O297" s="4" t="s">
        <v>1665</v>
      </c>
      <c r="P297" s="4" t="s">
        <v>1786</v>
      </c>
      <c r="Q297" s="4">
        <v>1</v>
      </c>
      <c r="R297" s="4">
        <v>1</v>
      </c>
      <c r="T297" s="4">
        <v>1</v>
      </c>
      <c r="U297" s="4">
        <v>73.52</v>
      </c>
      <c r="V297" s="4">
        <v>49.82</v>
      </c>
      <c r="Y297" s="4" t="s">
        <v>1627</v>
      </c>
      <c r="AA297" s="4" t="s">
        <v>1647</v>
      </c>
      <c r="AB297" s="4" t="s">
        <v>2037</v>
      </c>
    </row>
    <row r="298" spans="1:28" s="4" customFormat="1" ht="26.4" hidden="1" x14ac:dyDescent="0.3">
      <c r="A298" s="3" t="s">
        <v>2036</v>
      </c>
      <c r="B298" s="4">
        <v>18</v>
      </c>
      <c r="C298" s="4" t="s">
        <v>94</v>
      </c>
      <c r="D298" s="4" t="s">
        <v>3974</v>
      </c>
      <c r="E298" s="4">
        <v>583</v>
      </c>
      <c r="F298" s="4" t="str">
        <f>LOOKUP(E298,Lotes!A:A,Lotes!N:N)</f>
        <v>relleno; nivel sobre de piso</v>
      </c>
      <c r="G298" s="4" t="s">
        <v>581</v>
      </c>
      <c r="H298" s="4" t="s">
        <v>1996</v>
      </c>
      <c r="I298" s="4" t="s">
        <v>1634</v>
      </c>
      <c r="J298" s="4" t="s">
        <v>3561</v>
      </c>
      <c r="K298" s="10" t="s">
        <v>1656</v>
      </c>
      <c r="L298" s="10" t="s">
        <v>1657</v>
      </c>
      <c r="M298" s="4" t="s">
        <v>1658</v>
      </c>
      <c r="N298" s="4" t="s">
        <v>1638</v>
      </c>
      <c r="P298" s="6">
        <v>0.8</v>
      </c>
      <c r="Q298" s="4">
        <v>1</v>
      </c>
      <c r="R298" s="4">
        <v>1</v>
      </c>
      <c r="T298" s="4">
        <v>1</v>
      </c>
      <c r="U298" s="4">
        <v>31.62</v>
      </c>
      <c r="V298" s="4">
        <v>40.03</v>
      </c>
      <c r="Y298" s="4" t="s">
        <v>1647</v>
      </c>
      <c r="AB298" s="4" t="s">
        <v>2038</v>
      </c>
    </row>
    <row r="299" spans="1:28" s="4" customFormat="1" ht="39.6" hidden="1" x14ac:dyDescent="0.3">
      <c r="A299" s="3" t="s">
        <v>2036</v>
      </c>
      <c r="B299" s="4">
        <v>18</v>
      </c>
      <c r="C299" s="4" t="s">
        <v>94</v>
      </c>
      <c r="D299" s="4" t="s">
        <v>3974</v>
      </c>
      <c r="E299" s="4">
        <v>583</v>
      </c>
      <c r="F299" s="4" t="str">
        <f>LOOKUP(E299,Lotes!A:A,Lotes!N:N)</f>
        <v>relleno; nivel sobre de piso</v>
      </c>
      <c r="G299" s="4" t="s">
        <v>581</v>
      </c>
      <c r="H299" s="4" t="s">
        <v>1996</v>
      </c>
      <c r="I299" s="4" t="s">
        <v>1634</v>
      </c>
      <c r="J299" s="4" t="s">
        <v>3561</v>
      </c>
      <c r="K299" s="10" t="s">
        <v>1656</v>
      </c>
      <c r="L299" s="10" t="s">
        <v>1657</v>
      </c>
      <c r="M299" s="4" t="s">
        <v>1658</v>
      </c>
      <c r="N299" s="4" t="s">
        <v>1730</v>
      </c>
      <c r="O299" s="4" t="s">
        <v>1665</v>
      </c>
      <c r="P299" s="4" t="s">
        <v>1751</v>
      </c>
      <c r="Q299" s="4">
        <v>1</v>
      </c>
      <c r="R299" s="4">
        <v>1</v>
      </c>
      <c r="T299" s="4">
        <v>0</v>
      </c>
      <c r="U299" s="4">
        <v>89.16</v>
      </c>
      <c r="V299" s="4">
        <v>31.62</v>
      </c>
      <c r="X299" s="4" t="s">
        <v>1759</v>
      </c>
      <c r="Y299" s="4" t="s">
        <v>1627</v>
      </c>
      <c r="AA299" s="4" t="s">
        <v>1647</v>
      </c>
      <c r="AB299" s="4" t="s">
        <v>2039</v>
      </c>
    </row>
    <row r="300" spans="1:28" s="4" customFormat="1" ht="39.6" hidden="1" x14ac:dyDescent="0.3">
      <c r="A300" s="3" t="s">
        <v>2036</v>
      </c>
      <c r="B300" s="4">
        <v>18</v>
      </c>
      <c r="C300" s="4" t="s">
        <v>94</v>
      </c>
      <c r="D300" s="4" t="s">
        <v>3974</v>
      </c>
      <c r="E300" s="4">
        <v>583</v>
      </c>
      <c r="F300" s="4" t="str">
        <f>LOOKUP(E300,Lotes!A:A,Lotes!N:N)</f>
        <v>relleno; nivel sobre de piso</v>
      </c>
      <c r="G300" s="4" t="s">
        <v>581</v>
      </c>
      <c r="H300" s="4" t="s">
        <v>1996</v>
      </c>
      <c r="I300" s="4" t="s">
        <v>1634</v>
      </c>
      <c r="J300" s="4" t="s">
        <v>3561</v>
      </c>
      <c r="K300" s="10" t="s">
        <v>1656</v>
      </c>
      <c r="L300" s="10" t="s">
        <v>1657</v>
      </c>
      <c r="M300" s="4" t="s">
        <v>1658</v>
      </c>
      <c r="N300" s="4" t="s">
        <v>1730</v>
      </c>
      <c r="O300" s="4" t="s">
        <v>1665</v>
      </c>
      <c r="P300" s="4" t="s">
        <v>2040</v>
      </c>
      <c r="Q300" s="4">
        <v>1</v>
      </c>
      <c r="R300" s="4">
        <v>1</v>
      </c>
      <c r="T300" s="4">
        <v>0</v>
      </c>
      <c r="U300" s="4">
        <v>20.36</v>
      </c>
      <c r="V300" s="4">
        <v>47.62</v>
      </c>
      <c r="X300" s="4" t="s">
        <v>1759</v>
      </c>
      <c r="Y300" s="4" t="s">
        <v>1627</v>
      </c>
      <c r="AA300" s="4" t="s">
        <v>1647</v>
      </c>
      <c r="AB300" s="4" t="s">
        <v>2041</v>
      </c>
    </row>
    <row r="301" spans="1:28" s="4" customFormat="1" ht="26.4" hidden="1" x14ac:dyDescent="0.3">
      <c r="A301" s="3" t="s">
        <v>2036</v>
      </c>
      <c r="B301" s="4">
        <v>18</v>
      </c>
      <c r="C301" s="4" t="s">
        <v>94</v>
      </c>
      <c r="D301" s="4" t="s">
        <v>3974</v>
      </c>
      <c r="E301" s="4">
        <v>583</v>
      </c>
      <c r="F301" s="4" t="str">
        <f>LOOKUP(E301,Lotes!A:A,Lotes!N:N)</f>
        <v>relleno; nivel sobre de piso</v>
      </c>
      <c r="G301" s="4" t="s">
        <v>581</v>
      </c>
      <c r="H301" s="4" t="s">
        <v>1996</v>
      </c>
      <c r="I301" s="4" t="s">
        <v>1634</v>
      </c>
      <c r="J301" s="4" t="s">
        <v>3561</v>
      </c>
      <c r="K301" s="10" t="s">
        <v>1656</v>
      </c>
      <c r="L301" s="10" t="s">
        <v>1657</v>
      </c>
      <c r="M301" s="4" t="s">
        <v>1658</v>
      </c>
      <c r="N301" s="4" t="s">
        <v>1687</v>
      </c>
      <c r="O301" s="4" t="s">
        <v>1625</v>
      </c>
      <c r="P301" s="4" t="s">
        <v>1786</v>
      </c>
      <c r="Q301" s="4">
        <v>1</v>
      </c>
      <c r="R301" s="4">
        <v>1</v>
      </c>
      <c r="T301" s="4">
        <v>1</v>
      </c>
      <c r="U301" s="4">
        <v>97.97</v>
      </c>
      <c r="V301" s="4">
        <v>32.270000000000003</v>
      </c>
      <c r="Y301" s="4" t="s">
        <v>1647</v>
      </c>
      <c r="AA301" s="4" t="s">
        <v>1647</v>
      </c>
      <c r="AB301" s="4" t="s">
        <v>2042</v>
      </c>
    </row>
    <row r="302" spans="1:28" s="4" customFormat="1" ht="26.4" hidden="1" x14ac:dyDescent="0.3">
      <c r="A302" s="3" t="s">
        <v>2036</v>
      </c>
      <c r="B302" s="4">
        <v>18</v>
      </c>
      <c r="C302" s="4" t="s">
        <v>94</v>
      </c>
      <c r="D302" s="4" t="s">
        <v>3974</v>
      </c>
      <c r="E302" s="4">
        <v>583</v>
      </c>
      <c r="F302" s="4" t="str">
        <f>LOOKUP(E302,Lotes!A:A,Lotes!N:N)</f>
        <v>relleno; nivel sobre de piso</v>
      </c>
      <c r="G302" s="4" t="s">
        <v>581</v>
      </c>
      <c r="H302" s="4" t="s">
        <v>1996</v>
      </c>
      <c r="I302" s="4" t="s">
        <v>1634</v>
      </c>
      <c r="J302" s="4" t="s">
        <v>3561</v>
      </c>
      <c r="K302" s="10" t="s">
        <v>1656</v>
      </c>
      <c r="L302" s="10" t="s">
        <v>1657</v>
      </c>
      <c r="M302" s="4" t="s">
        <v>1658</v>
      </c>
      <c r="N302" s="4" t="s">
        <v>1687</v>
      </c>
      <c r="O302" s="4" t="s">
        <v>1625</v>
      </c>
      <c r="P302" s="4" t="s">
        <v>1786</v>
      </c>
      <c r="Q302" s="4">
        <v>1</v>
      </c>
      <c r="R302" s="4">
        <v>1</v>
      </c>
      <c r="T302" s="4">
        <v>1</v>
      </c>
      <c r="U302" s="4">
        <v>63.3</v>
      </c>
      <c r="V302" s="4">
        <v>29.65</v>
      </c>
      <c r="X302" s="4" t="s">
        <v>1759</v>
      </c>
      <c r="Y302" s="4" t="s">
        <v>1627</v>
      </c>
      <c r="AA302" s="4" t="s">
        <v>1647</v>
      </c>
      <c r="AB302" s="4" t="s">
        <v>2043</v>
      </c>
    </row>
    <row r="303" spans="1:28" s="4" customFormat="1" ht="26.4" hidden="1" x14ac:dyDescent="0.3">
      <c r="A303" s="3" t="s">
        <v>2036</v>
      </c>
      <c r="B303" s="4">
        <v>18</v>
      </c>
      <c r="C303" s="4" t="s">
        <v>94</v>
      </c>
      <c r="D303" s="4" t="s">
        <v>3974</v>
      </c>
      <c r="E303" s="4">
        <v>583</v>
      </c>
      <c r="F303" s="4" t="str">
        <f>LOOKUP(E303,Lotes!A:A,Lotes!N:N)</f>
        <v>relleno; nivel sobre de piso</v>
      </c>
      <c r="G303" s="4" t="s">
        <v>581</v>
      </c>
      <c r="H303" s="4" t="s">
        <v>1996</v>
      </c>
      <c r="I303" s="4" t="s">
        <v>1634</v>
      </c>
      <c r="J303" s="4" t="s">
        <v>3561</v>
      </c>
      <c r="K303" s="10" t="s">
        <v>1656</v>
      </c>
      <c r="L303" s="10" t="s">
        <v>1657</v>
      </c>
      <c r="M303" s="4" t="s">
        <v>1658</v>
      </c>
      <c r="N303" s="4" t="s">
        <v>1757</v>
      </c>
      <c r="O303" s="4" t="s">
        <v>1665</v>
      </c>
      <c r="P303" s="4" t="s">
        <v>1668</v>
      </c>
      <c r="Q303" s="4">
        <v>1</v>
      </c>
      <c r="R303" s="4">
        <v>1</v>
      </c>
      <c r="T303" s="4">
        <v>0</v>
      </c>
      <c r="AB303" s="4" t="s">
        <v>2044</v>
      </c>
    </row>
    <row r="304" spans="1:28" s="4" customFormat="1" ht="26.4" hidden="1" x14ac:dyDescent="0.3">
      <c r="A304" s="3" t="s">
        <v>2036</v>
      </c>
      <c r="B304" s="4">
        <v>18</v>
      </c>
      <c r="C304" s="4" t="s">
        <v>94</v>
      </c>
      <c r="D304" s="4" t="s">
        <v>3974</v>
      </c>
      <c r="E304" s="4">
        <v>583</v>
      </c>
      <c r="F304" s="4" t="str">
        <f>LOOKUP(E304,Lotes!A:A,Lotes!N:N)</f>
        <v>relleno; nivel sobre de piso</v>
      </c>
      <c r="G304" s="4" t="s">
        <v>581</v>
      </c>
      <c r="H304" s="4" t="s">
        <v>1996</v>
      </c>
      <c r="I304" s="4" t="s">
        <v>1634</v>
      </c>
      <c r="J304" s="4" t="s">
        <v>3561</v>
      </c>
      <c r="K304" s="10" t="s">
        <v>1656</v>
      </c>
      <c r="L304" s="10" t="s">
        <v>1657</v>
      </c>
      <c r="M304" s="4" t="s">
        <v>1658</v>
      </c>
      <c r="N304" s="4" t="s">
        <v>2045</v>
      </c>
      <c r="P304" s="4" t="s">
        <v>1626</v>
      </c>
      <c r="Q304" s="4">
        <v>1</v>
      </c>
      <c r="R304" s="4">
        <v>1</v>
      </c>
      <c r="T304" s="4">
        <v>1</v>
      </c>
      <c r="U304" s="4">
        <v>29.58</v>
      </c>
      <c r="V304" s="4">
        <v>15.99</v>
      </c>
      <c r="X304" s="4" t="s">
        <v>1679</v>
      </c>
      <c r="Y304" s="4" t="s">
        <v>1647</v>
      </c>
      <c r="AA304" s="4" t="s">
        <v>1647</v>
      </c>
      <c r="AB304" s="4" t="s">
        <v>2046</v>
      </c>
    </row>
    <row r="305" spans="1:28" s="4" customFormat="1" ht="26.4" hidden="1" x14ac:dyDescent="0.3">
      <c r="A305" s="3" t="s">
        <v>2036</v>
      </c>
      <c r="B305" s="4">
        <v>18</v>
      </c>
      <c r="C305" s="4" t="s">
        <v>94</v>
      </c>
      <c r="D305" s="4" t="s">
        <v>3974</v>
      </c>
      <c r="E305" s="4">
        <v>583</v>
      </c>
      <c r="F305" s="4" t="str">
        <f>LOOKUP(E305,Lotes!A:A,Lotes!N:N)</f>
        <v>relleno; nivel sobre de piso</v>
      </c>
      <c r="G305" s="4" t="s">
        <v>581</v>
      </c>
      <c r="H305" s="4" t="s">
        <v>1996</v>
      </c>
      <c r="I305" s="4" t="s">
        <v>1634</v>
      </c>
      <c r="J305" s="4" t="s">
        <v>3561</v>
      </c>
      <c r="K305" s="10" t="s">
        <v>1656</v>
      </c>
      <c r="L305" s="10" t="s">
        <v>1657</v>
      </c>
      <c r="M305" s="4" t="s">
        <v>1658</v>
      </c>
      <c r="N305" s="4" t="s">
        <v>2045</v>
      </c>
      <c r="P305" s="4" t="s">
        <v>1626</v>
      </c>
      <c r="Q305" s="4">
        <v>1</v>
      </c>
      <c r="R305" s="4">
        <v>1</v>
      </c>
      <c r="T305" s="4">
        <v>1</v>
      </c>
      <c r="U305" s="4">
        <v>21.64</v>
      </c>
      <c r="V305" s="4">
        <v>12.93</v>
      </c>
      <c r="Y305" s="4" t="s">
        <v>1627</v>
      </c>
      <c r="AA305" s="4" t="s">
        <v>1647</v>
      </c>
      <c r="AB305" s="4" t="s">
        <v>2047</v>
      </c>
    </row>
    <row r="306" spans="1:28" s="4" customFormat="1" ht="26.4" hidden="1" x14ac:dyDescent="0.3">
      <c r="A306" s="9" t="s">
        <v>2048</v>
      </c>
      <c r="B306" s="4">
        <v>18</v>
      </c>
      <c r="C306" s="4" t="s">
        <v>94</v>
      </c>
      <c r="D306" s="4" t="s">
        <v>3974</v>
      </c>
      <c r="E306" s="4">
        <v>583</v>
      </c>
      <c r="F306" s="4" t="str">
        <f>LOOKUP(E306,Lotes!A:A,Lotes!N:N)</f>
        <v>relleno; nivel sobre de piso</v>
      </c>
      <c r="G306" s="4" t="s">
        <v>581</v>
      </c>
      <c r="H306" s="4" t="s">
        <v>1996</v>
      </c>
      <c r="I306" s="4" t="s">
        <v>1634</v>
      </c>
      <c r="J306" s="4" t="s">
        <v>3965</v>
      </c>
      <c r="K306" s="10" t="s">
        <v>1673</v>
      </c>
      <c r="L306" s="10" t="s">
        <v>1829</v>
      </c>
      <c r="M306" s="4" t="s">
        <v>1830</v>
      </c>
      <c r="N306" s="4" t="s">
        <v>1687</v>
      </c>
      <c r="O306" s="4" t="s">
        <v>1625</v>
      </c>
      <c r="P306" s="6">
        <v>0.6</v>
      </c>
      <c r="Q306" s="4">
        <v>1</v>
      </c>
      <c r="R306" s="4">
        <v>1</v>
      </c>
      <c r="T306" s="4">
        <v>1</v>
      </c>
      <c r="U306" s="4">
        <v>108.09</v>
      </c>
      <c r="V306" s="4">
        <v>19</v>
      </c>
      <c r="Y306" s="4" t="s">
        <v>1627</v>
      </c>
      <c r="AA306" s="4" t="s">
        <v>1647</v>
      </c>
      <c r="AB306" s="4" t="s">
        <v>2049</v>
      </c>
    </row>
    <row r="307" spans="1:28" s="4" customFormat="1" ht="26.4" hidden="1" x14ac:dyDescent="0.3">
      <c r="A307" s="3" t="s">
        <v>2048</v>
      </c>
      <c r="B307" s="4">
        <v>18</v>
      </c>
      <c r="C307" s="4" t="s">
        <v>94</v>
      </c>
      <c r="D307" s="4" t="s">
        <v>3974</v>
      </c>
      <c r="E307" s="4">
        <v>583</v>
      </c>
      <c r="F307" s="4" t="str">
        <f>LOOKUP(E307,Lotes!A:A,Lotes!N:N)</f>
        <v>relleno; nivel sobre de piso</v>
      </c>
      <c r="G307" s="4" t="s">
        <v>581</v>
      </c>
      <c r="H307" s="4" t="s">
        <v>1996</v>
      </c>
      <c r="I307" s="4" t="s">
        <v>1634</v>
      </c>
      <c r="J307" s="4" t="s">
        <v>3965</v>
      </c>
      <c r="K307" s="10" t="s">
        <v>1673</v>
      </c>
      <c r="L307" s="10" t="s">
        <v>1829</v>
      </c>
      <c r="M307" s="4" t="s">
        <v>1830</v>
      </c>
      <c r="N307" s="4" t="s">
        <v>1849</v>
      </c>
      <c r="P307" s="4" t="s">
        <v>1626</v>
      </c>
      <c r="Q307" s="4">
        <v>1</v>
      </c>
      <c r="R307" s="4">
        <v>1</v>
      </c>
      <c r="T307" s="4">
        <v>1</v>
      </c>
      <c r="U307" s="4">
        <v>44.73</v>
      </c>
      <c r="V307" s="4">
        <v>10.39</v>
      </c>
      <c r="Y307" s="4" t="s">
        <v>1647</v>
      </c>
      <c r="AA307" s="4" t="s">
        <v>1647</v>
      </c>
      <c r="AB307" s="4" t="s">
        <v>2050</v>
      </c>
    </row>
    <row r="308" spans="1:28" s="4" customFormat="1" ht="13.8" hidden="1" x14ac:dyDescent="0.3">
      <c r="A308" s="3" t="s">
        <v>2048</v>
      </c>
      <c r="B308" s="4">
        <v>18</v>
      </c>
      <c r="C308" s="4" t="s">
        <v>94</v>
      </c>
      <c r="D308" s="4" t="s">
        <v>3974</v>
      </c>
      <c r="E308" s="4">
        <v>583</v>
      </c>
      <c r="F308" s="4" t="str">
        <f>LOOKUP(E308,Lotes!A:A,Lotes!N:N)</f>
        <v>relleno; nivel sobre de piso</v>
      </c>
      <c r="G308" s="4" t="s">
        <v>581</v>
      </c>
      <c r="H308" s="4" t="s">
        <v>1996</v>
      </c>
      <c r="I308" s="4" t="s">
        <v>1634</v>
      </c>
      <c r="J308" s="4" t="s">
        <v>3965</v>
      </c>
      <c r="K308" s="10" t="s">
        <v>1673</v>
      </c>
      <c r="L308" s="10" t="s">
        <v>1829</v>
      </c>
      <c r="M308" s="4" t="s">
        <v>1830</v>
      </c>
      <c r="N308" s="4" t="s">
        <v>1739</v>
      </c>
      <c r="P308" s="4" t="s">
        <v>1626</v>
      </c>
      <c r="Q308" s="4">
        <v>1</v>
      </c>
      <c r="R308" s="4">
        <v>1</v>
      </c>
      <c r="T308" s="4">
        <v>1</v>
      </c>
      <c r="U308" s="4">
        <v>16.28</v>
      </c>
      <c r="V308" s="4">
        <v>9.43</v>
      </c>
      <c r="AB308" s="4" t="s">
        <v>2051</v>
      </c>
    </row>
    <row r="309" spans="1:28" s="4" customFormat="1" ht="13.8" hidden="1" x14ac:dyDescent="0.3">
      <c r="A309" s="3" t="s">
        <v>2048</v>
      </c>
      <c r="B309" s="4">
        <v>18</v>
      </c>
      <c r="C309" s="4" t="s">
        <v>94</v>
      </c>
      <c r="D309" s="4" t="s">
        <v>3974</v>
      </c>
      <c r="E309" s="4">
        <v>583</v>
      </c>
      <c r="F309" s="4" t="str">
        <f>LOOKUP(E309,Lotes!A:A,Lotes!N:N)</f>
        <v>relleno; nivel sobre de piso</v>
      </c>
      <c r="G309" s="4" t="s">
        <v>581</v>
      </c>
      <c r="H309" s="4" t="s">
        <v>1996</v>
      </c>
      <c r="I309" s="4" t="s">
        <v>1634</v>
      </c>
      <c r="J309" s="4" t="s">
        <v>3965</v>
      </c>
      <c r="K309" s="10" t="s">
        <v>1673</v>
      </c>
      <c r="L309" s="10" t="s">
        <v>1829</v>
      </c>
      <c r="M309" s="4" t="s">
        <v>1830</v>
      </c>
      <c r="N309" s="4" t="s">
        <v>1675</v>
      </c>
      <c r="P309" s="6">
        <v>0.7</v>
      </c>
      <c r="Q309" s="4">
        <v>1</v>
      </c>
      <c r="R309" s="4">
        <v>1</v>
      </c>
      <c r="T309" s="4">
        <v>1</v>
      </c>
      <c r="U309" s="4">
        <v>26.72</v>
      </c>
      <c r="V309" s="4">
        <v>8.74</v>
      </c>
      <c r="X309" s="4" t="s">
        <v>1679</v>
      </c>
      <c r="AB309" s="4" t="s">
        <v>2052</v>
      </c>
    </row>
    <row r="310" spans="1:28" s="4" customFormat="1" ht="13.8" hidden="1" x14ac:dyDescent="0.3">
      <c r="A310" s="3" t="s">
        <v>2048</v>
      </c>
      <c r="B310" s="4">
        <v>18</v>
      </c>
      <c r="C310" s="4" t="s">
        <v>94</v>
      </c>
      <c r="D310" s="4" t="s">
        <v>3974</v>
      </c>
      <c r="E310" s="4">
        <v>583</v>
      </c>
      <c r="F310" s="4" t="str">
        <f>LOOKUP(E310,Lotes!A:A,Lotes!N:N)</f>
        <v>relleno; nivel sobre de piso</v>
      </c>
      <c r="G310" s="4" t="s">
        <v>581</v>
      </c>
      <c r="H310" s="4" t="s">
        <v>1996</v>
      </c>
      <c r="I310" s="4" t="s">
        <v>1634</v>
      </c>
      <c r="J310" s="4" t="s">
        <v>3965</v>
      </c>
      <c r="K310" s="10" t="s">
        <v>1673</v>
      </c>
      <c r="L310" s="10" t="s">
        <v>1829</v>
      </c>
      <c r="M310" s="4" t="s">
        <v>1830</v>
      </c>
      <c r="N310" s="4" t="s">
        <v>2053</v>
      </c>
      <c r="O310" s="4" t="s">
        <v>1625</v>
      </c>
      <c r="P310" s="4" t="s">
        <v>1751</v>
      </c>
      <c r="Q310" s="4">
        <v>1</v>
      </c>
      <c r="R310" s="4">
        <v>1</v>
      </c>
      <c r="T310" s="4">
        <v>1</v>
      </c>
      <c r="U310" s="4">
        <v>20.84</v>
      </c>
      <c r="V310" s="4">
        <v>14.69</v>
      </c>
      <c r="X310" s="4" t="s">
        <v>1646</v>
      </c>
      <c r="AA310" s="4" t="s">
        <v>1647</v>
      </c>
      <c r="AB310" s="4" t="s">
        <v>2054</v>
      </c>
    </row>
    <row r="311" spans="1:28" s="4" customFormat="1" ht="27.6" hidden="1" x14ac:dyDescent="0.3">
      <c r="A311" s="3" t="s">
        <v>2055</v>
      </c>
      <c r="B311" s="4">
        <v>18</v>
      </c>
      <c r="C311" s="4" t="s">
        <v>94</v>
      </c>
      <c r="D311" s="4" t="s">
        <v>3974</v>
      </c>
      <c r="E311" s="4">
        <v>583</v>
      </c>
      <c r="F311" s="4" t="str">
        <f>LOOKUP(E311,Lotes!A:A,Lotes!N:N)</f>
        <v>relleno; nivel sobre de piso</v>
      </c>
      <c r="G311" s="4" t="s">
        <v>581</v>
      </c>
      <c r="H311" s="4" t="s">
        <v>1996</v>
      </c>
      <c r="I311" s="4" t="s">
        <v>1634</v>
      </c>
      <c r="K311" s="10" t="s">
        <v>1728</v>
      </c>
      <c r="L311" s="16"/>
      <c r="M311" s="4" t="s">
        <v>1729</v>
      </c>
      <c r="N311" s="4" t="s">
        <v>1652</v>
      </c>
      <c r="P311" s="6">
        <v>0.9</v>
      </c>
      <c r="Q311" s="4">
        <v>1</v>
      </c>
      <c r="R311" s="4">
        <v>1</v>
      </c>
      <c r="T311" s="4">
        <v>1</v>
      </c>
      <c r="U311" s="4">
        <v>6.5</v>
      </c>
      <c r="V311" s="4">
        <v>9.2799999999999994</v>
      </c>
      <c r="AB311" s="4" t="s">
        <v>2056</v>
      </c>
    </row>
    <row r="312" spans="1:28" s="4" customFormat="1" ht="13.8" hidden="1" x14ac:dyDescent="0.3">
      <c r="A312" s="3" t="s">
        <v>2057</v>
      </c>
      <c r="B312" s="4">
        <v>18</v>
      </c>
      <c r="C312" s="4" t="s">
        <v>94</v>
      </c>
      <c r="D312" s="4" t="s">
        <v>3974</v>
      </c>
      <c r="E312" s="4">
        <v>583</v>
      </c>
      <c r="F312" s="4" t="str">
        <f>LOOKUP(E312,Lotes!A:A,Lotes!N:N)</f>
        <v>relleno; nivel sobre de piso</v>
      </c>
      <c r="G312" s="4" t="s">
        <v>581</v>
      </c>
      <c r="H312" s="4" t="s">
        <v>1996</v>
      </c>
      <c r="I312" s="4" t="s">
        <v>1738</v>
      </c>
      <c r="K312" s="16"/>
      <c r="L312" s="16"/>
      <c r="M312" s="4" t="s">
        <v>1807</v>
      </c>
      <c r="N312" s="4" t="s">
        <v>1695</v>
      </c>
      <c r="P312" s="4" t="s">
        <v>1668</v>
      </c>
      <c r="Q312" s="4">
        <v>23</v>
      </c>
      <c r="R312" s="4">
        <v>23</v>
      </c>
      <c r="T312" s="4">
        <v>0</v>
      </c>
      <c r="AB312" s="4" t="s">
        <v>2058</v>
      </c>
    </row>
    <row r="313" spans="1:28" s="4" customFormat="1" ht="26.4" hidden="1" x14ac:dyDescent="0.3">
      <c r="A313" s="9" t="s">
        <v>2059</v>
      </c>
      <c r="B313" s="4">
        <v>18</v>
      </c>
      <c r="C313" s="4" t="s">
        <v>94</v>
      </c>
      <c r="D313" s="4" t="s">
        <v>3974</v>
      </c>
      <c r="E313" s="4">
        <v>583</v>
      </c>
      <c r="F313" s="4" t="str">
        <f>LOOKUP(E313,Lotes!A:A,Lotes!N:N)</f>
        <v>relleno; nivel sobre de piso</v>
      </c>
      <c r="G313" s="4" t="s">
        <v>581</v>
      </c>
      <c r="H313" s="4" t="s">
        <v>1996</v>
      </c>
      <c r="I313" s="4" t="s">
        <v>1738</v>
      </c>
      <c r="K313" s="16"/>
      <c r="L313" s="16"/>
      <c r="M313" s="4" t="s">
        <v>1807</v>
      </c>
      <c r="N313" s="4" t="s">
        <v>1796</v>
      </c>
      <c r="Q313" s="4">
        <v>1</v>
      </c>
      <c r="R313" s="4">
        <v>1</v>
      </c>
      <c r="T313" s="4">
        <v>0</v>
      </c>
      <c r="U313" s="4">
        <v>26.2</v>
      </c>
      <c r="V313" s="4">
        <v>10.07</v>
      </c>
      <c r="W313" s="4">
        <v>0.3</v>
      </c>
      <c r="Z313" s="4" t="s">
        <v>1647</v>
      </c>
      <c r="AA313" s="4" t="s">
        <v>1647</v>
      </c>
      <c r="AB313" s="4" t="s">
        <v>2060</v>
      </c>
    </row>
    <row r="314" spans="1:28" s="4" customFormat="1" ht="13.8" hidden="1" x14ac:dyDescent="0.3">
      <c r="A314" s="3" t="s">
        <v>2061</v>
      </c>
      <c r="B314" s="4">
        <v>18</v>
      </c>
      <c r="C314" s="4" t="s">
        <v>94</v>
      </c>
      <c r="D314" s="4" t="s">
        <v>3974</v>
      </c>
      <c r="E314" s="4">
        <v>583</v>
      </c>
      <c r="F314" s="4" t="str">
        <f>LOOKUP(E314,Lotes!A:A,Lotes!N:N)</f>
        <v>relleno; nivel sobre de piso</v>
      </c>
      <c r="G314" s="4" t="s">
        <v>581</v>
      </c>
      <c r="H314" s="4" t="s">
        <v>1996</v>
      </c>
      <c r="I314" s="4" t="s">
        <v>1634</v>
      </c>
      <c r="K314" s="16"/>
      <c r="L314" s="16"/>
      <c r="M314" s="4" t="s">
        <v>1634</v>
      </c>
      <c r="N314" s="4" t="s">
        <v>1652</v>
      </c>
      <c r="P314" s="4" t="s">
        <v>1668</v>
      </c>
      <c r="Q314" s="4">
        <v>1</v>
      </c>
      <c r="R314" s="4">
        <v>1</v>
      </c>
      <c r="T314" s="4">
        <v>0</v>
      </c>
      <c r="X314" s="4" t="s">
        <v>1646</v>
      </c>
      <c r="AA314" s="5"/>
      <c r="AB314" s="4" t="s">
        <v>2062</v>
      </c>
    </row>
    <row r="315" spans="1:28" s="4" customFormat="1" ht="13.8" hidden="1" x14ac:dyDescent="0.3">
      <c r="A315" s="3" t="s">
        <v>2061</v>
      </c>
      <c r="B315" s="4">
        <v>18</v>
      </c>
      <c r="C315" s="4" t="s">
        <v>94</v>
      </c>
      <c r="D315" s="4" t="s">
        <v>3974</v>
      </c>
      <c r="E315" s="4">
        <v>583</v>
      </c>
      <c r="F315" s="4" t="str">
        <f>LOOKUP(E315,Lotes!A:A,Lotes!N:N)</f>
        <v>relleno; nivel sobre de piso</v>
      </c>
      <c r="G315" s="4" t="s">
        <v>581</v>
      </c>
      <c r="H315" s="4" t="s">
        <v>1996</v>
      </c>
      <c r="I315" s="4" t="s">
        <v>1634</v>
      </c>
      <c r="K315" s="16"/>
      <c r="L315" s="16"/>
      <c r="M315" s="4" t="s">
        <v>1634</v>
      </c>
      <c r="N315" s="4" t="s">
        <v>1643</v>
      </c>
      <c r="P315" s="4" t="s">
        <v>1632</v>
      </c>
      <c r="Q315" s="4">
        <v>1</v>
      </c>
      <c r="R315" s="4">
        <v>1</v>
      </c>
      <c r="T315" s="4">
        <v>0</v>
      </c>
      <c r="U315" s="4">
        <v>27.73</v>
      </c>
      <c r="V315" s="4">
        <v>5.45</v>
      </c>
      <c r="X315" s="4" t="s">
        <v>1646</v>
      </c>
      <c r="AA315" s="5"/>
      <c r="AB315" s="4" t="s">
        <v>2063</v>
      </c>
    </row>
    <row r="316" spans="1:28" s="4" customFormat="1" ht="26.4" hidden="1" x14ac:dyDescent="0.3">
      <c r="A316" s="3" t="s">
        <v>2061</v>
      </c>
      <c r="B316" s="4">
        <v>18</v>
      </c>
      <c r="C316" s="4" t="s">
        <v>94</v>
      </c>
      <c r="D316" s="4" t="s">
        <v>3974</v>
      </c>
      <c r="E316" s="4">
        <v>583</v>
      </c>
      <c r="F316" s="4" t="str">
        <f>LOOKUP(E316,Lotes!A:A,Lotes!N:N)</f>
        <v>relleno; nivel sobre de piso</v>
      </c>
      <c r="G316" s="4" t="s">
        <v>581</v>
      </c>
      <c r="H316" s="4" t="s">
        <v>1996</v>
      </c>
      <c r="I316" s="4" t="s">
        <v>1634</v>
      </c>
      <c r="K316" s="16"/>
      <c r="L316" s="16"/>
      <c r="M316" s="4" t="s">
        <v>1634</v>
      </c>
      <c r="N316" s="4" t="s">
        <v>1643</v>
      </c>
      <c r="P316" s="4" t="s">
        <v>1701</v>
      </c>
      <c r="Q316" s="4">
        <v>1</v>
      </c>
      <c r="R316" s="4">
        <v>1</v>
      </c>
      <c r="T316" s="4">
        <v>0</v>
      </c>
      <c r="U316" s="4">
        <v>31</v>
      </c>
      <c r="V316" s="4">
        <v>2.77</v>
      </c>
      <c r="X316" s="4" t="s">
        <v>1702</v>
      </c>
      <c r="AA316" s="5"/>
      <c r="AB316" s="4" t="s">
        <v>2064</v>
      </c>
    </row>
    <row r="317" spans="1:28" s="4" customFormat="1" ht="26.4" hidden="1" x14ac:dyDescent="0.3">
      <c r="A317" s="3" t="s">
        <v>2065</v>
      </c>
      <c r="B317" s="4">
        <v>18</v>
      </c>
      <c r="C317" s="4" t="s">
        <v>94</v>
      </c>
      <c r="D317" s="4" t="s">
        <v>3974</v>
      </c>
      <c r="E317" s="4">
        <v>583</v>
      </c>
      <c r="F317" s="4" t="str">
        <f>LOOKUP(E317,Lotes!A:A,Lotes!N:N)</f>
        <v>relleno; nivel sobre de piso</v>
      </c>
      <c r="G317" s="4" t="s">
        <v>581</v>
      </c>
      <c r="H317" s="4" t="s">
        <v>1996</v>
      </c>
      <c r="I317" s="4" t="s">
        <v>1622</v>
      </c>
      <c r="K317" s="10" t="s">
        <v>1894</v>
      </c>
      <c r="L317" s="10" t="s">
        <v>1895</v>
      </c>
      <c r="M317" s="4" t="s">
        <v>1896</v>
      </c>
      <c r="N317" s="4" t="s">
        <v>1643</v>
      </c>
      <c r="O317" s="5"/>
      <c r="P317" s="4" t="s">
        <v>1632</v>
      </c>
      <c r="Q317" s="4">
        <v>1</v>
      </c>
      <c r="R317" s="4">
        <v>1</v>
      </c>
      <c r="T317" s="4">
        <v>0</v>
      </c>
      <c r="U317" s="4">
        <v>25.55</v>
      </c>
      <c r="V317" s="4">
        <v>12.86</v>
      </c>
      <c r="X317" s="4" t="s">
        <v>1644</v>
      </c>
      <c r="AB317" s="4" t="s">
        <v>2066</v>
      </c>
    </row>
    <row r="318" spans="1:28" s="4" customFormat="1" ht="26.4" hidden="1" x14ac:dyDescent="0.3">
      <c r="A318" s="3" t="s">
        <v>2065</v>
      </c>
      <c r="B318" s="4">
        <v>18</v>
      </c>
      <c r="C318" s="4" t="s">
        <v>94</v>
      </c>
      <c r="D318" s="4" t="s">
        <v>3974</v>
      </c>
      <c r="E318" s="4">
        <v>583</v>
      </c>
      <c r="F318" s="4" t="str">
        <f>LOOKUP(E318,Lotes!A:A,Lotes!N:N)</f>
        <v>relleno; nivel sobre de piso</v>
      </c>
      <c r="G318" s="4" t="s">
        <v>581</v>
      </c>
      <c r="H318" s="4" t="s">
        <v>1996</v>
      </c>
      <c r="I318" s="4" t="s">
        <v>1622</v>
      </c>
      <c r="K318" s="10" t="s">
        <v>1894</v>
      </c>
      <c r="L318" s="10" t="s">
        <v>1895</v>
      </c>
      <c r="M318" s="4" t="s">
        <v>1896</v>
      </c>
      <c r="N318" s="4" t="s">
        <v>1667</v>
      </c>
      <c r="P318" s="4" t="s">
        <v>1945</v>
      </c>
      <c r="Q318" s="4">
        <v>1</v>
      </c>
      <c r="R318" s="4">
        <v>1</v>
      </c>
      <c r="T318" s="4">
        <v>1</v>
      </c>
    </row>
    <row r="319" spans="1:28" s="4" customFormat="1" ht="26.4" hidden="1" x14ac:dyDescent="0.3">
      <c r="A319" s="3" t="s">
        <v>2067</v>
      </c>
      <c r="B319" s="4">
        <v>18</v>
      </c>
      <c r="C319" s="4" t="s">
        <v>94</v>
      </c>
      <c r="D319" s="4" t="s">
        <v>3974</v>
      </c>
      <c r="E319" s="4">
        <v>583</v>
      </c>
      <c r="F319" s="4" t="str">
        <f>LOOKUP(E319,Lotes!A:A,Lotes!N:N)</f>
        <v>relleno; nivel sobre de piso</v>
      </c>
      <c r="G319" s="4" t="s">
        <v>581</v>
      </c>
      <c r="H319" s="4" t="s">
        <v>1996</v>
      </c>
      <c r="I319" s="4" t="s">
        <v>1769</v>
      </c>
      <c r="K319" s="10" t="s">
        <v>1770</v>
      </c>
      <c r="L319" s="10" t="s">
        <v>1636</v>
      </c>
      <c r="M319" s="4" t="s">
        <v>1771</v>
      </c>
      <c r="N319" s="4" t="s">
        <v>1772</v>
      </c>
      <c r="P319" s="4" t="s">
        <v>2068</v>
      </c>
      <c r="Q319" s="4">
        <v>3</v>
      </c>
      <c r="R319" s="4">
        <v>3</v>
      </c>
      <c r="T319" s="4">
        <v>0</v>
      </c>
      <c r="AB319" s="4" t="s">
        <v>2069</v>
      </c>
    </row>
    <row r="320" spans="1:28" s="4" customFormat="1" ht="13.8" hidden="1" x14ac:dyDescent="0.3">
      <c r="A320" s="3" t="s">
        <v>2067</v>
      </c>
      <c r="B320" s="4">
        <v>18</v>
      </c>
      <c r="C320" s="4" t="s">
        <v>94</v>
      </c>
      <c r="D320" s="4" t="s">
        <v>3974</v>
      </c>
      <c r="E320" s="4">
        <v>583</v>
      </c>
      <c r="F320" s="4" t="str">
        <f>LOOKUP(E320,Lotes!A:A,Lotes!N:N)</f>
        <v>relleno; nivel sobre de piso</v>
      </c>
      <c r="G320" s="4" t="s">
        <v>581</v>
      </c>
      <c r="H320" s="4" t="s">
        <v>1996</v>
      </c>
      <c r="I320" s="4" t="s">
        <v>1769</v>
      </c>
      <c r="K320" s="10" t="s">
        <v>1770</v>
      </c>
      <c r="L320" s="10" t="s">
        <v>1636</v>
      </c>
      <c r="M320" s="4" t="s">
        <v>1771</v>
      </c>
      <c r="N320" s="4" t="s">
        <v>1772</v>
      </c>
      <c r="P320" s="4" t="s">
        <v>2070</v>
      </c>
      <c r="Q320" s="4">
        <v>1</v>
      </c>
      <c r="R320" s="4">
        <v>1</v>
      </c>
      <c r="T320" s="4">
        <v>0</v>
      </c>
      <c r="U320" s="4">
        <v>27.22</v>
      </c>
      <c r="V320" s="4">
        <v>24.2</v>
      </c>
      <c r="AB320" s="4" t="s">
        <v>2071</v>
      </c>
    </row>
    <row r="321" spans="1:28" s="4" customFormat="1" ht="26.4" hidden="1" x14ac:dyDescent="0.3">
      <c r="A321" s="3" t="s">
        <v>2036</v>
      </c>
      <c r="B321" s="4">
        <v>18</v>
      </c>
      <c r="C321" s="4" t="s">
        <v>94</v>
      </c>
      <c r="D321" s="4" t="s">
        <v>3974</v>
      </c>
      <c r="E321" s="4">
        <v>583</v>
      </c>
      <c r="F321" s="4" t="str">
        <f>LOOKUP(E321,Lotes!A:A,Lotes!N:N)</f>
        <v>relleno; nivel sobre de piso</v>
      </c>
      <c r="G321" s="4" t="s">
        <v>581</v>
      </c>
      <c r="H321" s="4" t="s">
        <v>1996</v>
      </c>
      <c r="I321" s="4" t="s">
        <v>1634</v>
      </c>
      <c r="J321" s="4" t="s">
        <v>3561</v>
      </c>
      <c r="K321" s="10" t="s">
        <v>1656</v>
      </c>
      <c r="L321" s="10" t="s">
        <v>1657</v>
      </c>
      <c r="M321" s="4" t="s">
        <v>1658</v>
      </c>
      <c r="N321" s="4" t="s">
        <v>2072</v>
      </c>
      <c r="P321" s="4" t="s">
        <v>1626</v>
      </c>
      <c r="Q321" s="4">
        <v>1</v>
      </c>
      <c r="R321" s="4">
        <v>1</v>
      </c>
      <c r="T321" s="4">
        <v>1</v>
      </c>
      <c r="U321" s="4">
        <v>19.46</v>
      </c>
      <c r="V321" s="4">
        <v>15.51</v>
      </c>
      <c r="AA321" s="4" t="s">
        <v>1647</v>
      </c>
      <c r="AB321" s="4" t="s">
        <v>5386</v>
      </c>
    </row>
    <row r="322" spans="1:28" s="4" customFormat="1" ht="26.4" hidden="1" x14ac:dyDescent="0.3">
      <c r="A322" s="3" t="s">
        <v>2036</v>
      </c>
      <c r="B322" s="4">
        <v>18</v>
      </c>
      <c r="C322" s="4" t="s">
        <v>94</v>
      </c>
      <c r="D322" s="4" t="s">
        <v>3974</v>
      </c>
      <c r="E322" s="4">
        <v>583</v>
      </c>
      <c r="F322" s="4" t="str">
        <f>LOOKUP(E322,Lotes!A:A,Lotes!N:N)</f>
        <v>relleno; nivel sobre de piso</v>
      </c>
      <c r="G322" s="4" t="s">
        <v>581</v>
      </c>
      <c r="H322" s="4" t="s">
        <v>1996</v>
      </c>
      <c r="I322" s="4" t="s">
        <v>1634</v>
      </c>
      <c r="J322" s="4" t="s">
        <v>3561</v>
      </c>
      <c r="K322" s="10" t="s">
        <v>1656</v>
      </c>
      <c r="L322" s="10" t="s">
        <v>1657</v>
      </c>
      <c r="M322" s="4" t="s">
        <v>1658</v>
      </c>
      <c r="N322" s="4" t="s">
        <v>2072</v>
      </c>
      <c r="P322" s="4" t="s">
        <v>1780</v>
      </c>
      <c r="Q322" s="4">
        <v>2</v>
      </c>
      <c r="R322" s="4">
        <v>2</v>
      </c>
      <c r="T322" s="4">
        <v>2</v>
      </c>
      <c r="X322" s="4" t="s">
        <v>2073</v>
      </c>
      <c r="AB322" s="4" t="s">
        <v>2074</v>
      </c>
    </row>
    <row r="323" spans="1:28" s="4" customFormat="1" ht="26.4" hidden="1" x14ac:dyDescent="0.3">
      <c r="A323" s="3" t="s">
        <v>2036</v>
      </c>
      <c r="B323" s="4">
        <v>18</v>
      </c>
      <c r="C323" s="4" t="s">
        <v>94</v>
      </c>
      <c r="D323" s="4" t="s">
        <v>3974</v>
      </c>
      <c r="E323" s="4">
        <v>583</v>
      </c>
      <c r="F323" s="4" t="str">
        <f>LOOKUP(E323,Lotes!A:A,Lotes!N:N)</f>
        <v>relleno; nivel sobre de piso</v>
      </c>
      <c r="G323" s="4" t="s">
        <v>581</v>
      </c>
      <c r="H323" s="4" t="s">
        <v>1996</v>
      </c>
      <c r="I323" s="4" t="s">
        <v>1634</v>
      </c>
      <c r="J323" s="4" t="s">
        <v>3561</v>
      </c>
      <c r="K323" s="10" t="s">
        <v>1656</v>
      </c>
      <c r="L323" s="10" t="s">
        <v>1657</v>
      </c>
      <c r="M323" s="4" t="s">
        <v>1658</v>
      </c>
      <c r="N323" s="4" t="s">
        <v>2072</v>
      </c>
      <c r="P323" s="4" t="s">
        <v>1668</v>
      </c>
      <c r="Q323" s="4">
        <v>2</v>
      </c>
      <c r="R323" s="4">
        <v>2</v>
      </c>
      <c r="T323" s="4">
        <v>1</v>
      </c>
      <c r="X323" s="4" t="s">
        <v>2073</v>
      </c>
      <c r="AB323" s="4" t="s">
        <v>2075</v>
      </c>
    </row>
    <row r="324" spans="1:28" s="4" customFormat="1" ht="13.8" hidden="1" x14ac:dyDescent="0.3">
      <c r="A324" s="3" t="s">
        <v>2076</v>
      </c>
      <c r="B324" s="4">
        <v>18</v>
      </c>
      <c r="C324" s="4" t="s">
        <v>94</v>
      </c>
      <c r="D324" s="4" t="s">
        <v>3974</v>
      </c>
      <c r="E324" s="4">
        <v>583</v>
      </c>
      <c r="F324" s="4" t="str">
        <f>LOOKUP(E324,Lotes!A:A,Lotes!N:N)</f>
        <v>relleno; nivel sobre de piso</v>
      </c>
      <c r="G324" s="4" t="s">
        <v>581</v>
      </c>
      <c r="H324" s="4" t="s">
        <v>1996</v>
      </c>
      <c r="I324" s="4" t="s">
        <v>1622</v>
      </c>
      <c r="K324" s="10" t="s">
        <v>1650</v>
      </c>
      <c r="L324" s="16"/>
      <c r="M324" s="4" t="s">
        <v>1622</v>
      </c>
      <c r="N324" s="4" t="s">
        <v>1687</v>
      </c>
      <c r="O324" s="4" t="s">
        <v>1625</v>
      </c>
      <c r="P324" s="4" t="s">
        <v>1751</v>
      </c>
      <c r="Q324" s="4">
        <v>1</v>
      </c>
      <c r="R324" s="4">
        <v>1</v>
      </c>
      <c r="T324" s="4">
        <v>1</v>
      </c>
      <c r="U324" s="4">
        <v>44.84</v>
      </c>
      <c r="V324" s="4">
        <v>6.26</v>
      </c>
      <c r="Z324" s="4" t="s">
        <v>2011</v>
      </c>
    </row>
    <row r="325" spans="1:28" s="4" customFormat="1" ht="13.8" hidden="1" x14ac:dyDescent="0.3">
      <c r="A325" s="3" t="s">
        <v>2076</v>
      </c>
      <c r="B325" s="4">
        <v>18</v>
      </c>
      <c r="C325" s="4" t="s">
        <v>94</v>
      </c>
      <c r="D325" s="4" t="s">
        <v>3974</v>
      </c>
      <c r="E325" s="4">
        <v>583</v>
      </c>
      <c r="F325" s="4" t="str">
        <f>LOOKUP(E325,Lotes!A:A,Lotes!N:N)</f>
        <v>relleno; nivel sobre de piso</v>
      </c>
      <c r="G325" s="4" t="s">
        <v>581</v>
      </c>
      <c r="H325" s="4" t="s">
        <v>1996</v>
      </c>
      <c r="I325" s="4" t="s">
        <v>1622</v>
      </c>
      <c r="K325" s="10" t="s">
        <v>1650</v>
      </c>
      <c r="L325" s="16"/>
      <c r="M325" s="4" t="s">
        <v>1622</v>
      </c>
      <c r="N325" s="4" t="s">
        <v>1687</v>
      </c>
      <c r="O325" s="4" t="s">
        <v>1625</v>
      </c>
      <c r="P325" s="4" t="s">
        <v>1751</v>
      </c>
      <c r="Q325" s="4">
        <v>1</v>
      </c>
      <c r="R325" s="4">
        <v>1</v>
      </c>
      <c r="T325" s="4">
        <v>1</v>
      </c>
      <c r="U325" s="4">
        <v>33.76</v>
      </c>
      <c r="V325" s="4">
        <v>8.36</v>
      </c>
      <c r="Z325" s="4" t="s">
        <v>2011</v>
      </c>
    </row>
    <row r="326" spans="1:28" s="4" customFormat="1" ht="26.4" hidden="1" x14ac:dyDescent="0.3">
      <c r="A326" s="3" t="s">
        <v>2076</v>
      </c>
      <c r="B326" s="4">
        <v>18</v>
      </c>
      <c r="C326" s="4" t="s">
        <v>94</v>
      </c>
      <c r="D326" s="4" t="s">
        <v>3974</v>
      </c>
      <c r="E326" s="4">
        <v>583</v>
      </c>
      <c r="F326" s="4" t="str">
        <f>LOOKUP(E326,Lotes!A:A,Lotes!N:N)</f>
        <v>relleno; nivel sobre de piso</v>
      </c>
      <c r="G326" s="4" t="s">
        <v>581</v>
      </c>
      <c r="H326" s="4" t="s">
        <v>1996</v>
      </c>
      <c r="I326" s="4" t="s">
        <v>1622</v>
      </c>
      <c r="K326" s="17" t="s">
        <v>2077</v>
      </c>
      <c r="L326" s="18" t="s">
        <v>1657</v>
      </c>
      <c r="M326" s="19" t="s">
        <v>2078</v>
      </c>
      <c r="N326" s="4" t="s">
        <v>1898</v>
      </c>
      <c r="O326" s="4" t="s">
        <v>1665</v>
      </c>
      <c r="P326" s="4" t="s">
        <v>1626</v>
      </c>
      <c r="Q326" s="4">
        <v>2</v>
      </c>
      <c r="R326" s="4">
        <v>2</v>
      </c>
      <c r="T326" s="4">
        <v>2</v>
      </c>
      <c r="U326" s="12"/>
      <c r="V326" s="12"/>
      <c r="Z326" s="4" t="s">
        <v>1874</v>
      </c>
      <c r="AA326" s="4" t="s">
        <v>1647</v>
      </c>
      <c r="AB326" s="4" t="s">
        <v>2079</v>
      </c>
    </row>
    <row r="327" spans="1:28" s="4" customFormat="1" ht="13.8" hidden="1" x14ac:dyDescent="0.3">
      <c r="A327" s="3" t="s">
        <v>2076</v>
      </c>
      <c r="B327" s="4">
        <v>18</v>
      </c>
      <c r="C327" s="4" t="s">
        <v>94</v>
      </c>
      <c r="D327" s="4" t="s">
        <v>3974</v>
      </c>
      <c r="E327" s="4">
        <v>583</v>
      </c>
      <c r="F327" s="4" t="str">
        <f>LOOKUP(E327,Lotes!A:A,Lotes!N:N)</f>
        <v>relleno; nivel sobre de piso</v>
      </c>
      <c r="G327" s="4" t="s">
        <v>581</v>
      </c>
      <c r="H327" s="4" t="s">
        <v>1996</v>
      </c>
      <c r="I327" s="4" t="s">
        <v>1622</v>
      </c>
      <c r="K327" s="10" t="s">
        <v>1650</v>
      </c>
      <c r="L327" s="16"/>
      <c r="M327" s="4" t="s">
        <v>1622</v>
      </c>
      <c r="N327" s="4" t="s">
        <v>1710</v>
      </c>
      <c r="O327" s="4" t="s">
        <v>1665</v>
      </c>
      <c r="P327" s="6">
        <v>0.6</v>
      </c>
      <c r="Q327" s="4">
        <v>1</v>
      </c>
      <c r="R327" s="4">
        <v>1</v>
      </c>
      <c r="T327" s="4">
        <v>1</v>
      </c>
      <c r="U327" s="4">
        <v>26.68</v>
      </c>
      <c r="V327" s="4">
        <v>14.5</v>
      </c>
      <c r="Z327" s="4" t="s">
        <v>1874</v>
      </c>
    </row>
    <row r="328" spans="1:28" s="4" customFormat="1" ht="13.8" hidden="1" x14ac:dyDescent="0.3">
      <c r="A328" s="3" t="s">
        <v>2076</v>
      </c>
      <c r="B328" s="4">
        <v>18</v>
      </c>
      <c r="C328" s="4" t="s">
        <v>94</v>
      </c>
      <c r="D328" s="4" t="s">
        <v>3974</v>
      </c>
      <c r="E328" s="4">
        <v>583</v>
      </c>
      <c r="F328" s="4" t="str">
        <f>LOOKUP(E328,Lotes!A:A,Lotes!N:N)</f>
        <v>relleno; nivel sobre de piso</v>
      </c>
      <c r="G328" s="4" t="s">
        <v>581</v>
      </c>
      <c r="H328" s="4" t="s">
        <v>1996</v>
      </c>
      <c r="I328" s="4" t="s">
        <v>1622</v>
      </c>
      <c r="K328" s="10" t="s">
        <v>1650</v>
      </c>
      <c r="L328" s="16"/>
      <c r="M328" s="20" t="s">
        <v>1622</v>
      </c>
      <c r="N328" s="4" t="s">
        <v>1687</v>
      </c>
      <c r="O328" s="4" t="s">
        <v>1665</v>
      </c>
      <c r="P328" s="4" t="s">
        <v>1626</v>
      </c>
      <c r="Q328" s="4">
        <v>1</v>
      </c>
      <c r="R328" s="4">
        <v>1</v>
      </c>
      <c r="T328" s="4">
        <v>1</v>
      </c>
      <c r="U328" s="4">
        <v>59.22</v>
      </c>
      <c r="V328" s="4">
        <v>5.75</v>
      </c>
      <c r="Z328" s="4" t="s">
        <v>1874</v>
      </c>
      <c r="AB328" s="4" t="s">
        <v>2080</v>
      </c>
    </row>
    <row r="329" spans="1:28" s="4" customFormat="1" ht="13.8" hidden="1" x14ac:dyDescent="0.3">
      <c r="A329" s="3" t="s">
        <v>2076</v>
      </c>
      <c r="B329" s="4">
        <v>18</v>
      </c>
      <c r="C329" s="4" t="s">
        <v>94</v>
      </c>
      <c r="D329" s="4" t="s">
        <v>3974</v>
      </c>
      <c r="E329" s="4">
        <v>583</v>
      </c>
      <c r="F329" s="4" t="str">
        <f>LOOKUP(E329,Lotes!A:A,Lotes!N:N)</f>
        <v>relleno; nivel sobre de piso</v>
      </c>
      <c r="G329" s="4" t="s">
        <v>581</v>
      </c>
      <c r="H329" s="4" t="s">
        <v>1996</v>
      </c>
      <c r="I329" s="4" t="s">
        <v>1622</v>
      </c>
      <c r="K329" s="10" t="s">
        <v>1650</v>
      </c>
      <c r="L329" s="16"/>
      <c r="M329" s="20" t="s">
        <v>1622</v>
      </c>
      <c r="N329" s="4" t="s">
        <v>1687</v>
      </c>
      <c r="O329" s="4" t="s">
        <v>1665</v>
      </c>
      <c r="P329" s="4" t="s">
        <v>1751</v>
      </c>
      <c r="Q329" s="4">
        <v>1</v>
      </c>
      <c r="R329" s="4">
        <v>1</v>
      </c>
      <c r="T329" s="4">
        <v>1</v>
      </c>
      <c r="U329" s="4">
        <v>25.13</v>
      </c>
      <c r="V329" s="4">
        <v>6.04</v>
      </c>
      <c r="X329" s="4" t="s">
        <v>1679</v>
      </c>
    </row>
    <row r="330" spans="1:28" s="4" customFormat="1" ht="13.8" hidden="1" x14ac:dyDescent="0.3">
      <c r="A330" s="3" t="s">
        <v>2076</v>
      </c>
      <c r="B330" s="4">
        <v>18</v>
      </c>
      <c r="C330" s="4" t="s">
        <v>94</v>
      </c>
      <c r="D330" s="4" t="s">
        <v>3974</v>
      </c>
      <c r="E330" s="4">
        <v>583</v>
      </c>
      <c r="F330" s="4" t="str">
        <f>LOOKUP(E330,Lotes!A:A,Lotes!N:N)</f>
        <v>relleno; nivel sobre de piso</v>
      </c>
      <c r="G330" s="4" t="s">
        <v>581</v>
      </c>
      <c r="H330" s="4" t="s">
        <v>1996</v>
      </c>
      <c r="I330" s="4" t="s">
        <v>1622</v>
      </c>
      <c r="K330" s="10" t="s">
        <v>1650</v>
      </c>
      <c r="L330" s="16"/>
      <c r="M330" s="20" t="s">
        <v>1622</v>
      </c>
      <c r="N330" s="4" t="s">
        <v>1750</v>
      </c>
      <c r="O330" s="4" t="s">
        <v>1665</v>
      </c>
      <c r="P330" s="4" t="s">
        <v>1632</v>
      </c>
      <c r="Q330" s="4">
        <v>1</v>
      </c>
      <c r="R330" s="4">
        <v>1</v>
      </c>
      <c r="T330" s="4">
        <v>0</v>
      </c>
      <c r="U330" s="4">
        <v>32.14</v>
      </c>
      <c r="V330" s="4">
        <v>6.79</v>
      </c>
    </row>
    <row r="331" spans="1:28" s="4" customFormat="1" ht="13.8" hidden="1" x14ac:dyDescent="0.3">
      <c r="A331" s="3" t="s">
        <v>2076</v>
      </c>
      <c r="B331" s="4">
        <v>18</v>
      </c>
      <c r="C331" s="4" t="s">
        <v>94</v>
      </c>
      <c r="D331" s="4" t="s">
        <v>3974</v>
      </c>
      <c r="E331" s="4">
        <v>583</v>
      </c>
      <c r="F331" s="4" t="str">
        <f>LOOKUP(E331,Lotes!A:A,Lotes!N:N)</f>
        <v>relleno; nivel sobre de piso</v>
      </c>
      <c r="G331" s="4" t="s">
        <v>581</v>
      </c>
      <c r="H331" s="4" t="s">
        <v>1996</v>
      </c>
      <c r="I331" s="4" t="s">
        <v>1622</v>
      </c>
      <c r="K331" s="10" t="s">
        <v>1650</v>
      </c>
      <c r="L331" s="16"/>
      <c r="M331" s="20" t="s">
        <v>1622</v>
      </c>
      <c r="N331" s="4" t="s">
        <v>1643</v>
      </c>
      <c r="P331" s="4" t="s">
        <v>1632</v>
      </c>
      <c r="Q331" s="4">
        <v>1</v>
      </c>
      <c r="R331" s="4">
        <v>1</v>
      </c>
      <c r="T331" s="4">
        <v>0</v>
      </c>
      <c r="U331" s="4">
        <v>28.08</v>
      </c>
      <c r="V331" s="4">
        <v>5.64</v>
      </c>
    </row>
    <row r="332" spans="1:28" s="4" customFormat="1" ht="13.8" hidden="1" x14ac:dyDescent="0.3">
      <c r="A332" s="3" t="s">
        <v>2076</v>
      </c>
      <c r="B332" s="4">
        <v>18</v>
      </c>
      <c r="C332" s="4" t="s">
        <v>94</v>
      </c>
      <c r="D332" s="4" t="s">
        <v>3974</v>
      </c>
      <c r="E332" s="4">
        <v>583</v>
      </c>
      <c r="F332" s="4" t="str">
        <f>LOOKUP(E332,Lotes!A:A,Lotes!N:N)</f>
        <v>relleno; nivel sobre de piso</v>
      </c>
      <c r="G332" s="4" t="s">
        <v>581</v>
      </c>
      <c r="H332" s="4" t="s">
        <v>1996</v>
      </c>
      <c r="I332" s="4" t="s">
        <v>1622</v>
      </c>
      <c r="K332" s="10" t="s">
        <v>1650</v>
      </c>
      <c r="L332" s="16"/>
      <c r="M332" s="20" t="s">
        <v>1622</v>
      </c>
      <c r="N332" s="4" t="s">
        <v>2081</v>
      </c>
      <c r="O332" s="5"/>
      <c r="P332" s="4" t="s">
        <v>1626</v>
      </c>
      <c r="Q332" s="4">
        <v>1</v>
      </c>
      <c r="R332" s="4">
        <v>1</v>
      </c>
      <c r="T332" s="4">
        <v>1</v>
      </c>
      <c r="U332" s="4">
        <v>25.55</v>
      </c>
      <c r="V332" s="4">
        <v>4.13</v>
      </c>
      <c r="AB332" s="4" t="s">
        <v>2082</v>
      </c>
    </row>
    <row r="333" spans="1:28" s="4" customFormat="1" ht="13.8" hidden="1" x14ac:dyDescent="0.3">
      <c r="A333" s="3" t="s">
        <v>2076</v>
      </c>
      <c r="B333" s="4">
        <v>18</v>
      </c>
      <c r="C333" s="4" t="s">
        <v>94</v>
      </c>
      <c r="D333" s="4" t="s">
        <v>3974</v>
      </c>
      <c r="E333" s="4">
        <v>583</v>
      </c>
      <c r="F333" s="4" t="str">
        <f>LOOKUP(E333,Lotes!A:A,Lotes!N:N)</f>
        <v>relleno; nivel sobre de piso</v>
      </c>
      <c r="G333" s="4" t="s">
        <v>581</v>
      </c>
      <c r="H333" s="4" t="s">
        <v>1996</v>
      </c>
      <c r="I333" s="4" t="s">
        <v>1622</v>
      </c>
      <c r="K333" s="10" t="s">
        <v>1650</v>
      </c>
      <c r="L333" s="16"/>
      <c r="M333" s="20" t="s">
        <v>1622</v>
      </c>
      <c r="N333" s="4" t="s">
        <v>2081</v>
      </c>
      <c r="O333" s="5"/>
      <c r="P333" s="4" t="s">
        <v>1626</v>
      </c>
      <c r="Q333" s="4">
        <v>1</v>
      </c>
      <c r="R333" s="4">
        <v>1</v>
      </c>
      <c r="T333" s="4">
        <v>1</v>
      </c>
      <c r="U333" s="4">
        <v>21.14</v>
      </c>
      <c r="V333" s="4">
        <v>4.08</v>
      </c>
      <c r="AB333" s="4" t="s">
        <v>2082</v>
      </c>
    </row>
    <row r="334" spans="1:28" s="12" customFormat="1" ht="13.8" hidden="1" x14ac:dyDescent="0.3">
      <c r="A334" s="11" t="s">
        <v>2076</v>
      </c>
      <c r="B334" s="12">
        <v>18</v>
      </c>
      <c r="C334" s="12" t="s">
        <v>94</v>
      </c>
      <c r="D334" s="4" t="s">
        <v>3974</v>
      </c>
      <c r="E334" s="12">
        <v>583</v>
      </c>
      <c r="F334" s="4" t="str">
        <f>LOOKUP(E334,Lotes!A:A,Lotes!N:N)</f>
        <v>relleno; nivel sobre de piso</v>
      </c>
      <c r="G334" s="12" t="s">
        <v>581</v>
      </c>
      <c r="H334" s="12" t="s">
        <v>1996</v>
      </c>
      <c r="I334" s="12" t="s">
        <v>1622</v>
      </c>
      <c r="K334" s="13" t="s">
        <v>1650</v>
      </c>
      <c r="L334" s="14"/>
      <c r="M334" s="20" t="s">
        <v>1622</v>
      </c>
      <c r="N334" s="12" t="s">
        <v>1693</v>
      </c>
      <c r="O334" s="12" t="s">
        <v>1861</v>
      </c>
      <c r="P334" s="12" t="s">
        <v>2083</v>
      </c>
      <c r="Q334" s="12">
        <v>1</v>
      </c>
      <c r="R334" s="12">
        <v>1</v>
      </c>
      <c r="T334" s="12">
        <v>1</v>
      </c>
      <c r="U334" s="12">
        <v>19.170000000000002</v>
      </c>
      <c r="V334" s="12">
        <v>14.92</v>
      </c>
      <c r="Z334" s="12" t="s">
        <v>1647</v>
      </c>
      <c r="AA334" s="12" t="s">
        <v>1647</v>
      </c>
      <c r="AB334" s="12" t="s">
        <v>2084</v>
      </c>
    </row>
    <row r="335" spans="1:28" s="4" customFormat="1" ht="26.4" hidden="1" x14ac:dyDescent="0.3">
      <c r="A335" s="3" t="s">
        <v>2085</v>
      </c>
      <c r="B335" s="4">
        <v>18</v>
      </c>
      <c r="C335" s="4" t="s">
        <v>94</v>
      </c>
      <c r="D335" s="4" t="s">
        <v>3974</v>
      </c>
      <c r="E335" s="4">
        <v>583</v>
      </c>
      <c r="F335" s="4" t="str">
        <f>LOOKUP(E335,Lotes!A:A,Lotes!N:N)</f>
        <v>relleno; nivel sobre de piso</v>
      </c>
      <c r="G335" s="4" t="s">
        <v>581</v>
      </c>
      <c r="H335" s="4" t="s">
        <v>1996</v>
      </c>
      <c r="I335" s="4" t="s">
        <v>1634</v>
      </c>
      <c r="K335" s="10" t="s">
        <v>1641</v>
      </c>
      <c r="L335" s="16"/>
      <c r="M335" s="4" t="s">
        <v>1642</v>
      </c>
      <c r="N335" s="4" t="s">
        <v>1667</v>
      </c>
      <c r="P335" s="4" t="s">
        <v>1668</v>
      </c>
      <c r="Q335" s="4">
        <v>5</v>
      </c>
      <c r="R335" s="4">
        <v>5</v>
      </c>
      <c r="T335" s="4">
        <v>0</v>
      </c>
    </row>
    <row r="336" spans="1:28" s="4" customFormat="1" ht="26.4" hidden="1" x14ac:dyDescent="0.3">
      <c r="A336" s="3" t="s">
        <v>2085</v>
      </c>
      <c r="B336" s="4">
        <v>18</v>
      </c>
      <c r="C336" s="4" t="s">
        <v>94</v>
      </c>
      <c r="D336" s="4" t="s">
        <v>3974</v>
      </c>
      <c r="E336" s="4">
        <v>583</v>
      </c>
      <c r="F336" s="4" t="str">
        <f>LOOKUP(E336,Lotes!A:A,Lotes!N:N)</f>
        <v>relleno; nivel sobre de piso</v>
      </c>
      <c r="G336" s="4" t="s">
        <v>581</v>
      </c>
      <c r="H336" s="4" t="s">
        <v>1996</v>
      </c>
      <c r="I336" s="4" t="s">
        <v>1634</v>
      </c>
      <c r="K336" s="10" t="s">
        <v>1641</v>
      </c>
      <c r="L336" s="16"/>
      <c r="M336" s="4" t="s">
        <v>1642</v>
      </c>
      <c r="N336" s="4" t="s">
        <v>1667</v>
      </c>
      <c r="P336" s="4" t="s">
        <v>1945</v>
      </c>
      <c r="Q336" s="4">
        <v>4</v>
      </c>
      <c r="R336" s="4">
        <v>4</v>
      </c>
      <c r="T336" s="4">
        <v>4</v>
      </c>
      <c r="AB336" s="4" t="s">
        <v>2026</v>
      </c>
    </row>
    <row r="337" spans="1:28" s="4" customFormat="1" ht="26.4" hidden="1" x14ac:dyDescent="0.3">
      <c r="A337" s="3" t="s">
        <v>2085</v>
      </c>
      <c r="B337" s="4">
        <v>18</v>
      </c>
      <c r="C337" s="4" t="s">
        <v>94</v>
      </c>
      <c r="D337" s="4" t="s">
        <v>3974</v>
      </c>
      <c r="E337" s="4">
        <v>583</v>
      </c>
      <c r="F337" s="4" t="str">
        <f>LOOKUP(E337,Lotes!A:A,Lotes!N:N)</f>
        <v>relleno; nivel sobre de piso</v>
      </c>
      <c r="G337" s="4" t="s">
        <v>581</v>
      </c>
      <c r="H337" s="4" t="s">
        <v>1996</v>
      </c>
      <c r="I337" s="4" t="s">
        <v>1634</v>
      </c>
      <c r="K337" s="10" t="s">
        <v>1641</v>
      </c>
      <c r="L337" s="16"/>
      <c r="M337" s="4" t="s">
        <v>1642</v>
      </c>
      <c r="N337" s="4" t="s">
        <v>2086</v>
      </c>
      <c r="P337" s="4" t="s">
        <v>2087</v>
      </c>
      <c r="Q337" s="4">
        <v>1</v>
      </c>
      <c r="R337" s="4">
        <v>1</v>
      </c>
      <c r="T337" s="4">
        <v>0</v>
      </c>
      <c r="U337" s="4">
        <v>41.35</v>
      </c>
      <c r="V337" s="4">
        <v>21.53</v>
      </c>
    </row>
    <row r="338" spans="1:28" s="4" customFormat="1" ht="26.4" hidden="1" x14ac:dyDescent="0.3">
      <c r="A338" s="3" t="s">
        <v>2085</v>
      </c>
      <c r="B338" s="4">
        <v>18</v>
      </c>
      <c r="C338" s="4" t="s">
        <v>94</v>
      </c>
      <c r="D338" s="4" t="s">
        <v>3974</v>
      </c>
      <c r="E338" s="4">
        <v>583</v>
      </c>
      <c r="F338" s="4" t="str">
        <f>LOOKUP(E338,Lotes!A:A,Lotes!N:N)</f>
        <v>relleno; nivel sobre de piso</v>
      </c>
      <c r="G338" s="4" t="s">
        <v>581</v>
      </c>
      <c r="H338" s="4" t="s">
        <v>1996</v>
      </c>
      <c r="I338" s="4" t="s">
        <v>1634</v>
      </c>
      <c r="K338" s="10" t="s">
        <v>1641</v>
      </c>
      <c r="L338" s="16"/>
      <c r="M338" s="4" t="s">
        <v>1642</v>
      </c>
      <c r="N338" s="4" t="s">
        <v>1718</v>
      </c>
      <c r="P338" s="4" t="s">
        <v>1668</v>
      </c>
      <c r="Q338" s="4">
        <v>1</v>
      </c>
      <c r="R338" s="4">
        <v>1</v>
      </c>
      <c r="T338" s="4">
        <v>0</v>
      </c>
      <c r="U338" s="4">
        <v>31.58</v>
      </c>
      <c r="V338" s="4">
        <v>18.510000000000002</v>
      </c>
    </row>
    <row r="339" spans="1:28" s="4" customFormat="1" ht="26.4" hidden="1" x14ac:dyDescent="0.3">
      <c r="A339" s="3" t="s">
        <v>2085</v>
      </c>
      <c r="B339" s="4">
        <v>18</v>
      </c>
      <c r="C339" s="4" t="s">
        <v>94</v>
      </c>
      <c r="D339" s="4" t="s">
        <v>3974</v>
      </c>
      <c r="E339" s="4">
        <v>583</v>
      </c>
      <c r="F339" s="4" t="str">
        <f>LOOKUP(E339,Lotes!A:A,Lotes!N:N)</f>
        <v>relleno; nivel sobre de piso</v>
      </c>
      <c r="G339" s="4" t="s">
        <v>581</v>
      </c>
      <c r="H339" s="4" t="s">
        <v>1996</v>
      </c>
      <c r="I339" s="4" t="s">
        <v>1634</v>
      </c>
      <c r="K339" s="10" t="s">
        <v>1641</v>
      </c>
      <c r="L339" s="16"/>
      <c r="M339" s="4" t="s">
        <v>1642</v>
      </c>
      <c r="N339" s="4" t="s">
        <v>1718</v>
      </c>
      <c r="P339" s="4" t="s">
        <v>1668</v>
      </c>
      <c r="Q339" s="4">
        <v>1</v>
      </c>
      <c r="R339" s="4">
        <v>1</v>
      </c>
      <c r="T339" s="4">
        <v>0</v>
      </c>
      <c r="U339" s="4">
        <v>57.14</v>
      </c>
      <c r="V339" s="4">
        <v>17.149999999999999</v>
      </c>
    </row>
    <row r="340" spans="1:28" s="4" customFormat="1" ht="26.4" hidden="1" x14ac:dyDescent="0.3">
      <c r="A340" s="3" t="s">
        <v>2085</v>
      </c>
      <c r="B340" s="4">
        <v>18</v>
      </c>
      <c r="C340" s="4" t="s">
        <v>94</v>
      </c>
      <c r="D340" s="4" t="s">
        <v>3974</v>
      </c>
      <c r="E340" s="4">
        <v>583</v>
      </c>
      <c r="F340" s="4" t="str">
        <f>LOOKUP(E340,Lotes!A:A,Lotes!N:N)</f>
        <v>relleno; nivel sobre de piso</v>
      </c>
      <c r="G340" s="4" t="s">
        <v>581</v>
      </c>
      <c r="H340" s="4" t="s">
        <v>1996</v>
      </c>
      <c r="I340" s="4" t="s">
        <v>1634</v>
      </c>
      <c r="K340" s="10" t="s">
        <v>1641</v>
      </c>
      <c r="L340" s="16"/>
      <c r="M340" s="4" t="s">
        <v>1642</v>
      </c>
      <c r="N340" s="4" t="s">
        <v>1643</v>
      </c>
      <c r="P340" s="4" t="s">
        <v>1632</v>
      </c>
      <c r="Q340" s="4">
        <v>4</v>
      </c>
      <c r="R340" s="4">
        <v>4</v>
      </c>
      <c r="T340" s="4">
        <v>0</v>
      </c>
    </row>
    <row r="341" spans="1:28" s="4" customFormat="1" ht="26.4" hidden="1" x14ac:dyDescent="0.3">
      <c r="A341" s="3" t="s">
        <v>2032</v>
      </c>
      <c r="B341" s="4">
        <v>18</v>
      </c>
      <c r="C341" s="4" t="s">
        <v>94</v>
      </c>
      <c r="D341" s="4" t="s">
        <v>3974</v>
      </c>
      <c r="E341" s="4">
        <v>583</v>
      </c>
      <c r="F341" s="4" t="str">
        <f>LOOKUP(E341,Lotes!A:A,Lotes!N:N)</f>
        <v>relleno; nivel sobre de piso</v>
      </c>
      <c r="G341" s="4" t="s">
        <v>581</v>
      </c>
      <c r="H341" s="4" t="s">
        <v>1996</v>
      </c>
      <c r="I341" s="4" t="s">
        <v>1634</v>
      </c>
      <c r="J341" s="4" t="s">
        <v>2911</v>
      </c>
      <c r="K341" s="10" t="s">
        <v>1635</v>
      </c>
      <c r="L341" s="10" t="s">
        <v>1636</v>
      </c>
      <c r="M341" s="4" t="s">
        <v>1637</v>
      </c>
      <c r="N341" s="4" t="s">
        <v>1669</v>
      </c>
      <c r="P341" s="6">
        <v>0.8</v>
      </c>
      <c r="Q341" s="4">
        <v>1</v>
      </c>
      <c r="R341" s="4">
        <v>1</v>
      </c>
      <c r="T341" s="4">
        <v>1</v>
      </c>
      <c r="X341" s="4" t="s">
        <v>2088</v>
      </c>
      <c r="Y341" s="4" t="s">
        <v>1874</v>
      </c>
    </row>
    <row r="342" spans="1:28" s="4" customFormat="1" ht="26.4" hidden="1" x14ac:dyDescent="0.3">
      <c r="A342" s="3" t="s">
        <v>2089</v>
      </c>
      <c r="B342" s="4">
        <v>18</v>
      </c>
      <c r="C342" s="4" t="s">
        <v>94</v>
      </c>
      <c r="D342" s="4" t="s">
        <v>3974</v>
      </c>
      <c r="E342" s="4">
        <v>583</v>
      </c>
      <c r="F342" s="4" t="str">
        <f>LOOKUP(E342,Lotes!A:A,Lotes!N:N)</f>
        <v>relleno; nivel sobre de piso</v>
      </c>
      <c r="G342" s="4" t="s">
        <v>581</v>
      </c>
      <c r="H342" s="4" t="s">
        <v>1996</v>
      </c>
      <c r="I342" s="4" t="s">
        <v>1622</v>
      </c>
      <c r="K342" s="10" t="s">
        <v>2090</v>
      </c>
      <c r="L342" s="10" t="s">
        <v>1636</v>
      </c>
      <c r="M342" s="4" t="s">
        <v>2091</v>
      </c>
      <c r="N342" s="4" t="s">
        <v>1693</v>
      </c>
      <c r="O342" s="4" t="s">
        <v>1665</v>
      </c>
      <c r="P342" s="4" t="s">
        <v>2092</v>
      </c>
      <c r="Q342" s="4">
        <v>1</v>
      </c>
      <c r="R342" s="4">
        <v>1</v>
      </c>
      <c r="T342" s="4">
        <v>0</v>
      </c>
      <c r="U342" s="4">
        <v>38.08</v>
      </c>
      <c r="V342" s="4">
        <v>10</v>
      </c>
      <c r="AA342" s="4" t="s">
        <v>1647</v>
      </c>
      <c r="AB342" s="4" t="s">
        <v>2093</v>
      </c>
    </row>
    <row r="343" spans="1:28" s="4" customFormat="1" ht="26.4" hidden="1" x14ac:dyDescent="0.3">
      <c r="A343" s="3" t="s">
        <v>2089</v>
      </c>
      <c r="B343" s="4">
        <v>18</v>
      </c>
      <c r="C343" s="4" t="s">
        <v>94</v>
      </c>
      <c r="D343" s="4" t="s">
        <v>3974</v>
      </c>
      <c r="E343" s="4">
        <v>583</v>
      </c>
      <c r="F343" s="4" t="str">
        <f>LOOKUP(E343,Lotes!A:A,Lotes!N:N)</f>
        <v>relleno; nivel sobre de piso</v>
      </c>
      <c r="G343" s="4" t="s">
        <v>581</v>
      </c>
      <c r="H343" s="4" t="s">
        <v>1996</v>
      </c>
      <c r="I343" s="4" t="s">
        <v>1622</v>
      </c>
      <c r="K343" s="10" t="s">
        <v>2090</v>
      </c>
      <c r="L343" s="10" t="s">
        <v>1636</v>
      </c>
      <c r="M343" s="4" t="s">
        <v>2091</v>
      </c>
      <c r="N343" s="4" t="s">
        <v>1693</v>
      </c>
      <c r="O343" s="4" t="s">
        <v>1665</v>
      </c>
      <c r="P343" s="4" t="s">
        <v>2083</v>
      </c>
      <c r="Q343" s="4">
        <v>1</v>
      </c>
      <c r="R343" s="4">
        <v>1</v>
      </c>
      <c r="T343" s="4">
        <v>1</v>
      </c>
      <c r="U343" s="4">
        <v>63.57</v>
      </c>
      <c r="V343" s="4">
        <v>7.95</v>
      </c>
      <c r="AA343" s="4" t="s">
        <v>2094</v>
      </c>
      <c r="AB343" s="4" t="s">
        <v>2095</v>
      </c>
    </row>
    <row r="344" spans="1:28" s="4" customFormat="1" ht="26.4" hidden="1" x14ac:dyDescent="0.3">
      <c r="A344" s="3" t="s">
        <v>2096</v>
      </c>
      <c r="B344" s="4">
        <v>18</v>
      </c>
      <c r="C344" s="4" t="s">
        <v>94</v>
      </c>
      <c r="D344" s="4" t="s">
        <v>3974</v>
      </c>
      <c r="E344" s="4">
        <v>583</v>
      </c>
      <c r="F344" s="4" t="str">
        <f>LOOKUP(E344,Lotes!A:A,Lotes!N:N)</f>
        <v>relleno; nivel sobre de piso</v>
      </c>
      <c r="G344" s="4" t="s">
        <v>581</v>
      </c>
      <c r="H344" s="4" t="s">
        <v>1996</v>
      </c>
      <c r="I344" s="4" t="s">
        <v>1622</v>
      </c>
      <c r="K344" s="10" t="s">
        <v>1682</v>
      </c>
      <c r="L344" s="16"/>
      <c r="M344" s="20" t="s">
        <v>1622</v>
      </c>
      <c r="N344" s="4" t="s">
        <v>1624</v>
      </c>
      <c r="O344" s="4" t="s">
        <v>1625</v>
      </c>
      <c r="P344" s="4" t="s">
        <v>1626</v>
      </c>
      <c r="Q344" s="4">
        <v>1</v>
      </c>
      <c r="R344" s="4">
        <v>1</v>
      </c>
      <c r="T344" s="4">
        <v>1</v>
      </c>
      <c r="U344" s="4">
        <v>39.32</v>
      </c>
      <c r="V344" s="4">
        <v>5.95</v>
      </c>
      <c r="X344" s="4" t="s">
        <v>2097</v>
      </c>
      <c r="Z344" s="4" t="s">
        <v>2098</v>
      </c>
      <c r="AA344" s="4" t="s">
        <v>1647</v>
      </c>
      <c r="AB344" s="4" t="s">
        <v>2099</v>
      </c>
    </row>
    <row r="345" spans="1:28" s="12" customFormat="1" ht="13.8" hidden="1" x14ac:dyDescent="0.3">
      <c r="A345" s="11" t="s">
        <v>2096</v>
      </c>
      <c r="B345" s="12">
        <v>18</v>
      </c>
      <c r="C345" s="12" t="s">
        <v>94</v>
      </c>
      <c r="D345" s="4" t="s">
        <v>3974</v>
      </c>
      <c r="E345" s="12">
        <v>583</v>
      </c>
      <c r="F345" s="4" t="str">
        <f>LOOKUP(E345,Lotes!A:A,Lotes!N:N)</f>
        <v>relleno; nivel sobre de piso</v>
      </c>
      <c r="G345" s="12" t="s">
        <v>581</v>
      </c>
      <c r="H345" s="12" t="s">
        <v>1996</v>
      </c>
      <c r="I345" s="12" t="s">
        <v>1622</v>
      </c>
      <c r="K345" s="17" t="s">
        <v>2077</v>
      </c>
      <c r="L345" s="18" t="s">
        <v>1657</v>
      </c>
      <c r="M345" s="12" t="s">
        <v>2078</v>
      </c>
      <c r="N345" s="12" t="s">
        <v>1755</v>
      </c>
      <c r="O345" s="12" t="s">
        <v>1625</v>
      </c>
      <c r="P345" s="12" t="s">
        <v>1626</v>
      </c>
      <c r="Q345" s="12">
        <v>1</v>
      </c>
      <c r="R345" s="12">
        <v>1</v>
      </c>
      <c r="T345" s="12">
        <v>1</v>
      </c>
      <c r="U345" s="12">
        <v>27.06</v>
      </c>
      <c r="V345" s="12">
        <v>8.06</v>
      </c>
      <c r="Z345" s="12" t="s">
        <v>1874</v>
      </c>
      <c r="AA345" s="12" t="s">
        <v>1647</v>
      </c>
      <c r="AB345" s="12" t="s">
        <v>2100</v>
      </c>
    </row>
    <row r="346" spans="1:28" s="4" customFormat="1" ht="13.8" hidden="1" x14ac:dyDescent="0.3">
      <c r="A346" s="3" t="s">
        <v>2096</v>
      </c>
      <c r="B346" s="4">
        <v>18</v>
      </c>
      <c r="C346" s="4" t="s">
        <v>94</v>
      </c>
      <c r="D346" s="4" t="s">
        <v>3974</v>
      </c>
      <c r="E346" s="4">
        <v>583</v>
      </c>
      <c r="F346" s="4" t="str">
        <f>LOOKUP(E346,Lotes!A:A,Lotes!N:N)</f>
        <v>relleno; nivel sobre de piso</v>
      </c>
      <c r="G346" s="4" t="s">
        <v>581</v>
      </c>
      <c r="H346" s="4" t="s">
        <v>1996</v>
      </c>
      <c r="I346" s="4" t="s">
        <v>1622</v>
      </c>
      <c r="K346" s="10" t="s">
        <v>1682</v>
      </c>
      <c r="L346" s="16"/>
      <c r="M346" s="20" t="s">
        <v>1622</v>
      </c>
      <c r="N346" s="4" t="s">
        <v>1710</v>
      </c>
      <c r="O346" s="4" t="s">
        <v>1625</v>
      </c>
      <c r="P346" s="6">
        <v>0.6</v>
      </c>
      <c r="Q346" s="4">
        <v>1</v>
      </c>
      <c r="R346" s="4">
        <v>1</v>
      </c>
      <c r="T346" s="4">
        <v>1</v>
      </c>
      <c r="U346" s="4">
        <v>31</v>
      </c>
      <c r="V346" s="4">
        <v>11.36</v>
      </c>
      <c r="Z346" s="4" t="s">
        <v>1874</v>
      </c>
      <c r="AA346" s="4" t="s">
        <v>1647</v>
      </c>
    </row>
    <row r="347" spans="1:28" s="12" customFormat="1" ht="26.4" hidden="1" x14ac:dyDescent="0.3">
      <c r="A347" s="11" t="s">
        <v>2096</v>
      </c>
      <c r="B347" s="12">
        <v>18</v>
      </c>
      <c r="C347" s="12" t="s">
        <v>94</v>
      </c>
      <c r="D347" s="4" t="s">
        <v>3974</v>
      </c>
      <c r="E347" s="12">
        <v>583</v>
      </c>
      <c r="F347" s="4" t="str">
        <f>LOOKUP(E347,Lotes!A:A,Lotes!N:N)</f>
        <v>relleno; nivel sobre de piso</v>
      </c>
      <c r="G347" s="12" t="s">
        <v>581</v>
      </c>
      <c r="H347" s="12" t="s">
        <v>1996</v>
      </c>
      <c r="I347" s="12" t="s">
        <v>1622</v>
      </c>
      <c r="K347" s="13" t="s">
        <v>2101</v>
      </c>
      <c r="L347" s="14"/>
      <c r="M347" s="20" t="s">
        <v>1622</v>
      </c>
      <c r="N347" s="12" t="s">
        <v>1755</v>
      </c>
      <c r="O347" s="12" t="s">
        <v>1665</v>
      </c>
      <c r="P347" s="15">
        <v>0.9</v>
      </c>
      <c r="Q347" s="12">
        <v>1</v>
      </c>
      <c r="R347" s="12">
        <v>1</v>
      </c>
      <c r="T347" s="12">
        <v>1</v>
      </c>
      <c r="U347" s="12">
        <v>27.4</v>
      </c>
      <c r="V347" s="12">
        <v>4.6399999999999997</v>
      </c>
      <c r="Z347" s="12" t="s">
        <v>2011</v>
      </c>
      <c r="AA347" s="12" t="s">
        <v>1647</v>
      </c>
      <c r="AB347" s="12" t="s">
        <v>2102</v>
      </c>
    </row>
    <row r="348" spans="1:28" s="4" customFormat="1" ht="26.4" hidden="1" x14ac:dyDescent="0.3">
      <c r="A348" s="3" t="s">
        <v>2096</v>
      </c>
      <c r="B348" s="4">
        <v>18</v>
      </c>
      <c r="C348" s="4" t="s">
        <v>94</v>
      </c>
      <c r="D348" s="4" t="s">
        <v>3974</v>
      </c>
      <c r="E348" s="4">
        <v>583</v>
      </c>
      <c r="F348" s="4" t="str">
        <f>LOOKUP(E348,Lotes!A:A,Lotes!N:N)</f>
        <v>relleno; nivel sobre de piso</v>
      </c>
      <c r="G348" s="4" t="s">
        <v>581</v>
      </c>
      <c r="H348" s="4" t="s">
        <v>1996</v>
      </c>
      <c r="I348" s="4" t="s">
        <v>1622</v>
      </c>
      <c r="K348" s="10" t="s">
        <v>1682</v>
      </c>
      <c r="L348" s="16"/>
      <c r="M348" s="20" t="s">
        <v>1622</v>
      </c>
      <c r="N348" s="4" t="s">
        <v>1898</v>
      </c>
      <c r="O348" s="4" t="s">
        <v>1665</v>
      </c>
      <c r="P348" s="4" t="s">
        <v>1626</v>
      </c>
      <c r="Q348" s="4">
        <v>1</v>
      </c>
      <c r="R348" s="4">
        <v>1</v>
      </c>
      <c r="T348" s="4">
        <v>1</v>
      </c>
      <c r="U348" s="4">
        <v>31.93</v>
      </c>
      <c r="V348" s="4">
        <v>4.71</v>
      </c>
      <c r="Z348" s="4" t="s">
        <v>2011</v>
      </c>
      <c r="AA348" s="4" t="s">
        <v>1647</v>
      </c>
    </row>
    <row r="349" spans="1:28" s="4" customFormat="1" ht="26.4" hidden="1" x14ac:dyDescent="0.3">
      <c r="A349" s="3" t="s">
        <v>2096</v>
      </c>
      <c r="B349" s="4">
        <v>18</v>
      </c>
      <c r="C349" s="4" t="s">
        <v>94</v>
      </c>
      <c r="D349" s="4" t="s">
        <v>3974</v>
      </c>
      <c r="E349" s="4">
        <v>583</v>
      </c>
      <c r="F349" s="4" t="str">
        <f>LOOKUP(E349,Lotes!A:A,Lotes!N:N)</f>
        <v>relleno; nivel sobre de piso</v>
      </c>
      <c r="G349" s="4" t="s">
        <v>581</v>
      </c>
      <c r="H349" s="4" t="s">
        <v>1996</v>
      </c>
      <c r="I349" s="4" t="s">
        <v>1622</v>
      </c>
      <c r="K349" s="10" t="s">
        <v>1682</v>
      </c>
      <c r="L349" s="16"/>
      <c r="M349" s="20" t="s">
        <v>1622</v>
      </c>
      <c r="N349" s="4" t="s">
        <v>1624</v>
      </c>
      <c r="O349" s="4" t="s">
        <v>1665</v>
      </c>
      <c r="P349" s="4" t="s">
        <v>1626</v>
      </c>
      <c r="Q349" s="4">
        <v>1</v>
      </c>
      <c r="R349" s="4">
        <v>1</v>
      </c>
      <c r="T349" s="4">
        <v>1</v>
      </c>
      <c r="U349" s="4">
        <v>44.87</v>
      </c>
      <c r="V349" s="4">
        <v>4.62</v>
      </c>
      <c r="AA349" s="4" t="s">
        <v>1647</v>
      </c>
      <c r="AB349" s="4" t="s">
        <v>2103</v>
      </c>
    </row>
    <row r="350" spans="1:28" s="4" customFormat="1" ht="13.8" hidden="1" x14ac:dyDescent="0.3">
      <c r="A350" s="3" t="s">
        <v>2096</v>
      </c>
      <c r="B350" s="4">
        <v>18</v>
      </c>
      <c r="C350" s="4" t="s">
        <v>94</v>
      </c>
      <c r="D350" s="4" t="s">
        <v>3974</v>
      </c>
      <c r="E350" s="4">
        <v>583</v>
      </c>
      <c r="F350" s="4" t="str">
        <f>LOOKUP(E350,Lotes!A:A,Lotes!N:N)</f>
        <v>relleno; nivel sobre de piso</v>
      </c>
      <c r="G350" s="4" t="s">
        <v>581</v>
      </c>
      <c r="H350" s="4" t="s">
        <v>1996</v>
      </c>
      <c r="I350" s="4" t="s">
        <v>1622</v>
      </c>
      <c r="K350" s="10" t="s">
        <v>1682</v>
      </c>
      <c r="L350" s="16"/>
      <c r="M350" s="20" t="s">
        <v>1622</v>
      </c>
      <c r="N350" s="4" t="s">
        <v>1750</v>
      </c>
      <c r="O350" s="4" t="s">
        <v>1665</v>
      </c>
      <c r="P350" s="4" t="s">
        <v>1632</v>
      </c>
      <c r="Q350" s="4">
        <v>1</v>
      </c>
      <c r="R350" s="4">
        <v>1</v>
      </c>
      <c r="T350" s="4">
        <v>0</v>
      </c>
      <c r="U350" s="4">
        <v>29.53</v>
      </c>
      <c r="V350" s="4">
        <v>6.63</v>
      </c>
    </row>
    <row r="351" spans="1:28" s="4" customFormat="1" ht="13.8" hidden="1" x14ac:dyDescent="0.3">
      <c r="A351" s="3" t="s">
        <v>2096</v>
      </c>
      <c r="B351" s="4">
        <v>18</v>
      </c>
      <c r="C351" s="4" t="s">
        <v>94</v>
      </c>
      <c r="D351" s="4" t="s">
        <v>3974</v>
      </c>
      <c r="E351" s="4">
        <v>583</v>
      </c>
      <c r="F351" s="4" t="str">
        <f>LOOKUP(E351,Lotes!A:A,Lotes!N:N)</f>
        <v>relleno; nivel sobre de piso</v>
      </c>
      <c r="G351" s="4" t="s">
        <v>581</v>
      </c>
      <c r="H351" s="4" t="s">
        <v>1996</v>
      </c>
      <c r="I351" s="4" t="s">
        <v>1622</v>
      </c>
      <c r="K351" s="10" t="s">
        <v>1682</v>
      </c>
      <c r="L351" s="16"/>
      <c r="M351" s="20" t="s">
        <v>1622</v>
      </c>
      <c r="N351" s="4" t="s">
        <v>1643</v>
      </c>
      <c r="P351" s="4" t="s">
        <v>1632</v>
      </c>
      <c r="Q351" s="4">
        <v>3</v>
      </c>
      <c r="R351" s="4">
        <v>3</v>
      </c>
      <c r="T351" s="4">
        <v>0</v>
      </c>
    </row>
    <row r="352" spans="1:28" s="4" customFormat="1" ht="26.4" hidden="1" x14ac:dyDescent="0.3">
      <c r="A352" s="3" t="s">
        <v>2104</v>
      </c>
      <c r="B352" s="4">
        <v>18</v>
      </c>
      <c r="C352" s="4" t="s">
        <v>94</v>
      </c>
      <c r="D352" s="4" t="s">
        <v>3974</v>
      </c>
      <c r="E352" s="4">
        <v>583</v>
      </c>
      <c r="F352" s="4" t="str">
        <f>LOOKUP(E352,Lotes!A:A,Lotes!N:N)</f>
        <v>relleno; nivel sobre de piso</v>
      </c>
      <c r="G352" s="4" t="s">
        <v>581</v>
      </c>
      <c r="H352" s="4" t="s">
        <v>1996</v>
      </c>
      <c r="I352" s="4" t="s">
        <v>1634</v>
      </c>
      <c r="K352" s="10" t="s">
        <v>1682</v>
      </c>
      <c r="L352" s="16"/>
      <c r="M352" s="4" t="s">
        <v>1683</v>
      </c>
      <c r="N352" s="4" t="s">
        <v>1667</v>
      </c>
      <c r="P352" s="4" t="s">
        <v>1945</v>
      </c>
      <c r="Q352" s="4">
        <v>2</v>
      </c>
      <c r="R352" s="4">
        <v>2</v>
      </c>
      <c r="T352" s="4">
        <v>2</v>
      </c>
    </row>
    <row r="353" spans="1:28" s="4" customFormat="1" ht="13.8" hidden="1" x14ac:dyDescent="0.3">
      <c r="A353" s="3" t="s">
        <v>2104</v>
      </c>
      <c r="B353" s="4">
        <v>18</v>
      </c>
      <c r="C353" s="4" t="s">
        <v>94</v>
      </c>
      <c r="D353" s="4" t="s">
        <v>3974</v>
      </c>
      <c r="E353" s="4">
        <v>583</v>
      </c>
      <c r="F353" s="4" t="str">
        <f>LOOKUP(E353,Lotes!A:A,Lotes!N:N)</f>
        <v>relleno; nivel sobre de piso</v>
      </c>
      <c r="G353" s="4" t="s">
        <v>581</v>
      </c>
      <c r="H353" s="4" t="s">
        <v>1996</v>
      </c>
      <c r="I353" s="4" t="s">
        <v>1634</v>
      </c>
      <c r="K353" s="10" t="s">
        <v>1682</v>
      </c>
      <c r="L353" s="16"/>
      <c r="M353" s="4" t="s">
        <v>1683</v>
      </c>
      <c r="N353" s="4" t="s">
        <v>1643</v>
      </c>
      <c r="P353" s="4" t="s">
        <v>1668</v>
      </c>
      <c r="Q353" s="4">
        <v>1</v>
      </c>
      <c r="R353" s="4">
        <v>1</v>
      </c>
      <c r="T353" s="4">
        <v>0</v>
      </c>
    </row>
    <row r="354" spans="1:28" s="4" customFormat="1" ht="27.6" hidden="1" x14ac:dyDescent="0.3">
      <c r="A354" s="3" t="s">
        <v>2055</v>
      </c>
      <c r="B354" s="4">
        <v>18</v>
      </c>
      <c r="C354" s="4" t="s">
        <v>94</v>
      </c>
      <c r="D354" s="4" t="s">
        <v>3974</v>
      </c>
      <c r="E354" s="4">
        <v>583</v>
      </c>
      <c r="F354" s="4" t="str">
        <f>LOOKUP(E354,Lotes!A:A,Lotes!N:N)</f>
        <v>relleno; nivel sobre de piso</v>
      </c>
      <c r="G354" s="4" t="s">
        <v>581</v>
      </c>
      <c r="H354" s="4" t="s">
        <v>1996</v>
      </c>
      <c r="I354" s="4" t="s">
        <v>1634</v>
      </c>
      <c r="K354" s="10" t="s">
        <v>1728</v>
      </c>
      <c r="L354" s="16"/>
      <c r="M354" s="4" t="s">
        <v>1729</v>
      </c>
      <c r="N354" s="4" t="s">
        <v>2105</v>
      </c>
      <c r="P354" s="4" t="s">
        <v>2106</v>
      </c>
      <c r="Q354" s="4">
        <v>1</v>
      </c>
      <c r="R354" s="4">
        <v>1</v>
      </c>
      <c r="T354" s="4">
        <v>0</v>
      </c>
      <c r="U354" s="4">
        <v>23.02</v>
      </c>
      <c r="V354" s="4">
        <v>14.76</v>
      </c>
      <c r="Y354" s="5"/>
    </row>
    <row r="355" spans="1:28" s="4" customFormat="1" ht="27.6" hidden="1" x14ac:dyDescent="0.3">
      <c r="A355" s="3" t="s">
        <v>2055</v>
      </c>
      <c r="B355" s="4">
        <v>18</v>
      </c>
      <c r="C355" s="4" t="s">
        <v>94</v>
      </c>
      <c r="D355" s="4" t="s">
        <v>3974</v>
      </c>
      <c r="E355" s="4">
        <v>583</v>
      </c>
      <c r="F355" s="4" t="str">
        <f>LOOKUP(E355,Lotes!A:A,Lotes!N:N)</f>
        <v>relleno; nivel sobre de piso</v>
      </c>
      <c r="G355" s="4" t="s">
        <v>581</v>
      </c>
      <c r="H355" s="4" t="s">
        <v>1996</v>
      </c>
      <c r="I355" s="4" t="s">
        <v>1634</v>
      </c>
      <c r="K355" s="10" t="s">
        <v>1728</v>
      </c>
      <c r="L355" s="16"/>
      <c r="M355" s="4" t="s">
        <v>1729</v>
      </c>
      <c r="N355" s="4" t="s">
        <v>1713</v>
      </c>
      <c r="P355" s="4" t="s">
        <v>1668</v>
      </c>
      <c r="Q355" s="4">
        <v>1</v>
      </c>
      <c r="R355" s="4">
        <v>1</v>
      </c>
      <c r="T355" s="4">
        <v>0</v>
      </c>
      <c r="U355" s="4">
        <v>21.16</v>
      </c>
      <c r="V355" s="4">
        <v>17.62</v>
      </c>
      <c r="AB355" s="4" t="s">
        <v>2107</v>
      </c>
    </row>
    <row r="356" spans="1:28" s="4" customFormat="1" ht="27.6" hidden="1" x14ac:dyDescent="0.3">
      <c r="A356" s="3" t="s">
        <v>2055</v>
      </c>
      <c r="B356" s="4">
        <v>18</v>
      </c>
      <c r="C356" s="4" t="s">
        <v>94</v>
      </c>
      <c r="D356" s="4" t="s">
        <v>3974</v>
      </c>
      <c r="E356" s="4">
        <v>583</v>
      </c>
      <c r="F356" s="4" t="str">
        <f>LOOKUP(E356,Lotes!A:A,Lotes!N:N)</f>
        <v>relleno; nivel sobre de piso</v>
      </c>
      <c r="G356" s="4" t="s">
        <v>581</v>
      </c>
      <c r="H356" s="4" t="s">
        <v>1996</v>
      </c>
      <c r="I356" s="4" t="s">
        <v>1634</v>
      </c>
      <c r="K356" s="10" t="s">
        <v>1728</v>
      </c>
      <c r="L356" s="16"/>
      <c r="M356" s="4" t="s">
        <v>1729</v>
      </c>
      <c r="N356" s="4" t="s">
        <v>1667</v>
      </c>
      <c r="P356" s="4" t="s">
        <v>1668</v>
      </c>
      <c r="Q356" s="4">
        <v>4</v>
      </c>
      <c r="R356" s="4">
        <v>4</v>
      </c>
      <c r="T356" s="4">
        <v>1</v>
      </c>
    </row>
    <row r="357" spans="1:28" s="4" customFormat="1" ht="27.6" hidden="1" x14ac:dyDescent="0.3">
      <c r="A357" s="3" t="s">
        <v>2055</v>
      </c>
      <c r="B357" s="4">
        <v>18</v>
      </c>
      <c r="C357" s="4" t="s">
        <v>94</v>
      </c>
      <c r="D357" s="4" t="s">
        <v>3974</v>
      </c>
      <c r="E357" s="4">
        <v>583</v>
      </c>
      <c r="F357" s="4" t="str">
        <f>LOOKUP(E357,Lotes!A:A,Lotes!N:N)</f>
        <v>relleno; nivel sobre de piso</v>
      </c>
      <c r="G357" s="4" t="s">
        <v>581</v>
      </c>
      <c r="H357" s="4" t="s">
        <v>1996</v>
      </c>
      <c r="I357" s="4" t="s">
        <v>1634</v>
      </c>
      <c r="K357" s="10" t="s">
        <v>1728</v>
      </c>
      <c r="L357" s="16"/>
      <c r="M357" s="4" t="s">
        <v>1729</v>
      </c>
      <c r="N357" s="4" t="s">
        <v>1675</v>
      </c>
      <c r="P357" s="4" t="s">
        <v>1626</v>
      </c>
      <c r="Q357" s="4">
        <v>1</v>
      </c>
      <c r="R357" s="4">
        <v>1</v>
      </c>
      <c r="T357" s="4">
        <v>1</v>
      </c>
      <c r="U357" s="4">
        <v>21.79</v>
      </c>
      <c r="V357" s="4">
        <v>4.16</v>
      </c>
    </row>
    <row r="358" spans="1:28" s="4" customFormat="1" ht="26.4" hidden="1" x14ac:dyDescent="0.3">
      <c r="A358" s="3" t="s">
        <v>2108</v>
      </c>
      <c r="B358" s="4">
        <v>18</v>
      </c>
      <c r="C358" s="4" t="s">
        <v>573</v>
      </c>
      <c r="E358" s="4">
        <v>559</v>
      </c>
      <c r="F358" s="4" t="str">
        <f>LOOKUP(E358,Lotes!A:A,Lotes!N:N)</f>
        <v>derrume y deslave</v>
      </c>
      <c r="G358" s="4" t="s">
        <v>27</v>
      </c>
      <c r="H358" s="4" t="s">
        <v>1981</v>
      </c>
      <c r="I358" s="4" t="s">
        <v>1634</v>
      </c>
      <c r="J358" s="4" t="s">
        <v>3561</v>
      </c>
      <c r="K358" s="10" t="s">
        <v>1656</v>
      </c>
      <c r="L358" s="10" t="s">
        <v>1657</v>
      </c>
      <c r="M358" s="4" t="s">
        <v>1658</v>
      </c>
      <c r="N358" s="4" t="s">
        <v>1664</v>
      </c>
      <c r="O358" s="4" t="s">
        <v>1665</v>
      </c>
      <c r="P358" s="4" t="s">
        <v>1626</v>
      </c>
      <c r="Q358" s="4">
        <v>1</v>
      </c>
      <c r="R358" s="4">
        <v>1</v>
      </c>
      <c r="T358" s="4">
        <v>1</v>
      </c>
      <c r="U358" s="4">
        <v>15.39</v>
      </c>
      <c r="V358" s="4">
        <v>12.7</v>
      </c>
    </row>
    <row r="359" spans="1:28" s="4" customFormat="1" ht="26.4" hidden="1" x14ac:dyDescent="0.3">
      <c r="A359" s="3" t="s">
        <v>2108</v>
      </c>
      <c r="B359" s="4">
        <v>18</v>
      </c>
      <c r="C359" s="4" t="s">
        <v>573</v>
      </c>
      <c r="E359" s="4">
        <v>559</v>
      </c>
      <c r="F359" s="4" t="str">
        <f>LOOKUP(E359,Lotes!A:A,Lotes!N:N)</f>
        <v>derrume y deslave</v>
      </c>
      <c r="G359" s="4" t="s">
        <v>27</v>
      </c>
      <c r="H359" s="4" t="s">
        <v>1981</v>
      </c>
      <c r="I359" s="4" t="s">
        <v>1634</v>
      </c>
      <c r="J359" s="4" t="s">
        <v>3561</v>
      </c>
      <c r="K359" s="10" t="s">
        <v>1656</v>
      </c>
      <c r="L359" s="10" t="s">
        <v>1657</v>
      </c>
      <c r="M359" s="4" t="s">
        <v>1658</v>
      </c>
      <c r="N359" s="4" t="s">
        <v>1890</v>
      </c>
      <c r="P359" s="6">
        <v>0.85</v>
      </c>
      <c r="Q359" s="4">
        <v>1</v>
      </c>
      <c r="R359" s="4">
        <v>1</v>
      </c>
      <c r="T359" s="4">
        <v>1</v>
      </c>
      <c r="U359" s="4">
        <v>72.45</v>
      </c>
      <c r="V359" s="4">
        <v>75.650000000000006</v>
      </c>
      <c r="Y359" s="4" t="s">
        <v>1647</v>
      </c>
      <c r="AB359" s="4" t="s">
        <v>2109</v>
      </c>
    </row>
    <row r="360" spans="1:28" s="4" customFormat="1" ht="26.4" hidden="1" x14ac:dyDescent="0.3">
      <c r="A360" s="3" t="s">
        <v>2108</v>
      </c>
      <c r="B360" s="4">
        <v>18</v>
      </c>
      <c r="C360" s="4" t="s">
        <v>573</v>
      </c>
      <c r="E360" s="4">
        <v>559</v>
      </c>
      <c r="F360" s="4" t="str">
        <f>LOOKUP(E360,Lotes!A:A,Lotes!N:N)</f>
        <v>derrume y deslave</v>
      </c>
      <c r="G360" s="4" t="s">
        <v>27</v>
      </c>
      <c r="H360" s="4" t="s">
        <v>1981</v>
      </c>
      <c r="I360" s="4" t="s">
        <v>1634</v>
      </c>
      <c r="J360" s="4" t="s">
        <v>3561</v>
      </c>
      <c r="K360" s="10" t="s">
        <v>1656</v>
      </c>
      <c r="L360" s="10" t="s">
        <v>1657</v>
      </c>
      <c r="M360" s="4" t="s">
        <v>1658</v>
      </c>
      <c r="N360" s="4" t="s">
        <v>1890</v>
      </c>
      <c r="P360" s="4" t="s">
        <v>1668</v>
      </c>
      <c r="Q360" s="4">
        <v>1</v>
      </c>
      <c r="R360" s="4">
        <v>1</v>
      </c>
      <c r="T360" s="4">
        <v>0</v>
      </c>
      <c r="U360" s="4">
        <v>32.31</v>
      </c>
      <c r="V360" s="4">
        <v>29.86</v>
      </c>
    </row>
    <row r="361" spans="1:28" s="4" customFormat="1" ht="26.4" hidden="1" x14ac:dyDescent="0.3">
      <c r="A361" s="3" t="s">
        <v>2110</v>
      </c>
      <c r="B361" s="4">
        <v>18</v>
      </c>
      <c r="C361" s="4" t="s">
        <v>573</v>
      </c>
      <c r="E361" s="4">
        <v>559</v>
      </c>
      <c r="F361" s="4" t="str">
        <f>LOOKUP(E361,Lotes!A:A,Lotes!N:N)</f>
        <v>derrume y deslave</v>
      </c>
      <c r="G361" s="4" t="s">
        <v>27</v>
      </c>
      <c r="H361" s="4" t="s">
        <v>1981</v>
      </c>
      <c r="I361" s="4" t="s">
        <v>1634</v>
      </c>
      <c r="J361" s="4" t="s">
        <v>3965</v>
      </c>
      <c r="K361" s="10" t="s">
        <v>1673</v>
      </c>
      <c r="L361" s="10" t="s">
        <v>1829</v>
      </c>
      <c r="M361" s="4" t="s">
        <v>1830</v>
      </c>
      <c r="N361" s="4" t="s">
        <v>1638</v>
      </c>
      <c r="P361" s="4" t="s">
        <v>1626</v>
      </c>
      <c r="Q361" s="4">
        <v>1</v>
      </c>
      <c r="R361" s="4">
        <v>1</v>
      </c>
      <c r="T361" s="4">
        <v>1</v>
      </c>
      <c r="U361" s="4">
        <v>23.66</v>
      </c>
      <c r="V361" s="4">
        <v>49.81</v>
      </c>
      <c r="Y361" s="4" t="s">
        <v>1627</v>
      </c>
      <c r="AB361" s="4" t="s">
        <v>2111</v>
      </c>
    </row>
    <row r="362" spans="1:28" s="4" customFormat="1" ht="26.4" hidden="1" x14ac:dyDescent="0.3">
      <c r="A362" s="3" t="s">
        <v>2110</v>
      </c>
      <c r="B362" s="4">
        <v>18</v>
      </c>
      <c r="C362" s="4" t="s">
        <v>573</v>
      </c>
      <c r="E362" s="4">
        <v>559</v>
      </c>
      <c r="F362" s="4" t="str">
        <f>LOOKUP(E362,Lotes!A:A,Lotes!N:N)</f>
        <v>derrume y deslave</v>
      </c>
      <c r="G362" s="4" t="s">
        <v>27</v>
      </c>
      <c r="H362" s="4" t="s">
        <v>1981</v>
      </c>
      <c r="I362" s="4" t="s">
        <v>1634</v>
      </c>
      <c r="J362" s="4" t="s">
        <v>3965</v>
      </c>
      <c r="K362" s="10" t="s">
        <v>1673</v>
      </c>
      <c r="L362" s="10" t="s">
        <v>1829</v>
      </c>
      <c r="M362" s="4" t="s">
        <v>1830</v>
      </c>
      <c r="N362" s="4" t="s">
        <v>1687</v>
      </c>
      <c r="O362" s="4" t="s">
        <v>1625</v>
      </c>
      <c r="P362" s="6">
        <v>0.7</v>
      </c>
      <c r="Q362" s="4">
        <v>1</v>
      </c>
      <c r="R362" s="4">
        <v>1</v>
      </c>
      <c r="T362" s="4">
        <v>1</v>
      </c>
      <c r="U362" s="4">
        <v>119.05</v>
      </c>
      <c r="V362" s="4">
        <v>16.93</v>
      </c>
      <c r="X362" s="4" t="s">
        <v>1660</v>
      </c>
      <c r="Y362" s="4" t="s">
        <v>1647</v>
      </c>
      <c r="AB362" s="4" t="s">
        <v>2112</v>
      </c>
    </row>
    <row r="363" spans="1:28" s="4" customFormat="1" ht="26.4" hidden="1" x14ac:dyDescent="0.3">
      <c r="A363" s="3" t="s">
        <v>2110</v>
      </c>
      <c r="B363" s="4">
        <v>18</v>
      </c>
      <c r="C363" s="4" t="s">
        <v>573</v>
      </c>
      <c r="E363" s="4">
        <v>559</v>
      </c>
      <c r="F363" s="4" t="str">
        <f>LOOKUP(E363,Lotes!A:A,Lotes!N:N)</f>
        <v>derrume y deslave</v>
      </c>
      <c r="G363" s="4" t="s">
        <v>27</v>
      </c>
      <c r="H363" s="4" t="s">
        <v>1981</v>
      </c>
      <c r="I363" s="4" t="s">
        <v>1634</v>
      </c>
      <c r="J363" s="4" t="s">
        <v>3965</v>
      </c>
      <c r="K363" s="10" t="s">
        <v>1673</v>
      </c>
      <c r="L363" s="10" t="s">
        <v>1829</v>
      </c>
      <c r="M363" s="4" t="s">
        <v>1830</v>
      </c>
      <c r="N363" s="4" t="s">
        <v>1849</v>
      </c>
      <c r="P363" s="6">
        <v>0.9</v>
      </c>
      <c r="Q363" s="4">
        <v>1</v>
      </c>
      <c r="R363" s="4">
        <v>1</v>
      </c>
      <c r="T363" s="4">
        <v>1</v>
      </c>
      <c r="U363" s="4">
        <v>47.9</v>
      </c>
      <c r="V363" s="4">
        <v>6.3</v>
      </c>
      <c r="X363" s="4" t="s">
        <v>2113</v>
      </c>
      <c r="AB363" s="4" t="s">
        <v>2114</v>
      </c>
    </row>
    <row r="364" spans="1:28" s="4" customFormat="1" ht="13.8" hidden="1" x14ac:dyDescent="0.3">
      <c r="A364" s="3" t="s">
        <v>2115</v>
      </c>
      <c r="B364" s="4">
        <v>18</v>
      </c>
      <c r="C364" s="4" t="s">
        <v>573</v>
      </c>
      <c r="E364" s="4">
        <v>559</v>
      </c>
      <c r="F364" s="4" t="str">
        <f>LOOKUP(E364,Lotes!A:A,Lotes!N:N)</f>
        <v>derrume y deslave</v>
      </c>
      <c r="G364" s="4" t="s">
        <v>27</v>
      </c>
      <c r="H364" s="4" t="s">
        <v>1981</v>
      </c>
      <c r="I364" s="4" t="s">
        <v>1634</v>
      </c>
      <c r="J364" s="4" t="s">
        <v>1742</v>
      </c>
      <c r="K364" s="10" t="s">
        <v>1742</v>
      </c>
      <c r="L364" s="4" t="s">
        <v>1746</v>
      </c>
      <c r="M364" s="4" t="s">
        <v>1744</v>
      </c>
      <c r="N364" s="4" t="s">
        <v>1747</v>
      </c>
      <c r="P364" s="4" t="s">
        <v>1626</v>
      </c>
      <c r="Q364" s="4">
        <v>1</v>
      </c>
      <c r="R364" s="4">
        <v>1</v>
      </c>
      <c r="T364" s="4">
        <v>1</v>
      </c>
      <c r="U364" s="4">
        <v>29.84</v>
      </c>
      <c r="V364" s="4">
        <v>3.05</v>
      </c>
      <c r="AB364" s="5"/>
    </row>
    <row r="365" spans="1:28" s="4" customFormat="1" ht="26.4" hidden="1" x14ac:dyDescent="0.3">
      <c r="A365" s="3" t="s">
        <v>2116</v>
      </c>
      <c r="B365" s="4">
        <v>18</v>
      </c>
      <c r="C365" s="4" t="s">
        <v>573</v>
      </c>
      <c r="E365" s="4">
        <v>559</v>
      </c>
      <c r="F365" s="4" t="str">
        <f>LOOKUP(E365,Lotes!A:A,Lotes!N:N)</f>
        <v>derrume y deslave</v>
      </c>
      <c r="G365" s="4" t="s">
        <v>27</v>
      </c>
      <c r="H365" s="4" t="s">
        <v>1981</v>
      </c>
      <c r="I365" s="4" t="s">
        <v>1634</v>
      </c>
      <c r="K365" s="10" t="s">
        <v>1641</v>
      </c>
      <c r="L365" s="16"/>
      <c r="M365" s="4" t="s">
        <v>1642</v>
      </c>
      <c r="N365" s="4" t="s">
        <v>1667</v>
      </c>
      <c r="O365" s="5"/>
      <c r="P365" s="4" t="s">
        <v>1945</v>
      </c>
      <c r="Q365" s="4">
        <v>2</v>
      </c>
      <c r="R365" s="4">
        <v>2</v>
      </c>
      <c r="T365" s="4">
        <v>2</v>
      </c>
      <c r="AB365" s="4" t="s">
        <v>2117</v>
      </c>
    </row>
    <row r="366" spans="1:28" s="4" customFormat="1" ht="13.8" hidden="1" x14ac:dyDescent="0.3">
      <c r="A366" s="3" t="s">
        <v>2118</v>
      </c>
      <c r="B366" s="4">
        <v>18</v>
      </c>
      <c r="C366" s="4" t="s">
        <v>573</v>
      </c>
      <c r="E366" s="4">
        <v>559</v>
      </c>
      <c r="F366" s="4" t="str">
        <f>LOOKUP(E366,Lotes!A:A,Lotes!N:N)</f>
        <v>derrume y deslave</v>
      </c>
      <c r="G366" s="4" t="s">
        <v>27</v>
      </c>
      <c r="H366" s="4" t="s">
        <v>1981</v>
      </c>
      <c r="I366" s="4" t="s">
        <v>1622</v>
      </c>
      <c r="K366" s="10" t="s">
        <v>1650</v>
      </c>
      <c r="L366" s="16"/>
      <c r="M366" s="20" t="s">
        <v>1622</v>
      </c>
      <c r="N366" s="4" t="s">
        <v>2081</v>
      </c>
      <c r="P366" s="4" t="s">
        <v>1626</v>
      </c>
      <c r="Q366" s="4">
        <v>1</v>
      </c>
      <c r="R366" s="4">
        <v>1</v>
      </c>
      <c r="T366" s="4">
        <v>1</v>
      </c>
      <c r="U366" s="4">
        <v>19.14</v>
      </c>
      <c r="V366" s="4">
        <v>4.53</v>
      </c>
    </row>
    <row r="367" spans="1:28" s="4" customFormat="1" ht="13.8" hidden="1" x14ac:dyDescent="0.3">
      <c r="A367" s="3" t="s">
        <v>2118</v>
      </c>
      <c r="B367" s="4">
        <v>18</v>
      </c>
      <c r="C367" s="4" t="s">
        <v>573</v>
      </c>
      <c r="E367" s="4">
        <v>559</v>
      </c>
      <c r="F367" s="4" t="str">
        <f>LOOKUP(E367,Lotes!A:A,Lotes!N:N)</f>
        <v>derrume y deslave</v>
      </c>
      <c r="G367" s="4" t="s">
        <v>27</v>
      </c>
      <c r="H367" s="4" t="s">
        <v>1981</v>
      </c>
      <c r="I367" s="4" t="s">
        <v>1622</v>
      </c>
      <c r="K367" s="10" t="s">
        <v>1650</v>
      </c>
      <c r="L367" s="16"/>
      <c r="M367" s="20" t="s">
        <v>1622</v>
      </c>
      <c r="N367" s="4" t="s">
        <v>1643</v>
      </c>
      <c r="P367" s="4" t="s">
        <v>1632</v>
      </c>
      <c r="Q367" s="4">
        <v>2</v>
      </c>
      <c r="R367" s="4">
        <v>2</v>
      </c>
      <c r="T367" s="4">
        <v>0</v>
      </c>
    </row>
    <row r="368" spans="1:28" s="4" customFormat="1" ht="13.8" hidden="1" x14ac:dyDescent="0.3">
      <c r="A368" s="3" t="s">
        <v>2118</v>
      </c>
      <c r="B368" s="4">
        <v>18</v>
      </c>
      <c r="C368" s="4" t="s">
        <v>573</v>
      </c>
      <c r="E368" s="4">
        <v>559</v>
      </c>
      <c r="F368" s="4" t="str">
        <f>LOOKUP(E368,Lotes!A:A,Lotes!N:N)</f>
        <v>derrume y deslave</v>
      </c>
      <c r="G368" s="4" t="s">
        <v>27</v>
      </c>
      <c r="H368" s="4" t="s">
        <v>1981</v>
      </c>
      <c r="I368" s="4" t="s">
        <v>1622</v>
      </c>
      <c r="K368" s="10" t="s">
        <v>1650</v>
      </c>
      <c r="L368" s="16"/>
      <c r="M368" s="20" t="s">
        <v>1622</v>
      </c>
      <c r="N368" s="4" t="s">
        <v>1718</v>
      </c>
      <c r="P368" s="4" t="s">
        <v>1668</v>
      </c>
      <c r="Q368" s="4">
        <v>1</v>
      </c>
      <c r="R368" s="4">
        <v>1</v>
      </c>
      <c r="T368" s="4">
        <v>0</v>
      </c>
    </row>
    <row r="369" spans="1:28" s="4" customFormat="1" ht="13.8" hidden="1" x14ac:dyDescent="0.3">
      <c r="A369" s="3" t="s">
        <v>2119</v>
      </c>
      <c r="B369" s="4">
        <v>18</v>
      </c>
      <c r="C369" s="4" t="s">
        <v>573</v>
      </c>
      <c r="E369" s="4">
        <v>559</v>
      </c>
      <c r="F369" s="4" t="str">
        <f>LOOKUP(E369,Lotes!A:A,Lotes!N:N)</f>
        <v>derrume y deslave</v>
      </c>
      <c r="G369" s="4" t="s">
        <v>27</v>
      </c>
      <c r="H369" s="4" t="s">
        <v>1981</v>
      </c>
      <c r="I369" s="4" t="s">
        <v>1622</v>
      </c>
      <c r="K369" s="10" t="s">
        <v>1682</v>
      </c>
      <c r="L369" s="16"/>
      <c r="M369" s="20" t="s">
        <v>1622</v>
      </c>
      <c r="N369" s="4" t="s">
        <v>1643</v>
      </c>
      <c r="P369" s="4" t="s">
        <v>1632</v>
      </c>
      <c r="Q369" s="4">
        <v>1</v>
      </c>
      <c r="R369" s="4">
        <v>1</v>
      </c>
      <c r="T369" s="4">
        <v>0</v>
      </c>
    </row>
    <row r="370" spans="1:28" s="4" customFormat="1" ht="26.4" hidden="1" x14ac:dyDescent="0.3">
      <c r="A370" s="3" t="s">
        <v>2120</v>
      </c>
      <c r="B370" s="4">
        <v>18</v>
      </c>
      <c r="C370" s="4" t="s">
        <v>573</v>
      </c>
      <c r="E370" s="4">
        <v>559</v>
      </c>
      <c r="F370" s="4" t="str">
        <f>LOOKUP(E370,Lotes!A:A,Lotes!N:N)</f>
        <v>derrume y deslave</v>
      </c>
      <c r="G370" s="4" t="s">
        <v>27</v>
      </c>
      <c r="H370" s="4" t="s">
        <v>1981</v>
      </c>
      <c r="I370" s="4" t="s">
        <v>1634</v>
      </c>
      <c r="K370" s="10" t="s">
        <v>1682</v>
      </c>
      <c r="L370" s="16"/>
      <c r="M370" s="4" t="s">
        <v>1683</v>
      </c>
      <c r="N370" s="4" t="s">
        <v>2121</v>
      </c>
      <c r="P370" s="4" t="s">
        <v>1626</v>
      </c>
      <c r="Q370" s="4">
        <v>1</v>
      </c>
      <c r="R370" s="4">
        <v>1</v>
      </c>
      <c r="T370" s="4">
        <v>1</v>
      </c>
      <c r="Z370" s="4" t="s">
        <v>2011</v>
      </c>
    </row>
    <row r="371" spans="1:28" s="4" customFormat="1" ht="13.8" hidden="1" x14ac:dyDescent="0.3">
      <c r="A371" s="3" t="s">
        <v>2122</v>
      </c>
      <c r="B371" s="4">
        <v>18</v>
      </c>
      <c r="C371" s="4" t="s">
        <v>573</v>
      </c>
      <c r="E371" s="4">
        <v>559</v>
      </c>
      <c r="F371" s="4" t="str">
        <f>LOOKUP(E371,Lotes!A:A,Lotes!N:N)</f>
        <v>derrume y deslave</v>
      </c>
      <c r="G371" s="4" t="s">
        <v>27</v>
      </c>
      <c r="H371" s="4" t="s">
        <v>1981</v>
      </c>
      <c r="I371" s="4" t="s">
        <v>1634</v>
      </c>
      <c r="K371" s="16"/>
      <c r="L371" s="16"/>
      <c r="M371" s="4" t="s">
        <v>1634</v>
      </c>
      <c r="N371" s="4" t="s">
        <v>1695</v>
      </c>
      <c r="P371" s="4" t="s">
        <v>1668</v>
      </c>
      <c r="Q371" s="4">
        <v>17</v>
      </c>
      <c r="R371" s="4">
        <v>17</v>
      </c>
      <c r="T371" s="4">
        <v>0</v>
      </c>
    </row>
    <row r="372" spans="1:28" s="4" customFormat="1" ht="26.4" hidden="1" x14ac:dyDescent="0.3">
      <c r="A372" s="3" t="s">
        <v>2123</v>
      </c>
      <c r="B372" s="4">
        <v>18</v>
      </c>
      <c r="C372" s="4" t="s">
        <v>30</v>
      </c>
      <c r="D372" s="4" t="s">
        <v>1647</v>
      </c>
      <c r="E372" s="4" t="s">
        <v>2124</v>
      </c>
      <c r="F372" s="4" t="str">
        <f>LOOKUP(E372,Lotes!A:A,Lotes!N:N)</f>
        <v>derrumbe y deslave</v>
      </c>
      <c r="G372" s="4" t="s">
        <v>538</v>
      </c>
      <c r="H372" s="4" t="s">
        <v>2125</v>
      </c>
      <c r="I372" s="4" t="s">
        <v>1738</v>
      </c>
      <c r="K372" s="16"/>
      <c r="L372" s="16"/>
      <c r="M372" s="4" t="s">
        <v>1807</v>
      </c>
      <c r="N372" s="4" t="s">
        <v>1796</v>
      </c>
      <c r="Q372" s="4">
        <v>2</v>
      </c>
      <c r="R372" s="4">
        <v>2</v>
      </c>
      <c r="T372" s="4">
        <v>0</v>
      </c>
      <c r="Z372" s="5"/>
      <c r="AB372" s="4" t="s">
        <v>2126</v>
      </c>
    </row>
    <row r="373" spans="1:28" s="4" customFormat="1" ht="26.4" hidden="1" x14ac:dyDescent="0.3">
      <c r="A373" s="3" t="s">
        <v>2127</v>
      </c>
      <c r="B373" s="4">
        <v>18</v>
      </c>
      <c r="C373" s="4" t="s">
        <v>30</v>
      </c>
      <c r="D373" s="4" t="s">
        <v>1647</v>
      </c>
      <c r="E373" s="4" t="s">
        <v>2124</v>
      </c>
      <c r="F373" s="4" t="str">
        <f>LOOKUP(E373,Lotes!A:A,Lotes!N:N)</f>
        <v>derrumbe y deslave</v>
      </c>
      <c r="G373" s="4" t="s">
        <v>538</v>
      </c>
      <c r="H373" s="4" t="s">
        <v>2125</v>
      </c>
      <c r="I373" s="4" t="s">
        <v>1622</v>
      </c>
      <c r="K373" s="10" t="s">
        <v>1682</v>
      </c>
      <c r="L373" s="16"/>
      <c r="M373" s="4" t="s">
        <v>1622</v>
      </c>
      <c r="N373" s="4" t="s">
        <v>1803</v>
      </c>
      <c r="Q373" s="4">
        <v>1</v>
      </c>
      <c r="R373" s="4">
        <v>1</v>
      </c>
      <c r="T373" s="4">
        <v>1</v>
      </c>
    </row>
    <row r="374" spans="1:28" s="4" customFormat="1" ht="26.4" hidden="1" x14ac:dyDescent="0.3">
      <c r="A374" s="3" t="s">
        <v>2128</v>
      </c>
      <c r="B374" s="4">
        <v>18</v>
      </c>
      <c r="C374" s="4" t="s">
        <v>30</v>
      </c>
      <c r="D374" s="4" t="s">
        <v>1647</v>
      </c>
      <c r="E374" s="4" t="s">
        <v>2124</v>
      </c>
      <c r="F374" s="4" t="str">
        <f>LOOKUP(E374,Lotes!A:A,Lotes!N:N)</f>
        <v>derrumbe y deslave</v>
      </c>
      <c r="G374" s="4" t="s">
        <v>538</v>
      </c>
      <c r="H374" s="4" t="s">
        <v>2125</v>
      </c>
      <c r="I374" s="4" t="s">
        <v>1634</v>
      </c>
      <c r="J374" s="4" t="s">
        <v>2911</v>
      </c>
      <c r="K374" s="10" t="s">
        <v>1635</v>
      </c>
      <c r="L374" s="10" t="s">
        <v>1636</v>
      </c>
      <c r="M374" s="4" t="s">
        <v>1637</v>
      </c>
      <c r="N374" s="4" t="s">
        <v>1659</v>
      </c>
      <c r="Q374" s="4">
        <v>1</v>
      </c>
      <c r="R374" s="4">
        <v>1</v>
      </c>
      <c r="T374" s="4">
        <v>1</v>
      </c>
      <c r="Y374" s="4" t="s">
        <v>1627</v>
      </c>
      <c r="AB374" s="4" t="s">
        <v>2129</v>
      </c>
    </row>
    <row r="375" spans="1:28" s="4" customFormat="1" ht="26.4" hidden="1" x14ac:dyDescent="0.3">
      <c r="A375" s="3" t="s">
        <v>2130</v>
      </c>
      <c r="B375" s="4">
        <v>18</v>
      </c>
      <c r="C375" s="4" t="s">
        <v>30</v>
      </c>
      <c r="D375" s="4" t="s">
        <v>1647</v>
      </c>
      <c r="E375" s="4" t="s">
        <v>2124</v>
      </c>
      <c r="F375" s="4" t="str">
        <f>LOOKUP(E375,Lotes!A:A,Lotes!N:N)</f>
        <v>derrumbe y deslave</v>
      </c>
      <c r="G375" s="4" t="s">
        <v>538</v>
      </c>
      <c r="H375" s="4" t="s">
        <v>2125</v>
      </c>
      <c r="I375" s="4" t="s">
        <v>1634</v>
      </c>
      <c r="K375" s="10" t="s">
        <v>1682</v>
      </c>
      <c r="L375" s="16"/>
      <c r="M375" s="4" t="s">
        <v>1683</v>
      </c>
      <c r="N375" s="4" t="s">
        <v>1669</v>
      </c>
      <c r="Q375" s="4">
        <v>1</v>
      </c>
      <c r="R375" s="4">
        <v>1</v>
      </c>
      <c r="T375" s="4">
        <v>0</v>
      </c>
      <c r="U375" s="4">
        <v>6.56</v>
      </c>
      <c r="V375" s="4">
        <v>10.44</v>
      </c>
      <c r="Y375" s="4" t="s">
        <v>1627</v>
      </c>
      <c r="AB375" s="4" t="s">
        <v>2131</v>
      </c>
    </row>
    <row r="376" spans="1:28" s="4" customFormat="1" ht="26.4" hidden="1" x14ac:dyDescent="0.3">
      <c r="A376" s="3" t="s">
        <v>2130</v>
      </c>
      <c r="B376" s="4">
        <v>18</v>
      </c>
      <c r="C376" s="4" t="s">
        <v>30</v>
      </c>
      <c r="D376" s="4" t="s">
        <v>1647</v>
      </c>
      <c r="E376" s="4" t="s">
        <v>2124</v>
      </c>
      <c r="F376" s="4" t="str">
        <f>LOOKUP(E376,Lotes!A:A,Lotes!N:N)</f>
        <v>derrumbe y deslave</v>
      </c>
      <c r="G376" s="4" t="s">
        <v>538</v>
      </c>
      <c r="H376" s="4" t="s">
        <v>2125</v>
      </c>
      <c r="I376" s="4" t="s">
        <v>1634</v>
      </c>
      <c r="K376" s="10" t="s">
        <v>1682</v>
      </c>
      <c r="L376" s="16"/>
      <c r="M376" s="4" t="s">
        <v>1683</v>
      </c>
      <c r="N376" s="4" t="s">
        <v>2081</v>
      </c>
      <c r="P376" s="4" t="s">
        <v>1626</v>
      </c>
      <c r="Q376" s="4">
        <v>1</v>
      </c>
      <c r="R376" s="4">
        <v>1</v>
      </c>
      <c r="T376" s="4">
        <v>1</v>
      </c>
      <c r="U376" s="4">
        <v>14.02</v>
      </c>
      <c r="V376" s="4">
        <v>5.3</v>
      </c>
      <c r="Y376" s="4" t="s">
        <v>1627</v>
      </c>
      <c r="AB376" s="4" t="s">
        <v>2132</v>
      </c>
    </row>
    <row r="377" spans="1:28" s="4" customFormat="1" ht="39.6" hidden="1" x14ac:dyDescent="0.3">
      <c r="A377" s="3" t="s">
        <v>2130</v>
      </c>
      <c r="B377" s="4">
        <v>18</v>
      </c>
      <c r="C377" s="4" t="s">
        <v>30</v>
      </c>
      <c r="D377" s="4" t="s">
        <v>1647</v>
      </c>
      <c r="E377" s="4" t="s">
        <v>2124</v>
      </c>
      <c r="F377" s="4" t="str">
        <f>LOOKUP(E377,Lotes!A:A,Lotes!N:N)</f>
        <v>derrumbe y deslave</v>
      </c>
      <c r="G377" s="4" t="s">
        <v>538</v>
      </c>
      <c r="H377" s="4" t="s">
        <v>2125</v>
      </c>
      <c r="I377" s="4" t="s">
        <v>1634</v>
      </c>
      <c r="K377" s="10" t="s">
        <v>1682</v>
      </c>
      <c r="L377" s="16"/>
      <c r="M377" s="4" t="s">
        <v>1683</v>
      </c>
      <c r="N377" s="4" t="s">
        <v>1757</v>
      </c>
      <c r="O377" s="4" t="s">
        <v>1625</v>
      </c>
      <c r="P377" s="4" t="s">
        <v>1668</v>
      </c>
      <c r="Q377" s="4">
        <v>1</v>
      </c>
      <c r="R377" s="4">
        <v>1</v>
      </c>
      <c r="T377" s="4">
        <v>0</v>
      </c>
      <c r="AB377" s="4" t="s">
        <v>2133</v>
      </c>
    </row>
    <row r="378" spans="1:28" s="4" customFormat="1" ht="26.4" hidden="1" x14ac:dyDescent="0.3">
      <c r="A378" s="3" t="s">
        <v>2130</v>
      </c>
      <c r="B378" s="4">
        <v>18</v>
      </c>
      <c r="C378" s="4" t="s">
        <v>30</v>
      </c>
      <c r="D378" s="4" t="s">
        <v>1647</v>
      </c>
      <c r="E378" s="4" t="s">
        <v>2124</v>
      </c>
      <c r="F378" s="4" t="str">
        <f>LOOKUP(E378,Lotes!A:A,Lotes!N:N)</f>
        <v>derrumbe y deslave</v>
      </c>
      <c r="G378" s="4" t="s">
        <v>538</v>
      </c>
      <c r="H378" s="4" t="s">
        <v>2125</v>
      </c>
      <c r="I378" s="4" t="s">
        <v>1634</v>
      </c>
      <c r="K378" s="10" t="s">
        <v>1682</v>
      </c>
      <c r="L378" s="16"/>
      <c r="M378" s="4" t="s">
        <v>1683</v>
      </c>
      <c r="N378" s="4" t="s">
        <v>1718</v>
      </c>
      <c r="P378" s="4" t="s">
        <v>1668</v>
      </c>
      <c r="Q378" s="4">
        <v>1</v>
      </c>
      <c r="R378" s="4">
        <v>1</v>
      </c>
      <c r="T378" s="4">
        <v>0</v>
      </c>
      <c r="AB378" s="4" t="s">
        <v>2134</v>
      </c>
    </row>
    <row r="379" spans="1:28" s="4" customFormat="1" ht="26.4" hidden="1" x14ac:dyDescent="0.3">
      <c r="A379" s="3" t="s">
        <v>2130</v>
      </c>
      <c r="B379" s="4">
        <v>18</v>
      </c>
      <c r="C379" s="4" t="s">
        <v>30</v>
      </c>
      <c r="D379" s="4" t="s">
        <v>1647</v>
      </c>
      <c r="E379" s="4" t="s">
        <v>2124</v>
      </c>
      <c r="F379" s="4" t="str">
        <f>LOOKUP(E379,Lotes!A:A,Lotes!N:N)</f>
        <v>derrumbe y deslave</v>
      </c>
      <c r="G379" s="4" t="s">
        <v>538</v>
      </c>
      <c r="H379" s="4" t="s">
        <v>2125</v>
      </c>
      <c r="I379" s="4" t="s">
        <v>1634</v>
      </c>
      <c r="K379" s="10" t="s">
        <v>1682</v>
      </c>
      <c r="L379" s="16"/>
      <c r="M379" s="4" t="s">
        <v>1683</v>
      </c>
      <c r="N379" s="4" t="s">
        <v>1849</v>
      </c>
      <c r="P379" s="4" t="s">
        <v>1626</v>
      </c>
      <c r="Q379" s="4">
        <v>1</v>
      </c>
      <c r="R379" s="4">
        <v>1</v>
      </c>
      <c r="T379" s="4">
        <v>1</v>
      </c>
      <c r="U379" s="4">
        <v>30.38</v>
      </c>
      <c r="V379" s="4">
        <v>3.15</v>
      </c>
      <c r="Y379" s="4" t="s">
        <v>1647</v>
      </c>
      <c r="Z379" s="4" t="s">
        <v>1647</v>
      </c>
      <c r="AB379" s="4" t="s">
        <v>2135</v>
      </c>
    </row>
    <row r="380" spans="1:28" s="12" customFormat="1" ht="26.4" hidden="1" x14ac:dyDescent="0.3">
      <c r="A380" s="11" t="s">
        <v>2136</v>
      </c>
      <c r="B380" s="12">
        <v>18</v>
      </c>
      <c r="C380" s="12" t="s">
        <v>30</v>
      </c>
      <c r="D380" s="4" t="s">
        <v>1647</v>
      </c>
      <c r="E380" s="12" t="s">
        <v>2124</v>
      </c>
      <c r="F380" s="4" t="str">
        <f>LOOKUP(E380,Lotes!A:A,Lotes!N:N)</f>
        <v>derrumbe y deslave</v>
      </c>
      <c r="G380" s="12" t="s">
        <v>538</v>
      </c>
      <c r="H380" s="12" t="s">
        <v>2125</v>
      </c>
      <c r="I380" s="12" t="s">
        <v>1634</v>
      </c>
      <c r="J380" s="4" t="s">
        <v>3965</v>
      </c>
      <c r="K380" s="13" t="s">
        <v>1673</v>
      </c>
      <c r="L380" s="13" t="s">
        <v>1829</v>
      </c>
      <c r="M380" s="12" t="s">
        <v>1830</v>
      </c>
      <c r="N380" s="12" t="s">
        <v>1624</v>
      </c>
      <c r="O380" s="12" t="s">
        <v>1625</v>
      </c>
      <c r="P380" s="12" t="s">
        <v>1626</v>
      </c>
      <c r="Q380" s="12">
        <v>1</v>
      </c>
      <c r="R380" s="12">
        <v>1</v>
      </c>
      <c r="T380" s="12">
        <v>1</v>
      </c>
      <c r="U380" s="12">
        <v>86.64</v>
      </c>
      <c r="V380" s="12">
        <v>19.25</v>
      </c>
      <c r="Y380" s="12" t="s">
        <v>1647</v>
      </c>
      <c r="AA380" s="12" t="s">
        <v>1647</v>
      </c>
      <c r="AB380" s="12" t="s">
        <v>2137</v>
      </c>
    </row>
    <row r="381" spans="1:28" s="4" customFormat="1" ht="26.4" hidden="1" x14ac:dyDescent="0.3">
      <c r="A381" s="3" t="s">
        <v>2138</v>
      </c>
      <c r="B381" s="4">
        <v>18</v>
      </c>
      <c r="C381" s="4" t="s">
        <v>30</v>
      </c>
      <c r="D381" s="4" t="s">
        <v>1647</v>
      </c>
      <c r="E381" s="4" t="s">
        <v>2124</v>
      </c>
      <c r="F381" s="4" t="str">
        <f>LOOKUP(E381,Lotes!A:A,Lotes!N:N)</f>
        <v>derrumbe y deslave</v>
      </c>
      <c r="G381" s="4" t="s">
        <v>538</v>
      </c>
      <c r="H381" s="4" t="s">
        <v>2125</v>
      </c>
      <c r="I381" s="4" t="s">
        <v>1634</v>
      </c>
      <c r="K381" s="10" t="s">
        <v>1641</v>
      </c>
      <c r="L381" s="16"/>
      <c r="M381" s="4" t="s">
        <v>1642</v>
      </c>
      <c r="N381" s="4" t="s">
        <v>1890</v>
      </c>
      <c r="O381" s="4" t="s">
        <v>1625</v>
      </c>
      <c r="P381" s="4" t="s">
        <v>1668</v>
      </c>
      <c r="Q381" s="4">
        <v>1</v>
      </c>
      <c r="R381" s="4">
        <v>1</v>
      </c>
      <c r="T381" s="4">
        <v>0</v>
      </c>
      <c r="U381" s="4">
        <v>28.52</v>
      </c>
      <c r="V381" s="4">
        <v>27.67</v>
      </c>
      <c r="X381" s="4" t="s">
        <v>1679</v>
      </c>
      <c r="Y381" s="4" t="s">
        <v>1627</v>
      </c>
      <c r="Z381" s="5"/>
      <c r="AB381" s="4" t="s">
        <v>2139</v>
      </c>
    </row>
    <row r="382" spans="1:28" s="4" customFormat="1" ht="39.6" hidden="1" x14ac:dyDescent="0.3">
      <c r="A382" s="3" t="s">
        <v>2138</v>
      </c>
      <c r="B382" s="4">
        <v>18</v>
      </c>
      <c r="C382" s="4" t="s">
        <v>30</v>
      </c>
      <c r="D382" s="4" t="s">
        <v>1647</v>
      </c>
      <c r="E382" s="4" t="s">
        <v>2124</v>
      </c>
      <c r="F382" s="4" t="str">
        <f>LOOKUP(E382,Lotes!A:A,Lotes!N:N)</f>
        <v>derrumbe y deslave</v>
      </c>
      <c r="G382" s="4" t="s">
        <v>538</v>
      </c>
      <c r="H382" s="4" t="s">
        <v>2125</v>
      </c>
      <c r="I382" s="4" t="s">
        <v>1634</v>
      </c>
      <c r="K382" s="10" t="s">
        <v>1641</v>
      </c>
      <c r="L382" s="16"/>
      <c r="M382" s="4" t="s">
        <v>1642</v>
      </c>
      <c r="N382" s="4" t="s">
        <v>1669</v>
      </c>
      <c r="P382" s="4" t="s">
        <v>1670</v>
      </c>
      <c r="Q382" s="4">
        <v>1</v>
      </c>
      <c r="R382" s="4">
        <v>1</v>
      </c>
      <c r="T382" s="4">
        <v>0</v>
      </c>
      <c r="AB382" s="4" t="s">
        <v>2140</v>
      </c>
    </row>
    <row r="383" spans="1:28" s="4" customFormat="1" ht="26.4" hidden="1" x14ac:dyDescent="0.3">
      <c r="A383" s="3" t="s">
        <v>2138</v>
      </c>
      <c r="B383" s="4">
        <v>18</v>
      </c>
      <c r="C383" s="4" t="s">
        <v>30</v>
      </c>
      <c r="D383" s="4" t="s">
        <v>1647</v>
      </c>
      <c r="E383" s="4" t="s">
        <v>2124</v>
      </c>
      <c r="F383" s="4" t="str">
        <f>LOOKUP(E383,Lotes!A:A,Lotes!N:N)</f>
        <v>derrumbe y deslave</v>
      </c>
      <c r="G383" s="4" t="s">
        <v>538</v>
      </c>
      <c r="H383" s="4" t="s">
        <v>2125</v>
      </c>
      <c r="I383" s="4" t="s">
        <v>1634</v>
      </c>
      <c r="K383" s="10" t="s">
        <v>1641</v>
      </c>
      <c r="L383" s="16"/>
      <c r="M383" s="4" t="s">
        <v>1642</v>
      </c>
      <c r="N383" s="4" t="s">
        <v>1699</v>
      </c>
      <c r="P383" s="4" t="s">
        <v>1914</v>
      </c>
      <c r="Q383" s="4">
        <v>1</v>
      </c>
      <c r="R383" s="4">
        <v>1</v>
      </c>
      <c r="T383" s="4">
        <v>0</v>
      </c>
    </row>
    <row r="384" spans="1:28" s="4" customFormat="1" ht="26.4" hidden="1" x14ac:dyDescent="0.3">
      <c r="A384" s="3" t="s">
        <v>2138</v>
      </c>
      <c r="B384" s="4">
        <v>18</v>
      </c>
      <c r="C384" s="4" t="s">
        <v>30</v>
      </c>
      <c r="D384" s="4" t="s">
        <v>1647</v>
      </c>
      <c r="E384" s="4" t="s">
        <v>2124</v>
      </c>
      <c r="F384" s="4" t="str">
        <f>LOOKUP(E384,Lotes!A:A,Lotes!N:N)</f>
        <v>derrumbe y deslave</v>
      </c>
      <c r="G384" s="4" t="s">
        <v>538</v>
      </c>
      <c r="H384" s="4" t="s">
        <v>2125</v>
      </c>
      <c r="I384" s="4" t="s">
        <v>1634</v>
      </c>
      <c r="K384" s="10" t="s">
        <v>1641</v>
      </c>
      <c r="L384" s="16"/>
      <c r="M384" s="4" t="s">
        <v>1642</v>
      </c>
      <c r="N384" s="4" t="s">
        <v>1718</v>
      </c>
      <c r="P384" s="4" t="s">
        <v>1668</v>
      </c>
      <c r="Q384" s="4">
        <v>1</v>
      </c>
      <c r="R384" s="4">
        <v>1</v>
      </c>
      <c r="T384" s="4">
        <v>0</v>
      </c>
    </row>
    <row r="385" spans="1:28" s="4" customFormat="1" ht="26.4" hidden="1" x14ac:dyDescent="0.3">
      <c r="A385" s="3" t="s">
        <v>2127</v>
      </c>
      <c r="B385" s="4">
        <v>18</v>
      </c>
      <c r="C385" s="4" t="s">
        <v>30</v>
      </c>
      <c r="D385" s="4" t="s">
        <v>1647</v>
      </c>
      <c r="E385" s="4" t="s">
        <v>2124</v>
      </c>
      <c r="F385" s="4" t="str">
        <f>LOOKUP(E385,Lotes!A:A,Lotes!N:N)</f>
        <v>derrumbe y deslave</v>
      </c>
      <c r="G385" s="4" t="s">
        <v>538</v>
      </c>
      <c r="H385" s="4" t="s">
        <v>2125</v>
      </c>
      <c r="I385" s="4" t="s">
        <v>1622</v>
      </c>
      <c r="K385" s="10" t="s">
        <v>1682</v>
      </c>
      <c r="L385" s="16"/>
      <c r="M385" s="20" t="s">
        <v>1622</v>
      </c>
      <c r="N385" s="4" t="s">
        <v>1750</v>
      </c>
      <c r="O385" s="4" t="s">
        <v>1665</v>
      </c>
      <c r="P385" s="4" t="s">
        <v>1751</v>
      </c>
      <c r="Q385" s="4">
        <v>1</v>
      </c>
      <c r="R385" s="4">
        <v>1</v>
      </c>
      <c r="T385" s="4">
        <v>1</v>
      </c>
      <c r="U385" s="4">
        <v>24.33</v>
      </c>
      <c r="V385" s="4">
        <v>6.16</v>
      </c>
      <c r="Z385" s="5"/>
    </row>
    <row r="386" spans="1:28" s="4" customFormat="1" ht="26.4" hidden="1" x14ac:dyDescent="0.3">
      <c r="A386" s="3" t="s">
        <v>2127</v>
      </c>
      <c r="B386" s="4">
        <v>18</v>
      </c>
      <c r="C386" s="4" t="s">
        <v>30</v>
      </c>
      <c r="D386" s="4" t="s">
        <v>1647</v>
      </c>
      <c r="E386" s="4" t="s">
        <v>2124</v>
      </c>
      <c r="F386" s="4" t="str">
        <f>LOOKUP(E386,Lotes!A:A,Lotes!N:N)</f>
        <v>derrumbe y deslave</v>
      </c>
      <c r="G386" s="4" t="s">
        <v>538</v>
      </c>
      <c r="H386" s="4" t="s">
        <v>2125</v>
      </c>
      <c r="I386" s="4" t="s">
        <v>1622</v>
      </c>
      <c r="K386" s="10" t="s">
        <v>1682</v>
      </c>
      <c r="L386" s="16"/>
      <c r="M386" s="20" t="s">
        <v>1622</v>
      </c>
      <c r="N386" s="4" t="s">
        <v>1929</v>
      </c>
      <c r="P386" s="4" t="s">
        <v>2141</v>
      </c>
      <c r="Q386" s="4">
        <v>1</v>
      </c>
      <c r="R386" s="4">
        <v>1</v>
      </c>
      <c r="T386" s="4">
        <v>1</v>
      </c>
      <c r="U386" s="4">
        <v>28.18</v>
      </c>
      <c r="V386" s="4">
        <v>11.45</v>
      </c>
    </row>
    <row r="387" spans="1:28" s="4" customFormat="1" ht="26.4" hidden="1" x14ac:dyDescent="0.3">
      <c r="A387" s="3" t="s">
        <v>2127</v>
      </c>
      <c r="B387" s="4">
        <v>18</v>
      </c>
      <c r="C387" s="4" t="s">
        <v>30</v>
      </c>
      <c r="D387" s="4" t="s">
        <v>1647</v>
      </c>
      <c r="E387" s="4" t="s">
        <v>2124</v>
      </c>
      <c r="F387" s="4" t="str">
        <f>LOOKUP(E387,Lotes!A:A,Lotes!N:N)</f>
        <v>derrumbe y deslave</v>
      </c>
      <c r="G387" s="4" t="s">
        <v>538</v>
      </c>
      <c r="H387" s="4" t="s">
        <v>2125</v>
      </c>
      <c r="I387" s="4" t="s">
        <v>1622</v>
      </c>
      <c r="K387" s="10" t="s">
        <v>1682</v>
      </c>
      <c r="L387" s="16"/>
      <c r="M387" s="20" t="s">
        <v>1622</v>
      </c>
      <c r="N387" s="4" t="s">
        <v>1667</v>
      </c>
      <c r="P387" s="4" t="s">
        <v>1626</v>
      </c>
      <c r="Q387" s="4">
        <v>1</v>
      </c>
      <c r="R387" s="4">
        <v>1</v>
      </c>
      <c r="T387" s="4">
        <v>1</v>
      </c>
      <c r="AB387" s="4" t="s">
        <v>2142</v>
      </c>
    </row>
    <row r="388" spans="1:28" s="4" customFormat="1" ht="26.4" hidden="1" x14ac:dyDescent="0.3">
      <c r="A388" s="3" t="s">
        <v>2143</v>
      </c>
      <c r="B388" s="4">
        <v>18</v>
      </c>
      <c r="C388" s="4" t="s">
        <v>372</v>
      </c>
      <c r="E388" s="4">
        <v>572</v>
      </c>
      <c r="F388" s="4" t="str">
        <f>LOOKUP(E388,Lotes!A:A,Lotes!N:N)</f>
        <v>deslave o relleno debajo un piso; nivel tiene muros de adobe</v>
      </c>
      <c r="G388" s="4" t="s">
        <v>356</v>
      </c>
      <c r="H388" s="4" t="s">
        <v>1966</v>
      </c>
      <c r="I388" s="4" t="s">
        <v>1634</v>
      </c>
      <c r="J388" s="4" t="s">
        <v>3561</v>
      </c>
      <c r="K388" s="10" t="s">
        <v>1656</v>
      </c>
      <c r="L388" s="10" t="s">
        <v>1657</v>
      </c>
      <c r="M388" s="4" t="s">
        <v>1658</v>
      </c>
      <c r="N388" s="4" t="s">
        <v>1785</v>
      </c>
      <c r="O388" s="4" t="s">
        <v>1665</v>
      </c>
      <c r="P388" s="4" t="s">
        <v>1786</v>
      </c>
      <c r="Q388" s="4">
        <v>1</v>
      </c>
      <c r="R388" s="4">
        <v>1</v>
      </c>
      <c r="T388" s="4">
        <v>0</v>
      </c>
      <c r="U388" s="4">
        <v>107.68</v>
      </c>
      <c r="V388" s="4">
        <v>47.36</v>
      </c>
      <c r="Y388" s="4" t="s">
        <v>1647</v>
      </c>
      <c r="AB388" s="4" t="s">
        <v>2144</v>
      </c>
    </row>
    <row r="389" spans="1:28" s="4" customFormat="1" ht="26.4" hidden="1" x14ac:dyDescent="0.3">
      <c r="A389" s="3" t="s">
        <v>2143</v>
      </c>
      <c r="B389" s="4">
        <v>18</v>
      </c>
      <c r="C389" s="4" t="s">
        <v>372</v>
      </c>
      <c r="E389" s="4">
        <v>572</v>
      </c>
      <c r="F389" s="4" t="str">
        <f>LOOKUP(E389,Lotes!A:A,Lotes!N:N)</f>
        <v>deslave o relleno debajo un piso; nivel tiene muros de adobe</v>
      </c>
      <c r="G389" s="4" t="s">
        <v>356</v>
      </c>
      <c r="H389" s="4" t="s">
        <v>1966</v>
      </c>
      <c r="I389" s="4" t="s">
        <v>1634</v>
      </c>
      <c r="J389" s="4" t="s">
        <v>3561</v>
      </c>
      <c r="K389" s="10" t="s">
        <v>1656</v>
      </c>
      <c r="L389" s="10" t="s">
        <v>1657</v>
      </c>
      <c r="M389" s="4" t="s">
        <v>1658</v>
      </c>
      <c r="N389" s="4" t="s">
        <v>1730</v>
      </c>
      <c r="O389" s="4" t="s">
        <v>1625</v>
      </c>
      <c r="P389" s="4" t="s">
        <v>1751</v>
      </c>
      <c r="Q389" s="4">
        <v>1</v>
      </c>
      <c r="R389" s="4">
        <v>1</v>
      </c>
      <c r="T389" s="4">
        <v>0</v>
      </c>
      <c r="U389" s="4">
        <v>70.489999999999995</v>
      </c>
      <c r="V389" s="4">
        <v>35.520000000000003</v>
      </c>
      <c r="Y389" s="4" t="s">
        <v>1627</v>
      </c>
      <c r="AB389" s="4" t="s">
        <v>2145</v>
      </c>
    </row>
    <row r="390" spans="1:28" s="4" customFormat="1" ht="26.4" hidden="1" x14ac:dyDescent="0.3">
      <c r="A390" s="3" t="s">
        <v>2143</v>
      </c>
      <c r="B390" s="4">
        <v>18</v>
      </c>
      <c r="C390" s="4" t="s">
        <v>372</v>
      </c>
      <c r="E390" s="4">
        <v>572</v>
      </c>
      <c r="F390" s="4" t="str">
        <f>LOOKUP(E390,Lotes!A:A,Lotes!N:N)</f>
        <v>deslave o relleno debajo un piso; nivel tiene muros de adobe</v>
      </c>
      <c r="G390" s="4" t="s">
        <v>356</v>
      </c>
      <c r="H390" s="4" t="s">
        <v>1966</v>
      </c>
      <c r="I390" s="4" t="s">
        <v>1634</v>
      </c>
      <c r="J390" s="4" t="s">
        <v>3561</v>
      </c>
      <c r="K390" s="10" t="s">
        <v>1656</v>
      </c>
      <c r="L390" s="10" t="s">
        <v>1657</v>
      </c>
      <c r="M390" s="4" t="s">
        <v>1658</v>
      </c>
      <c r="N390" s="4" t="s">
        <v>1624</v>
      </c>
      <c r="O390" s="4" t="s">
        <v>1665</v>
      </c>
      <c r="P390" s="4" t="s">
        <v>1751</v>
      </c>
      <c r="Q390" s="4">
        <v>1</v>
      </c>
      <c r="R390" s="4">
        <v>1</v>
      </c>
      <c r="T390" s="4">
        <v>0</v>
      </c>
      <c r="U390" s="4">
        <v>74.510000000000005</v>
      </c>
      <c r="V390" s="4">
        <v>27.73</v>
      </c>
      <c r="Y390" s="4" t="s">
        <v>1791</v>
      </c>
      <c r="AB390" s="4" t="s">
        <v>2146</v>
      </c>
    </row>
    <row r="391" spans="1:28" s="4" customFormat="1" ht="26.4" hidden="1" x14ac:dyDescent="0.3">
      <c r="A391" s="3" t="s">
        <v>2143</v>
      </c>
      <c r="B391" s="4">
        <v>18</v>
      </c>
      <c r="C391" s="4" t="s">
        <v>372</v>
      </c>
      <c r="E391" s="4">
        <v>572</v>
      </c>
      <c r="F391" s="4" t="str">
        <f>LOOKUP(E391,Lotes!A:A,Lotes!N:N)</f>
        <v>deslave o relleno debajo un piso; nivel tiene muros de adobe</v>
      </c>
      <c r="G391" s="4" t="s">
        <v>356</v>
      </c>
      <c r="H391" s="4" t="s">
        <v>1966</v>
      </c>
      <c r="I391" s="4" t="s">
        <v>1634</v>
      </c>
      <c r="J391" s="4" t="s">
        <v>3561</v>
      </c>
      <c r="K391" s="10" t="s">
        <v>1656</v>
      </c>
      <c r="L391" s="10" t="s">
        <v>1657</v>
      </c>
      <c r="M391" s="4" t="s">
        <v>1658</v>
      </c>
      <c r="N391" s="4" t="s">
        <v>1687</v>
      </c>
      <c r="O391" s="4" t="s">
        <v>1625</v>
      </c>
      <c r="P391" s="4" t="s">
        <v>1786</v>
      </c>
      <c r="Q391" s="4">
        <v>1</v>
      </c>
      <c r="R391" s="4">
        <v>1</v>
      </c>
      <c r="T391" s="4">
        <v>1</v>
      </c>
      <c r="U391" s="4">
        <v>52.71</v>
      </c>
      <c r="V391" s="4">
        <v>27.79</v>
      </c>
      <c r="AB391" s="4" t="s">
        <v>2147</v>
      </c>
    </row>
    <row r="392" spans="1:28" s="4" customFormat="1" ht="39.6" hidden="1" x14ac:dyDescent="0.3">
      <c r="A392" s="3" t="s">
        <v>2143</v>
      </c>
      <c r="B392" s="4">
        <v>18</v>
      </c>
      <c r="C392" s="4" t="s">
        <v>372</v>
      </c>
      <c r="E392" s="4">
        <v>572</v>
      </c>
      <c r="F392" s="4" t="str">
        <f>LOOKUP(E392,Lotes!A:A,Lotes!N:N)</f>
        <v>deslave o relleno debajo un piso; nivel tiene muros de adobe</v>
      </c>
      <c r="G392" s="4" t="s">
        <v>356</v>
      </c>
      <c r="H392" s="4" t="s">
        <v>1966</v>
      </c>
      <c r="I392" s="4" t="s">
        <v>1634</v>
      </c>
      <c r="J392" s="4" t="s">
        <v>3561</v>
      </c>
      <c r="K392" s="10" t="s">
        <v>1656</v>
      </c>
      <c r="L392" s="10" t="s">
        <v>1657</v>
      </c>
      <c r="M392" s="4" t="s">
        <v>1658</v>
      </c>
      <c r="N392" s="4" t="s">
        <v>1849</v>
      </c>
      <c r="O392" s="4" t="s">
        <v>2148</v>
      </c>
      <c r="P392" s="4" t="s">
        <v>2040</v>
      </c>
      <c r="Q392" s="4">
        <v>2</v>
      </c>
      <c r="R392" s="4">
        <v>2</v>
      </c>
      <c r="T392" s="4">
        <v>1</v>
      </c>
      <c r="U392" s="4">
        <v>17.690000000000001</v>
      </c>
      <c r="V392" s="4">
        <v>18.32</v>
      </c>
      <c r="Y392" s="4" t="s">
        <v>1627</v>
      </c>
      <c r="AB392" s="4" t="s">
        <v>2149</v>
      </c>
    </row>
    <row r="393" spans="1:28" s="4" customFormat="1" ht="26.4" hidden="1" x14ac:dyDescent="0.3">
      <c r="A393" s="3" t="s">
        <v>2150</v>
      </c>
      <c r="B393" s="4">
        <v>18</v>
      </c>
      <c r="C393" s="4" t="s">
        <v>372</v>
      </c>
      <c r="E393" s="4">
        <v>572</v>
      </c>
      <c r="F393" s="4" t="str">
        <f>LOOKUP(E393,Lotes!A:A,Lotes!N:N)</f>
        <v>deslave o relleno debajo un piso; nivel tiene muros de adobe</v>
      </c>
      <c r="G393" s="4" t="s">
        <v>356</v>
      </c>
      <c r="H393" s="4" t="s">
        <v>1966</v>
      </c>
      <c r="I393" s="4" t="s">
        <v>1634</v>
      </c>
      <c r="K393" s="10" t="s">
        <v>1641</v>
      </c>
      <c r="L393" s="16"/>
      <c r="M393" s="4" t="s">
        <v>1642</v>
      </c>
      <c r="N393" s="4" t="s">
        <v>1669</v>
      </c>
      <c r="O393" s="5"/>
      <c r="P393" s="4" t="s">
        <v>1626</v>
      </c>
      <c r="Q393" s="4">
        <v>1</v>
      </c>
      <c r="R393" s="4">
        <v>1</v>
      </c>
      <c r="T393" s="4">
        <v>1</v>
      </c>
      <c r="U393" s="4">
        <v>25.04</v>
      </c>
      <c r="V393" s="4">
        <v>40.44</v>
      </c>
      <c r="Y393" s="4" t="s">
        <v>1647</v>
      </c>
      <c r="AB393" s="4" t="s">
        <v>2151</v>
      </c>
    </row>
    <row r="394" spans="1:28" s="4" customFormat="1" ht="26.4" hidden="1" x14ac:dyDescent="0.3">
      <c r="A394" s="3" t="s">
        <v>2150</v>
      </c>
      <c r="B394" s="4">
        <v>18</v>
      </c>
      <c r="C394" s="4" t="s">
        <v>372</v>
      </c>
      <c r="E394" s="4">
        <v>572</v>
      </c>
      <c r="F394" s="4" t="str">
        <f>LOOKUP(E394,Lotes!A:A,Lotes!N:N)</f>
        <v>deslave o relleno debajo un piso; nivel tiene muros de adobe</v>
      </c>
      <c r="G394" s="4" t="s">
        <v>356</v>
      </c>
      <c r="H394" s="4" t="s">
        <v>1966</v>
      </c>
      <c r="I394" s="4" t="s">
        <v>1634</v>
      </c>
      <c r="K394" s="10" t="s">
        <v>1641</v>
      </c>
      <c r="L394" s="16"/>
      <c r="M394" s="4" t="s">
        <v>1642</v>
      </c>
      <c r="N394" s="4" t="s">
        <v>1669</v>
      </c>
      <c r="P394" s="6">
        <v>0.8</v>
      </c>
      <c r="Q394" s="4">
        <v>2</v>
      </c>
      <c r="R394" s="4">
        <v>2</v>
      </c>
      <c r="T394" s="4">
        <v>1</v>
      </c>
      <c r="U394" s="4">
        <v>19.2</v>
      </c>
      <c r="V394" s="4">
        <v>31.72</v>
      </c>
      <c r="Y394" s="4" t="s">
        <v>1627</v>
      </c>
      <c r="AB394" s="4" t="s">
        <v>2152</v>
      </c>
    </row>
    <row r="395" spans="1:28" s="4" customFormat="1" ht="26.4" hidden="1" x14ac:dyDescent="0.3">
      <c r="A395" s="3" t="s">
        <v>2150</v>
      </c>
      <c r="B395" s="4">
        <v>18</v>
      </c>
      <c r="C395" s="4" t="s">
        <v>372</v>
      </c>
      <c r="E395" s="4">
        <v>572</v>
      </c>
      <c r="F395" s="4" t="str">
        <f>LOOKUP(E395,Lotes!A:A,Lotes!N:N)</f>
        <v>deslave o relleno debajo un piso; nivel tiene muros de adobe</v>
      </c>
      <c r="G395" s="4" t="s">
        <v>356</v>
      </c>
      <c r="H395" s="4" t="s">
        <v>1966</v>
      </c>
      <c r="I395" s="4" t="s">
        <v>1634</v>
      </c>
      <c r="K395" s="10" t="s">
        <v>1641</v>
      </c>
      <c r="L395" s="16"/>
      <c r="M395" s="4" t="s">
        <v>1642</v>
      </c>
      <c r="N395" s="4" t="s">
        <v>1643</v>
      </c>
      <c r="P395" s="4" t="s">
        <v>1668</v>
      </c>
      <c r="Q395" s="4">
        <v>9</v>
      </c>
      <c r="R395" s="4">
        <v>9</v>
      </c>
      <c r="T395" s="4">
        <v>0</v>
      </c>
    </row>
    <row r="396" spans="1:28" s="4" customFormat="1" ht="26.4" hidden="1" x14ac:dyDescent="0.3">
      <c r="A396" s="3" t="s">
        <v>2150</v>
      </c>
      <c r="B396" s="4">
        <v>18</v>
      </c>
      <c r="C396" s="4" t="s">
        <v>372</v>
      </c>
      <c r="E396" s="4">
        <v>572</v>
      </c>
      <c r="F396" s="4" t="str">
        <f>LOOKUP(E396,Lotes!A:A,Lotes!N:N)</f>
        <v>deslave o relleno debajo un piso; nivel tiene muros de adobe</v>
      </c>
      <c r="G396" s="4" t="s">
        <v>356</v>
      </c>
      <c r="H396" s="4" t="s">
        <v>1966</v>
      </c>
      <c r="I396" s="4" t="s">
        <v>1634</v>
      </c>
      <c r="K396" s="10" t="s">
        <v>1641</v>
      </c>
      <c r="L396" s="16"/>
      <c r="M396" s="4" t="s">
        <v>1642</v>
      </c>
      <c r="N396" s="4" t="s">
        <v>1699</v>
      </c>
      <c r="P396" s="4" t="s">
        <v>1668</v>
      </c>
      <c r="Q396" s="4">
        <v>1</v>
      </c>
      <c r="R396" s="4">
        <v>1</v>
      </c>
      <c r="T396" s="4">
        <v>0</v>
      </c>
    </row>
    <row r="397" spans="1:28" s="4" customFormat="1" ht="26.4" hidden="1" x14ac:dyDescent="0.3">
      <c r="A397" s="3" t="s">
        <v>2150</v>
      </c>
      <c r="B397" s="4">
        <v>18</v>
      </c>
      <c r="C397" s="4" t="s">
        <v>372</v>
      </c>
      <c r="E397" s="4">
        <v>572</v>
      </c>
      <c r="F397" s="4" t="str">
        <f>LOOKUP(E397,Lotes!A:A,Lotes!N:N)</f>
        <v>deslave o relleno debajo un piso; nivel tiene muros de adobe</v>
      </c>
      <c r="G397" s="4" t="s">
        <v>356</v>
      </c>
      <c r="H397" s="4" t="s">
        <v>1966</v>
      </c>
      <c r="I397" s="4" t="s">
        <v>1634</v>
      </c>
      <c r="K397" s="10" t="s">
        <v>1641</v>
      </c>
      <c r="L397" s="16"/>
      <c r="M397" s="4" t="s">
        <v>1642</v>
      </c>
      <c r="N397" s="4" t="s">
        <v>2086</v>
      </c>
      <c r="P397" s="4" t="s">
        <v>1668</v>
      </c>
      <c r="Q397" s="4">
        <v>1</v>
      </c>
      <c r="R397" s="4">
        <v>1</v>
      </c>
      <c r="T397" s="4">
        <v>0</v>
      </c>
    </row>
    <row r="398" spans="1:28" s="4" customFormat="1" ht="26.4" hidden="1" x14ac:dyDescent="0.3">
      <c r="A398" s="3" t="s">
        <v>2150</v>
      </c>
      <c r="B398" s="4">
        <v>18</v>
      </c>
      <c r="C398" s="4" t="s">
        <v>372</v>
      </c>
      <c r="E398" s="4">
        <v>572</v>
      </c>
      <c r="F398" s="4" t="str">
        <f>LOOKUP(E398,Lotes!A:A,Lotes!N:N)</f>
        <v>deslave o relleno debajo un piso; nivel tiene muros de adobe</v>
      </c>
      <c r="G398" s="4" t="s">
        <v>356</v>
      </c>
      <c r="H398" s="4" t="s">
        <v>1966</v>
      </c>
      <c r="I398" s="4" t="s">
        <v>1634</v>
      </c>
      <c r="K398" s="10" t="s">
        <v>1641</v>
      </c>
      <c r="L398" s="16"/>
      <c r="M398" s="4" t="s">
        <v>1642</v>
      </c>
      <c r="N398" s="4" t="s">
        <v>1671</v>
      </c>
      <c r="P398" s="4" t="s">
        <v>1668</v>
      </c>
      <c r="Q398" s="4">
        <v>1</v>
      </c>
      <c r="R398" s="4">
        <v>1</v>
      </c>
      <c r="T398" s="4">
        <v>0</v>
      </c>
      <c r="AB398" s="4" t="s">
        <v>2153</v>
      </c>
    </row>
    <row r="399" spans="1:28" s="4" customFormat="1" ht="26.4" hidden="1" x14ac:dyDescent="0.3">
      <c r="A399" s="3" t="s">
        <v>2150</v>
      </c>
      <c r="B399" s="4">
        <v>18</v>
      </c>
      <c r="C399" s="4" t="s">
        <v>372</v>
      </c>
      <c r="E399" s="4">
        <v>572</v>
      </c>
      <c r="F399" s="4" t="str">
        <f>LOOKUP(E399,Lotes!A:A,Lotes!N:N)</f>
        <v>deslave o relleno debajo un piso; nivel tiene muros de adobe</v>
      </c>
      <c r="G399" s="4" t="s">
        <v>356</v>
      </c>
      <c r="H399" s="4" t="s">
        <v>1966</v>
      </c>
      <c r="I399" s="4" t="s">
        <v>1634</v>
      </c>
      <c r="K399" s="10" t="s">
        <v>1641</v>
      </c>
      <c r="L399" s="16"/>
      <c r="M399" s="4" t="s">
        <v>1642</v>
      </c>
      <c r="N399" s="4" t="s">
        <v>1667</v>
      </c>
      <c r="P399" s="4" t="s">
        <v>1668</v>
      </c>
      <c r="Q399" s="4">
        <v>2</v>
      </c>
      <c r="R399" s="4">
        <v>2</v>
      </c>
      <c r="T399" s="4">
        <v>0</v>
      </c>
      <c r="AB399" s="4" t="s">
        <v>2154</v>
      </c>
    </row>
    <row r="400" spans="1:28" s="4" customFormat="1" ht="26.4" hidden="1" x14ac:dyDescent="0.3">
      <c r="A400" s="3" t="s">
        <v>2155</v>
      </c>
      <c r="B400" s="4">
        <v>18</v>
      </c>
      <c r="C400" s="4" t="s">
        <v>372</v>
      </c>
      <c r="E400" s="4">
        <v>572</v>
      </c>
      <c r="F400" s="4" t="str">
        <f>LOOKUP(E400,Lotes!A:A,Lotes!N:N)</f>
        <v>deslave o relleno debajo un piso; nivel tiene muros de adobe</v>
      </c>
      <c r="G400" s="4" t="s">
        <v>356</v>
      </c>
      <c r="H400" s="4" t="s">
        <v>1966</v>
      </c>
      <c r="I400" s="4" t="s">
        <v>1622</v>
      </c>
      <c r="K400" s="10" t="s">
        <v>1894</v>
      </c>
      <c r="L400" s="10" t="s">
        <v>1895</v>
      </c>
      <c r="M400" s="4" t="s">
        <v>1896</v>
      </c>
      <c r="N400" s="4" t="s">
        <v>1929</v>
      </c>
      <c r="P400" s="4" t="s">
        <v>2156</v>
      </c>
      <c r="Q400" s="4">
        <v>1</v>
      </c>
      <c r="R400" s="4">
        <v>1</v>
      </c>
      <c r="T400" s="4">
        <v>1</v>
      </c>
      <c r="U400" s="4">
        <v>51.14</v>
      </c>
      <c r="V400" s="4">
        <v>40.409999999999997</v>
      </c>
    </row>
    <row r="401" spans="1:28" s="4" customFormat="1" ht="13.8" hidden="1" x14ac:dyDescent="0.3">
      <c r="A401" s="3" t="s">
        <v>2157</v>
      </c>
      <c r="B401" s="4">
        <v>18</v>
      </c>
      <c r="C401" s="4" t="s">
        <v>372</v>
      </c>
      <c r="E401" s="4">
        <v>572</v>
      </c>
      <c r="F401" s="4" t="str">
        <f>LOOKUP(E401,Lotes!A:A,Lotes!N:N)</f>
        <v>deslave o relleno debajo un piso; nivel tiene muros de adobe</v>
      </c>
      <c r="G401" s="4" t="s">
        <v>356</v>
      </c>
      <c r="H401" s="4" t="s">
        <v>1966</v>
      </c>
      <c r="I401" s="4" t="s">
        <v>1622</v>
      </c>
      <c r="K401" s="10" t="s">
        <v>1650</v>
      </c>
      <c r="L401" s="16"/>
      <c r="M401" s="20" t="s">
        <v>1622</v>
      </c>
      <c r="N401" s="4" t="s">
        <v>1710</v>
      </c>
      <c r="O401" s="4" t="s">
        <v>1665</v>
      </c>
      <c r="P401" s="6">
        <v>0.6</v>
      </c>
      <c r="Q401" s="4">
        <v>1</v>
      </c>
      <c r="R401" s="4">
        <v>1</v>
      </c>
      <c r="T401" s="4">
        <v>1</v>
      </c>
      <c r="U401" s="4">
        <v>57.69</v>
      </c>
      <c r="V401" s="4">
        <v>19.7</v>
      </c>
    </row>
    <row r="402" spans="1:28" s="4" customFormat="1" ht="39.6" hidden="1" x14ac:dyDescent="0.3">
      <c r="A402" s="3" t="s">
        <v>2158</v>
      </c>
      <c r="B402" s="4">
        <v>18</v>
      </c>
      <c r="C402" s="4" t="s">
        <v>372</v>
      </c>
      <c r="E402" s="4">
        <v>572</v>
      </c>
      <c r="F402" s="4" t="str">
        <f>LOOKUP(E402,Lotes!A:A,Lotes!N:N)</f>
        <v>deslave o relleno debajo un piso; nivel tiene muros de adobe</v>
      </c>
      <c r="G402" s="4" t="s">
        <v>356</v>
      </c>
      <c r="H402" s="4" t="s">
        <v>1966</v>
      </c>
      <c r="I402" s="4" t="s">
        <v>1634</v>
      </c>
      <c r="J402" s="4" t="s">
        <v>1742</v>
      </c>
      <c r="K402" s="10" t="s">
        <v>1904</v>
      </c>
      <c r="L402" s="16"/>
      <c r="M402" s="4" t="s">
        <v>1905</v>
      </c>
      <c r="N402" s="4" t="s">
        <v>1687</v>
      </c>
      <c r="O402" s="4" t="s">
        <v>1625</v>
      </c>
      <c r="P402" s="6">
        <v>0.7</v>
      </c>
      <c r="Q402" s="4">
        <v>1</v>
      </c>
      <c r="R402" s="4">
        <v>1</v>
      </c>
      <c r="T402" s="4">
        <v>1</v>
      </c>
      <c r="U402" s="4">
        <v>41.65</v>
      </c>
      <c r="V402" s="4">
        <v>5.91</v>
      </c>
      <c r="Y402" s="4" t="s">
        <v>1647</v>
      </c>
      <c r="AB402" s="4" t="s">
        <v>2159</v>
      </c>
    </row>
    <row r="403" spans="1:28" s="4" customFormat="1" ht="26.4" hidden="1" x14ac:dyDescent="0.3">
      <c r="A403" s="3" t="s">
        <v>2160</v>
      </c>
      <c r="B403" s="4">
        <v>18</v>
      </c>
      <c r="C403" s="4" t="s">
        <v>372</v>
      </c>
      <c r="E403" s="4">
        <v>572</v>
      </c>
      <c r="F403" s="4" t="str">
        <f>LOOKUP(E403,Lotes!A:A,Lotes!N:N)</f>
        <v>deslave o relleno debajo un piso; nivel tiene muros de adobe</v>
      </c>
      <c r="G403" s="4" t="s">
        <v>356</v>
      </c>
      <c r="H403" s="4" t="s">
        <v>1966</v>
      </c>
      <c r="I403" s="4" t="s">
        <v>1634</v>
      </c>
      <c r="K403" s="10" t="s">
        <v>1682</v>
      </c>
      <c r="L403" s="16"/>
      <c r="M403" s="4" t="s">
        <v>1683</v>
      </c>
      <c r="N403" s="4" t="s">
        <v>1667</v>
      </c>
      <c r="O403" s="5"/>
      <c r="P403" s="4" t="s">
        <v>1945</v>
      </c>
      <c r="Q403" s="4">
        <v>2</v>
      </c>
      <c r="R403" s="4">
        <v>2</v>
      </c>
      <c r="T403" s="4">
        <v>2</v>
      </c>
    </row>
    <row r="404" spans="1:28" s="4" customFormat="1" ht="26.4" hidden="1" x14ac:dyDescent="0.3">
      <c r="A404" s="3" t="s">
        <v>2161</v>
      </c>
      <c r="B404" s="4">
        <v>18</v>
      </c>
      <c r="C404" s="4" t="s">
        <v>372</v>
      </c>
      <c r="E404" s="4">
        <v>572</v>
      </c>
      <c r="F404" s="4" t="str">
        <f>LOOKUP(E404,Lotes!A:A,Lotes!N:N)</f>
        <v>deslave o relleno debajo un piso; nivel tiene muros de adobe</v>
      </c>
      <c r="G404" s="4" t="s">
        <v>356</v>
      </c>
      <c r="H404" s="4" t="s">
        <v>1966</v>
      </c>
      <c r="I404" s="4" t="s">
        <v>1634</v>
      </c>
      <c r="J404" s="4" t="s">
        <v>2911</v>
      </c>
      <c r="K404" s="10" t="s">
        <v>1635</v>
      </c>
      <c r="L404" s="10" t="s">
        <v>1636</v>
      </c>
      <c r="M404" s="4" t="s">
        <v>1637</v>
      </c>
      <c r="N404" s="4" t="s">
        <v>1638</v>
      </c>
      <c r="P404" s="4" t="s">
        <v>1668</v>
      </c>
      <c r="Q404" s="4">
        <v>1</v>
      </c>
      <c r="R404" s="4">
        <v>1</v>
      </c>
      <c r="T404" s="4">
        <v>0</v>
      </c>
    </row>
    <row r="405" spans="1:28" s="4" customFormat="1" ht="13.8" hidden="1" x14ac:dyDescent="0.3">
      <c r="A405" s="3" t="s">
        <v>2162</v>
      </c>
      <c r="B405" s="4">
        <v>18</v>
      </c>
      <c r="C405" s="4" t="s">
        <v>372</v>
      </c>
      <c r="E405" s="4">
        <v>572</v>
      </c>
      <c r="F405" s="4" t="str">
        <f>LOOKUP(E405,Lotes!A:A,Lotes!N:N)</f>
        <v>deslave o relleno debajo un piso; nivel tiene muros de adobe</v>
      </c>
      <c r="G405" s="4" t="s">
        <v>356</v>
      </c>
      <c r="H405" s="4" t="s">
        <v>1966</v>
      </c>
      <c r="I405" s="4" t="s">
        <v>1634</v>
      </c>
      <c r="K405" s="16"/>
      <c r="L405" s="16"/>
      <c r="M405" s="4" t="s">
        <v>1634</v>
      </c>
      <c r="N405" s="4" t="s">
        <v>1695</v>
      </c>
      <c r="P405" s="4" t="s">
        <v>1668</v>
      </c>
      <c r="Q405" s="4">
        <v>13</v>
      </c>
      <c r="R405" s="4">
        <v>13</v>
      </c>
      <c r="T405" s="4">
        <v>0</v>
      </c>
    </row>
    <row r="406" spans="1:28" s="4" customFormat="1" ht="13.8" hidden="1" x14ac:dyDescent="0.3">
      <c r="A406" s="3" t="s">
        <v>2163</v>
      </c>
      <c r="B406" s="4">
        <v>18</v>
      </c>
      <c r="C406" s="4" t="s">
        <v>129</v>
      </c>
      <c r="E406" s="4">
        <v>536</v>
      </c>
      <c r="F406" s="4" t="str">
        <f>LOOKUP(E406,Lotes!A:A,Lotes!N:N)</f>
        <v>relleno</v>
      </c>
      <c r="G406" s="4" t="s">
        <v>27</v>
      </c>
      <c r="H406" s="4" t="s">
        <v>2164</v>
      </c>
      <c r="I406" s="4" t="s">
        <v>1634</v>
      </c>
      <c r="J406" s="4" t="s">
        <v>3965</v>
      </c>
      <c r="K406" s="10" t="s">
        <v>1673</v>
      </c>
      <c r="L406" s="10" t="s">
        <v>1829</v>
      </c>
      <c r="M406" s="4" t="s">
        <v>1830</v>
      </c>
      <c r="N406" s="4" t="s">
        <v>2165</v>
      </c>
      <c r="P406" s="4" t="s">
        <v>1626</v>
      </c>
      <c r="Q406" s="4">
        <v>1</v>
      </c>
      <c r="R406" s="4">
        <v>1</v>
      </c>
      <c r="T406" s="4">
        <v>1</v>
      </c>
      <c r="U406" s="4">
        <v>16.07</v>
      </c>
      <c r="V406" s="4">
        <v>67.319999999999993</v>
      </c>
      <c r="Y406" s="4" t="s">
        <v>1647</v>
      </c>
      <c r="AA406" s="4" t="s">
        <v>1647</v>
      </c>
    </row>
    <row r="407" spans="1:28" s="4" customFormat="1" ht="13.8" hidden="1" x14ac:dyDescent="0.3">
      <c r="A407" s="3" t="s">
        <v>2163</v>
      </c>
      <c r="B407" s="4">
        <v>18</v>
      </c>
      <c r="C407" s="4" t="s">
        <v>129</v>
      </c>
      <c r="E407" s="4">
        <v>536</v>
      </c>
      <c r="F407" s="4" t="str">
        <f>LOOKUP(E407,Lotes!A:A,Lotes!N:N)</f>
        <v>relleno</v>
      </c>
      <c r="G407" s="4" t="s">
        <v>27</v>
      </c>
      <c r="H407" s="4" t="s">
        <v>2164</v>
      </c>
      <c r="I407" s="4" t="s">
        <v>1634</v>
      </c>
      <c r="J407" s="4" t="s">
        <v>3965</v>
      </c>
      <c r="K407" s="10" t="s">
        <v>1673</v>
      </c>
      <c r="L407" s="10" t="s">
        <v>1829</v>
      </c>
      <c r="M407" s="4" t="s">
        <v>1830</v>
      </c>
      <c r="N407" s="4" t="s">
        <v>1675</v>
      </c>
      <c r="P407" s="4" t="s">
        <v>1626</v>
      </c>
      <c r="Q407" s="4">
        <v>1</v>
      </c>
      <c r="R407" s="4">
        <v>1</v>
      </c>
      <c r="T407" s="4">
        <v>1</v>
      </c>
      <c r="U407" s="4">
        <v>36.979999999999997</v>
      </c>
      <c r="V407" s="4">
        <v>10</v>
      </c>
      <c r="AB407" s="4" t="s">
        <v>2166</v>
      </c>
    </row>
    <row r="408" spans="1:28" s="4" customFormat="1" ht="26.4" hidden="1" x14ac:dyDescent="0.3">
      <c r="A408" s="3" t="s">
        <v>2167</v>
      </c>
      <c r="B408" s="4">
        <v>18</v>
      </c>
      <c r="C408" s="4" t="s">
        <v>129</v>
      </c>
      <c r="E408" s="4">
        <v>536</v>
      </c>
      <c r="F408" s="4" t="str">
        <f>LOOKUP(E408,Lotes!A:A,Lotes!N:N)</f>
        <v>relleno</v>
      </c>
      <c r="G408" s="4" t="s">
        <v>27</v>
      </c>
      <c r="H408" s="4" t="s">
        <v>2164</v>
      </c>
      <c r="I408" s="4" t="s">
        <v>1634</v>
      </c>
      <c r="J408" s="4" t="s">
        <v>3561</v>
      </c>
      <c r="K408" s="10" t="s">
        <v>1656</v>
      </c>
      <c r="L408" s="10" t="s">
        <v>1657</v>
      </c>
      <c r="M408" s="4" t="s">
        <v>1658</v>
      </c>
      <c r="N408" s="4" t="s">
        <v>1624</v>
      </c>
      <c r="O408" s="4" t="s">
        <v>1665</v>
      </c>
      <c r="P408" s="4" t="s">
        <v>1786</v>
      </c>
      <c r="Q408" s="4">
        <v>1</v>
      </c>
      <c r="R408" s="4">
        <v>1</v>
      </c>
      <c r="T408" s="4">
        <v>1</v>
      </c>
      <c r="U408" s="4">
        <v>42.26</v>
      </c>
      <c r="V408" s="4">
        <v>30.01</v>
      </c>
      <c r="Y408" s="4" t="s">
        <v>1647</v>
      </c>
    </row>
    <row r="409" spans="1:28" s="4" customFormat="1" ht="26.4" hidden="1" x14ac:dyDescent="0.3">
      <c r="A409" s="3" t="s">
        <v>2167</v>
      </c>
      <c r="B409" s="4">
        <v>18</v>
      </c>
      <c r="C409" s="4" t="s">
        <v>129</v>
      </c>
      <c r="E409" s="4">
        <v>536</v>
      </c>
      <c r="F409" s="4" t="str">
        <f>LOOKUP(E409,Lotes!A:A,Lotes!N:N)</f>
        <v>relleno</v>
      </c>
      <c r="G409" s="4" t="s">
        <v>27</v>
      </c>
      <c r="H409" s="4" t="s">
        <v>2164</v>
      </c>
      <c r="I409" s="4" t="s">
        <v>1634</v>
      </c>
      <c r="J409" s="4" t="s">
        <v>3561</v>
      </c>
      <c r="K409" s="10" t="s">
        <v>1656</v>
      </c>
      <c r="L409" s="10" t="s">
        <v>1657</v>
      </c>
      <c r="M409" s="4" t="s">
        <v>1658</v>
      </c>
      <c r="N409" s="4" t="s">
        <v>1890</v>
      </c>
      <c r="P409" s="4" t="s">
        <v>2168</v>
      </c>
      <c r="Q409" s="4">
        <v>1</v>
      </c>
      <c r="R409" s="4">
        <v>1</v>
      </c>
      <c r="T409" s="4">
        <v>1</v>
      </c>
      <c r="U409" s="4">
        <v>29.27</v>
      </c>
      <c r="V409" s="4">
        <v>64.05</v>
      </c>
      <c r="Y409" s="4" t="s">
        <v>1627</v>
      </c>
      <c r="AB409" s="4" t="s">
        <v>2169</v>
      </c>
    </row>
    <row r="410" spans="1:28" s="4" customFormat="1" ht="26.4" hidden="1" x14ac:dyDescent="0.3">
      <c r="A410" s="3" t="s">
        <v>2163</v>
      </c>
      <c r="B410" s="4">
        <v>18</v>
      </c>
      <c r="C410" s="4" t="s">
        <v>129</v>
      </c>
      <c r="E410" s="4">
        <v>536</v>
      </c>
      <c r="F410" s="4" t="str">
        <f>LOOKUP(E410,Lotes!A:A,Lotes!N:N)</f>
        <v>relleno</v>
      </c>
      <c r="G410" s="4" t="s">
        <v>27</v>
      </c>
      <c r="H410" s="4" t="s">
        <v>2164</v>
      </c>
      <c r="I410" s="4" t="s">
        <v>1634</v>
      </c>
      <c r="J410" s="4" t="s">
        <v>3965</v>
      </c>
      <c r="K410" s="10" t="s">
        <v>1673</v>
      </c>
      <c r="L410" s="10" t="s">
        <v>1829</v>
      </c>
      <c r="M410" s="4" t="s">
        <v>1830</v>
      </c>
      <c r="N410" s="4" t="s">
        <v>1849</v>
      </c>
      <c r="P410" s="4" t="s">
        <v>1626</v>
      </c>
      <c r="Q410" s="4">
        <v>1</v>
      </c>
      <c r="R410" s="4">
        <v>1</v>
      </c>
      <c r="T410" s="4">
        <v>1</v>
      </c>
      <c r="U410" s="4">
        <v>43.59</v>
      </c>
      <c r="V410" s="4">
        <v>10.36</v>
      </c>
      <c r="Y410" s="4" t="s">
        <v>1647</v>
      </c>
      <c r="AA410" s="4" t="s">
        <v>1647</v>
      </c>
    </row>
    <row r="411" spans="1:28" s="4" customFormat="1" ht="27.6" hidden="1" x14ac:dyDescent="0.3">
      <c r="A411" s="3" t="s">
        <v>2170</v>
      </c>
      <c r="B411" s="4">
        <v>18</v>
      </c>
      <c r="C411" s="4" t="s">
        <v>129</v>
      </c>
      <c r="E411" s="4">
        <v>536</v>
      </c>
      <c r="F411" s="4" t="str">
        <f>LOOKUP(E411,Lotes!A:A,Lotes!N:N)</f>
        <v>relleno</v>
      </c>
      <c r="G411" s="4" t="s">
        <v>27</v>
      </c>
      <c r="H411" s="4" t="s">
        <v>2164</v>
      </c>
      <c r="I411" s="4" t="s">
        <v>1634</v>
      </c>
      <c r="K411" s="10" t="s">
        <v>1728</v>
      </c>
      <c r="L411" s="16"/>
      <c r="M411" s="4" t="s">
        <v>1729</v>
      </c>
      <c r="N411" s="4" t="s">
        <v>1713</v>
      </c>
      <c r="P411" s="4" t="s">
        <v>1668</v>
      </c>
      <c r="Q411" s="4">
        <v>1</v>
      </c>
      <c r="R411" s="4">
        <v>1</v>
      </c>
      <c r="T411" s="4">
        <v>0</v>
      </c>
      <c r="U411" s="4">
        <v>36.15</v>
      </c>
      <c r="V411" s="4">
        <v>23.5</v>
      </c>
      <c r="Z411" s="4" t="s">
        <v>2098</v>
      </c>
      <c r="AB411" s="4" t="s">
        <v>2171</v>
      </c>
    </row>
    <row r="412" spans="1:28" s="4" customFormat="1" ht="26.4" hidden="1" x14ac:dyDescent="0.3">
      <c r="A412" s="3" t="s">
        <v>2172</v>
      </c>
      <c r="B412" s="4">
        <v>18</v>
      </c>
      <c r="C412" s="4" t="s">
        <v>129</v>
      </c>
      <c r="E412" s="4">
        <v>536</v>
      </c>
      <c r="F412" s="4" t="str">
        <f>LOOKUP(E412,Lotes!A:A,Lotes!N:N)</f>
        <v>relleno</v>
      </c>
      <c r="G412" s="4" t="s">
        <v>27</v>
      </c>
      <c r="H412" s="4" t="s">
        <v>2164</v>
      </c>
      <c r="I412" s="4" t="s">
        <v>1634</v>
      </c>
      <c r="K412" s="10" t="s">
        <v>1641</v>
      </c>
      <c r="L412" s="16"/>
      <c r="M412" s="4" t="s">
        <v>1642</v>
      </c>
      <c r="N412" s="4" t="s">
        <v>1699</v>
      </c>
      <c r="P412" s="4" t="s">
        <v>1668</v>
      </c>
      <c r="Q412" s="4">
        <v>3</v>
      </c>
      <c r="R412" s="4">
        <v>3</v>
      </c>
      <c r="T412" s="4">
        <v>0</v>
      </c>
    </row>
    <row r="413" spans="1:28" s="4" customFormat="1" ht="26.4" hidden="1" x14ac:dyDescent="0.3">
      <c r="A413" s="3" t="s">
        <v>2172</v>
      </c>
      <c r="B413" s="4">
        <v>18</v>
      </c>
      <c r="C413" s="4" t="s">
        <v>129</v>
      </c>
      <c r="E413" s="4">
        <v>536</v>
      </c>
      <c r="F413" s="4" t="str">
        <f>LOOKUP(E413,Lotes!A:A,Lotes!N:N)</f>
        <v>relleno</v>
      </c>
      <c r="G413" s="4" t="s">
        <v>27</v>
      </c>
      <c r="H413" s="4" t="s">
        <v>2164</v>
      </c>
      <c r="I413" s="4" t="s">
        <v>1634</v>
      </c>
      <c r="K413" s="10" t="s">
        <v>1641</v>
      </c>
      <c r="L413" s="16"/>
      <c r="M413" s="4" t="s">
        <v>1642</v>
      </c>
      <c r="N413" s="4" t="s">
        <v>1699</v>
      </c>
      <c r="P413" s="4" t="s">
        <v>1790</v>
      </c>
      <c r="Q413" s="4">
        <v>1</v>
      </c>
      <c r="R413" s="4">
        <v>1</v>
      </c>
      <c r="T413" s="4">
        <v>1</v>
      </c>
      <c r="U413" s="4">
        <v>15.9</v>
      </c>
      <c r="V413" s="4">
        <v>16.46</v>
      </c>
      <c r="Y413" s="4" t="s">
        <v>1627</v>
      </c>
      <c r="AB413" s="4" t="s">
        <v>2173</v>
      </c>
    </row>
    <row r="414" spans="1:28" s="4" customFormat="1" ht="27.6" hidden="1" x14ac:dyDescent="0.3">
      <c r="A414" s="3" t="s">
        <v>2170</v>
      </c>
      <c r="B414" s="4">
        <v>18</v>
      </c>
      <c r="C414" s="4" t="s">
        <v>129</v>
      </c>
      <c r="E414" s="4">
        <v>536</v>
      </c>
      <c r="F414" s="4" t="str">
        <f>LOOKUP(E414,Lotes!A:A,Lotes!N:N)</f>
        <v>relleno</v>
      </c>
      <c r="G414" s="4" t="s">
        <v>27</v>
      </c>
      <c r="H414" s="4" t="s">
        <v>2164</v>
      </c>
      <c r="I414" s="4" t="s">
        <v>1634</v>
      </c>
      <c r="K414" s="10" t="s">
        <v>1728</v>
      </c>
      <c r="L414" s="16"/>
      <c r="M414" s="4" t="s">
        <v>1729</v>
      </c>
      <c r="N414" s="4" t="s">
        <v>1849</v>
      </c>
      <c r="P414" s="4" t="s">
        <v>1626</v>
      </c>
      <c r="Q414" s="4">
        <v>1</v>
      </c>
      <c r="R414" s="4">
        <v>1</v>
      </c>
      <c r="T414" s="4">
        <v>1</v>
      </c>
      <c r="U414" s="4">
        <v>34.46</v>
      </c>
      <c r="V414" s="4">
        <v>4.7</v>
      </c>
      <c r="Y414" s="4" t="s">
        <v>1647</v>
      </c>
    </row>
    <row r="415" spans="1:28" s="4" customFormat="1" ht="27.6" hidden="1" x14ac:dyDescent="0.3">
      <c r="A415" s="3" t="s">
        <v>2170</v>
      </c>
      <c r="B415" s="4">
        <v>18</v>
      </c>
      <c r="C415" s="4" t="s">
        <v>129</v>
      </c>
      <c r="E415" s="4">
        <v>536</v>
      </c>
      <c r="F415" s="4" t="str">
        <f>LOOKUP(E415,Lotes!A:A,Lotes!N:N)</f>
        <v>relleno</v>
      </c>
      <c r="G415" s="4" t="s">
        <v>27</v>
      </c>
      <c r="H415" s="4" t="s">
        <v>2164</v>
      </c>
      <c r="I415" s="4" t="s">
        <v>1634</v>
      </c>
      <c r="K415" s="10" t="s">
        <v>1728</v>
      </c>
      <c r="L415" s="16"/>
      <c r="M415" s="4" t="s">
        <v>1729</v>
      </c>
      <c r="N415" s="4" t="s">
        <v>1713</v>
      </c>
      <c r="P415" s="4" t="s">
        <v>1668</v>
      </c>
      <c r="Q415" s="4">
        <v>2</v>
      </c>
      <c r="R415" s="4">
        <v>2</v>
      </c>
      <c r="T415" s="4">
        <v>0</v>
      </c>
    </row>
    <row r="416" spans="1:28" s="4" customFormat="1" ht="27.6" hidden="1" x14ac:dyDescent="0.3">
      <c r="A416" s="3" t="s">
        <v>2170</v>
      </c>
      <c r="B416" s="4">
        <v>18</v>
      </c>
      <c r="C416" s="4" t="s">
        <v>129</v>
      </c>
      <c r="E416" s="4">
        <v>536</v>
      </c>
      <c r="F416" s="4" t="str">
        <f>LOOKUP(E416,Lotes!A:A,Lotes!N:N)</f>
        <v>relleno</v>
      </c>
      <c r="G416" s="4" t="s">
        <v>27</v>
      </c>
      <c r="H416" s="4" t="s">
        <v>2164</v>
      </c>
      <c r="I416" s="4" t="s">
        <v>1634</v>
      </c>
      <c r="K416" s="10" t="s">
        <v>1728</v>
      </c>
      <c r="L416" s="16"/>
      <c r="M416" s="4" t="s">
        <v>1729</v>
      </c>
      <c r="N416" s="4" t="s">
        <v>1667</v>
      </c>
      <c r="P416" s="6">
        <v>0.9</v>
      </c>
      <c r="Q416" s="4">
        <v>1</v>
      </c>
      <c r="R416" s="4">
        <v>1</v>
      </c>
      <c r="T416" s="4">
        <v>1</v>
      </c>
      <c r="U416" s="4">
        <v>41.47</v>
      </c>
      <c r="V416" s="4">
        <v>17.850000000000001</v>
      </c>
      <c r="Y416" s="4" t="s">
        <v>1627</v>
      </c>
      <c r="AB416" s="4" t="s">
        <v>2174</v>
      </c>
    </row>
    <row r="417" spans="1:28" s="4" customFormat="1" ht="26.4" hidden="1" x14ac:dyDescent="0.3">
      <c r="A417" s="3" t="s">
        <v>2175</v>
      </c>
      <c r="B417" s="4">
        <v>18</v>
      </c>
      <c r="C417" s="4" t="s">
        <v>129</v>
      </c>
      <c r="E417" s="4">
        <v>536</v>
      </c>
      <c r="F417" s="4" t="str">
        <f>LOOKUP(E417,Lotes!A:A,Lotes!N:N)</f>
        <v>relleno</v>
      </c>
      <c r="G417" s="4" t="s">
        <v>27</v>
      </c>
      <c r="H417" s="4" t="s">
        <v>2164</v>
      </c>
      <c r="I417" s="4" t="s">
        <v>1698</v>
      </c>
      <c r="K417" s="10" t="s">
        <v>1630</v>
      </c>
      <c r="L417" s="16"/>
      <c r="M417" s="4" t="s">
        <v>2176</v>
      </c>
      <c r="N417" s="4" t="s">
        <v>2177</v>
      </c>
      <c r="P417" s="4" t="s">
        <v>1626</v>
      </c>
      <c r="Q417" s="4">
        <v>1</v>
      </c>
      <c r="R417" s="4">
        <v>1</v>
      </c>
      <c r="T417" s="4">
        <v>1</v>
      </c>
      <c r="U417" s="4">
        <v>15.17</v>
      </c>
      <c r="V417" s="4">
        <v>12.1</v>
      </c>
      <c r="AA417" s="4" t="s">
        <v>1647</v>
      </c>
      <c r="AB417" s="4" t="s">
        <v>2178</v>
      </c>
    </row>
    <row r="418" spans="1:28" s="4" customFormat="1" ht="26.4" hidden="1" x14ac:dyDescent="0.3">
      <c r="A418" s="3" t="s">
        <v>2175</v>
      </c>
      <c r="B418" s="4">
        <v>18</v>
      </c>
      <c r="C418" s="4" t="s">
        <v>129</v>
      </c>
      <c r="E418" s="4">
        <v>536</v>
      </c>
      <c r="F418" s="4" t="str">
        <f>LOOKUP(E418,Lotes!A:A,Lotes!N:N)</f>
        <v>relleno</v>
      </c>
      <c r="G418" s="4" t="s">
        <v>27</v>
      </c>
      <c r="H418" s="4" t="s">
        <v>2164</v>
      </c>
      <c r="I418" s="4" t="s">
        <v>1698</v>
      </c>
      <c r="K418" s="10" t="s">
        <v>1630</v>
      </c>
      <c r="L418" s="16"/>
      <c r="M418" s="4" t="s">
        <v>2176</v>
      </c>
      <c r="N418" s="4" t="s">
        <v>2177</v>
      </c>
      <c r="P418" s="4" t="s">
        <v>1626</v>
      </c>
      <c r="Q418" s="4">
        <v>1</v>
      </c>
      <c r="R418" s="4">
        <v>1</v>
      </c>
      <c r="T418" s="4">
        <v>1</v>
      </c>
      <c r="U418" s="4">
        <v>10.130000000000001</v>
      </c>
      <c r="V418" s="4">
        <v>12.45</v>
      </c>
      <c r="AA418" s="4" t="s">
        <v>1647</v>
      </c>
      <c r="AB418" s="4" t="s">
        <v>2179</v>
      </c>
    </row>
    <row r="419" spans="1:28" s="4" customFormat="1" ht="26.4" hidden="1" x14ac:dyDescent="0.3">
      <c r="A419" s="3" t="s">
        <v>2175</v>
      </c>
      <c r="B419" s="4">
        <v>18</v>
      </c>
      <c r="C419" s="4" t="s">
        <v>129</v>
      </c>
      <c r="E419" s="4">
        <v>536</v>
      </c>
      <c r="F419" s="4" t="str">
        <f>LOOKUP(E419,Lotes!A:A,Lotes!N:N)</f>
        <v>relleno</v>
      </c>
      <c r="G419" s="4" t="s">
        <v>27</v>
      </c>
      <c r="H419" s="4" t="s">
        <v>2164</v>
      </c>
      <c r="I419" s="4" t="s">
        <v>1698</v>
      </c>
      <c r="K419" s="10" t="s">
        <v>1630</v>
      </c>
      <c r="L419" s="16"/>
      <c r="M419" s="4" t="s">
        <v>1698</v>
      </c>
      <c r="N419" s="4" t="s">
        <v>2180</v>
      </c>
      <c r="P419" s="6">
        <v>0.6</v>
      </c>
      <c r="Q419" s="4">
        <v>1</v>
      </c>
      <c r="R419" s="4">
        <v>1</v>
      </c>
      <c r="T419" s="4">
        <v>0</v>
      </c>
      <c r="U419" s="4">
        <v>27.93</v>
      </c>
      <c r="V419" s="4">
        <v>12.5</v>
      </c>
      <c r="AA419" s="4" t="s">
        <v>1647</v>
      </c>
      <c r="AB419" s="4" t="s">
        <v>2181</v>
      </c>
    </row>
    <row r="420" spans="1:28" s="4" customFormat="1" ht="26.4" hidden="1" x14ac:dyDescent="0.3">
      <c r="A420" s="3" t="s">
        <v>2182</v>
      </c>
      <c r="B420" s="4">
        <v>18</v>
      </c>
      <c r="C420" s="4" t="s">
        <v>129</v>
      </c>
      <c r="E420" s="4">
        <v>536</v>
      </c>
      <c r="F420" s="4" t="str">
        <f>LOOKUP(E420,Lotes!A:A,Lotes!N:N)</f>
        <v>relleno</v>
      </c>
      <c r="G420" s="4" t="s">
        <v>27</v>
      </c>
      <c r="H420" s="4" t="s">
        <v>2164</v>
      </c>
      <c r="I420" s="4" t="s">
        <v>1622</v>
      </c>
      <c r="K420" s="10" t="s">
        <v>1630</v>
      </c>
      <c r="L420" s="16"/>
      <c r="M420" s="20" t="s">
        <v>1622</v>
      </c>
      <c r="N420" s="4" t="s">
        <v>1755</v>
      </c>
      <c r="O420" s="4" t="s">
        <v>1665</v>
      </c>
      <c r="P420" s="4" t="s">
        <v>1632</v>
      </c>
      <c r="Q420" s="4">
        <v>1</v>
      </c>
      <c r="R420" s="4">
        <v>1</v>
      </c>
      <c r="T420" s="4">
        <v>0</v>
      </c>
      <c r="U420" s="4">
        <v>30.7</v>
      </c>
      <c r="V420" s="4">
        <v>10.42</v>
      </c>
      <c r="AB420" s="4" t="s">
        <v>2183</v>
      </c>
    </row>
    <row r="421" spans="1:28" s="4" customFormat="1" ht="26.4" hidden="1" x14ac:dyDescent="0.3">
      <c r="A421" s="3" t="s">
        <v>2184</v>
      </c>
      <c r="B421" s="4">
        <v>18</v>
      </c>
      <c r="C421" s="4" t="s">
        <v>129</v>
      </c>
      <c r="E421" s="4">
        <v>536</v>
      </c>
      <c r="F421" s="4" t="str">
        <f>LOOKUP(E421,Lotes!A:A,Lotes!N:N)</f>
        <v>relleno</v>
      </c>
      <c r="G421" s="4" t="s">
        <v>27</v>
      </c>
      <c r="H421" s="4" t="s">
        <v>2164</v>
      </c>
      <c r="I421" s="4" t="s">
        <v>1622</v>
      </c>
      <c r="K421" s="10" t="s">
        <v>1682</v>
      </c>
      <c r="L421" s="16"/>
      <c r="M421" s="20" t="s">
        <v>1622</v>
      </c>
      <c r="N421" s="4" t="s">
        <v>1730</v>
      </c>
      <c r="O421" s="4" t="s">
        <v>1665</v>
      </c>
      <c r="P421" s="4" t="s">
        <v>1780</v>
      </c>
      <c r="Q421" s="4">
        <v>1</v>
      </c>
      <c r="R421" s="4">
        <v>1</v>
      </c>
      <c r="T421" s="4">
        <v>1</v>
      </c>
      <c r="U421" s="4">
        <v>8.33</v>
      </c>
      <c r="V421" s="4">
        <v>7.23</v>
      </c>
      <c r="AB421" s="5"/>
    </row>
    <row r="422" spans="1:28" s="4" customFormat="1" ht="13.8" hidden="1" x14ac:dyDescent="0.3">
      <c r="A422" s="3" t="s">
        <v>2185</v>
      </c>
      <c r="B422" s="4">
        <v>18</v>
      </c>
      <c r="C422" s="4" t="s">
        <v>129</v>
      </c>
      <c r="E422" s="4">
        <v>536</v>
      </c>
      <c r="F422" s="4" t="str">
        <f>LOOKUP(E422,Lotes!A:A,Lotes!N:N)</f>
        <v>relleno</v>
      </c>
      <c r="G422" s="4" t="s">
        <v>27</v>
      </c>
      <c r="H422" s="4" t="s">
        <v>2164</v>
      </c>
      <c r="I422" s="4" t="s">
        <v>1622</v>
      </c>
      <c r="K422" s="10" t="s">
        <v>1650</v>
      </c>
      <c r="L422" s="16"/>
      <c r="M422" s="20" t="s">
        <v>1622</v>
      </c>
      <c r="N422" s="4" t="s">
        <v>1643</v>
      </c>
      <c r="P422" s="4" t="s">
        <v>1632</v>
      </c>
      <c r="Q422" s="4">
        <v>2</v>
      </c>
      <c r="R422" s="4">
        <v>2</v>
      </c>
      <c r="T422" s="4">
        <v>0</v>
      </c>
    </row>
    <row r="423" spans="1:28" s="4" customFormat="1" ht="52.8" hidden="1" x14ac:dyDescent="0.3">
      <c r="A423" s="3" t="s">
        <v>2186</v>
      </c>
      <c r="B423" s="4">
        <v>18</v>
      </c>
      <c r="C423" s="4" t="s">
        <v>129</v>
      </c>
      <c r="E423" s="4">
        <v>536</v>
      </c>
      <c r="F423" s="4" t="str">
        <f>LOOKUP(E423,Lotes!A:A,Lotes!N:N)</f>
        <v>relleno</v>
      </c>
      <c r="G423" s="4" t="s">
        <v>27</v>
      </c>
      <c r="H423" s="4" t="s">
        <v>2164</v>
      </c>
      <c r="I423" s="4" t="s">
        <v>1634</v>
      </c>
      <c r="K423" s="16"/>
      <c r="L423" s="16"/>
      <c r="M423" s="4" t="s">
        <v>1634</v>
      </c>
      <c r="N423" s="4" t="s">
        <v>1643</v>
      </c>
      <c r="P423" s="4" t="s">
        <v>1668</v>
      </c>
      <c r="Q423" s="4">
        <v>1</v>
      </c>
      <c r="R423" s="4">
        <v>1</v>
      </c>
      <c r="T423" s="4">
        <v>0</v>
      </c>
      <c r="U423" s="4">
        <v>40.08</v>
      </c>
      <c r="V423" s="4">
        <v>8.26</v>
      </c>
      <c r="X423" s="4" t="s">
        <v>1646</v>
      </c>
      <c r="AA423" s="4" t="s">
        <v>1647</v>
      </c>
      <c r="AB423" s="4" t="s">
        <v>2187</v>
      </c>
    </row>
    <row r="424" spans="1:28" s="4" customFormat="1" ht="39.6" hidden="1" x14ac:dyDescent="0.3">
      <c r="A424" s="3" t="s">
        <v>2186</v>
      </c>
      <c r="B424" s="4">
        <v>18</v>
      </c>
      <c r="C424" s="4" t="s">
        <v>129</v>
      </c>
      <c r="E424" s="4">
        <v>536</v>
      </c>
      <c r="F424" s="4" t="str">
        <f>LOOKUP(E424,Lotes!A:A,Lotes!N:N)</f>
        <v>relleno</v>
      </c>
      <c r="G424" s="4" t="s">
        <v>27</v>
      </c>
      <c r="H424" s="4" t="s">
        <v>2164</v>
      </c>
      <c r="I424" s="4" t="s">
        <v>1634</v>
      </c>
      <c r="K424" s="16"/>
      <c r="L424" s="16"/>
      <c r="M424" s="4" t="s">
        <v>1634</v>
      </c>
      <c r="N424" s="4" t="s">
        <v>1643</v>
      </c>
      <c r="P424" s="4" t="s">
        <v>1668</v>
      </c>
      <c r="Q424" s="4">
        <v>1</v>
      </c>
      <c r="R424" s="4">
        <v>1</v>
      </c>
      <c r="T424" s="4">
        <v>0</v>
      </c>
      <c r="U424" s="4">
        <v>31.02</v>
      </c>
      <c r="V424" s="4">
        <v>16.36</v>
      </c>
      <c r="X424" s="4" t="s">
        <v>1660</v>
      </c>
      <c r="AA424" s="4" t="s">
        <v>1647</v>
      </c>
      <c r="AB424" s="4" t="s">
        <v>2188</v>
      </c>
    </row>
    <row r="425" spans="1:28" s="4" customFormat="1" ht="13.8" hidden="1" x14ac:dyDescent="0.3">
      <c r="A425" s="3" t="s">
        <v>2189</v>
      </c>
      <c r="B425" s="4">
        <v>18</v>
      </c>
      <c r="C425" s="4" t="s">
        <v>129</v>
      </c>
      <c r="E425" s="4">
        <v>536</v>
      </c>
      <c r="F425" s="4" t="str">
        <f>LOOKUP(E425,Lotes!A:A,Lotes!N:N)</f>
        <v>relleno</v>
      </c>
      <c r="G425" s="4" t="s">
        <v>27</v>
      </c>
      <c r="H425" s="4" t="s">
        <v>2164</v>
      </c>
      <c r="I425" s="4" t="s">
        <v>1769</v>
      </c>
      <c r="K425" s="10" t="s">
        <v>1770</v>
      </c>
      <c r="L425" s="10" t="s">
        <v>1636</v>
      </c>
      <c r="M425" s="4" t="s">
        <v>1771</v>
      </c>
      <c r="N425" s="4" t="s">
        <v>1772</v>
      </c>
      <c r="P425" s="4" t="s">
        <v>2070</v>
      </c>
      <c r="Q425" s="4">
        <v>1</v>
      </c>
      <c r="R425" s="4">
        <v>1</v>
      </c>
      <c r="T425" s="4">
        <v>0</v>
      </c>
      <c r="U425" s="4">
        <v>24.71</v>
      </c>
      <c r="V425" s="4">
        <v>22.01</v>
      </c>
      <c r="AB425" s="4" t="s">
        <v>2190</v>
      </c>
    </row>
    <row r="426" spans="1:28" s="4" customFormat="1" ht="26.4" hidden="1" x14ac:dyDescent="0.3">
      <c r="A426" s="3" t="s">
        <v>2172</v>
      </c>
      <c r="B426" s="4">
        <v>18</v>
      </c>
      <c r="C426" s="4" t="s">
        <v>129</v>
      </c>
      <c r="E426" s="4">
        <v>536</v>
      </c>
      <c r="F426" s="4" t="str">
        <f>LOOKUP(E426,Lotes!A:A,Lotes!N:N)</f>
        <v>relleno</v>
      </c>
      <c r="G426" s="4" t="s">
        <v>27</v>
      </c>
      <c r="H426" s="4" t="s">
        <v>2164</v>
      </c>
      <c r="I426" s="4" t="s">
        <v>1634</v>
      </c>
      <c r="K426" s="16"/>
      <c r="L426" s="16"/>
      <c r="M426" s="4" t="s">
        <v>1642</v>
      </c>
      <c r="N426" s="4" t="s">
        <v>1695</v>
      </c>
      <c r="P426" s="4" t="s">
        <v>1668</v>
      </c>
      <c r="Q426" s="4">
        <v>4</v>
      </c>
      <c r="R426" s="4">
        <v>4</v>
      </c>
      <c r="T426" s="4">
        <v>0</v>
      </c>
    </row>
    <row r="427" spans="1:28" s="4" customFormat="1" ht="26.4" hidden="1" x14ac:dyDescent="0.3">
      <c r="A427" s="3" t="s">
        <v>2191</v>
      </c>
      <c r="B427" s="4">
        <v>18</v>
      </c>
      <c r="C427" s="4" t="s">
        <v>129</v>
      </c>
      <c r="D427" s="4" t="s">
        <v>1647</v>
      </c>
      <c r="E427" s="4">
        <v>526</v>
      </c>
      <c r="F427" s="4" t="str">
        <f>LOOKUP(E427,Lotes!A:A,Lotes!N:N)</f>
        <v>nivel de ocupacion</v>
      </c>
      <c r="G427" s="4" t="s">
        <v>27</v>
      </c>
      <c r="H427" s="4" t="s">
        <v>2164</v>
      </c>
      <c r="I427" s="4" t="s">
        <v>1622</v>
      </c>
      <c r="K427" s="17" t="s">
        <v>2077</v>
      </c>
      <c r="L427" s="18" t="s">
        <v>1657</v>
      </c>
      <c r="M427" s="19" t="s">
        <v>2078</v>
      </c>
      <c r="N427" s="19" t="s">
        <v>1898</v>
      </c>
      <c r="O427" s="19" t="s">
        <v>1625</v>
      </c>
      <c r="P427" s="19" t="s">
        <v>1626</v>
      </c>
      <c r="Q427" s="19">
        <v>1</v>
      </c>
      <c r="R427" s="19">
        <v>1</v>
      </c>
      <c r="S427" s="19"/>
      <c r="T427" s="19">
        <v>1</v>
      </c>
      <c r="U427" s="12">
        <v>31.23</v>
      </c>
      <c r="V427" s="12">
        <v>6.17</v>
      </c>
      <c r="W427" s="5"/>
      <c r="Z427" s="4" t="s">
        <v>2011</v>
      </c>
      <c r="AA427" s="5"/>
    </row>
    <row r="428" spans="1:28" s="4" customFormat="1" ht="13.8" hidden="1" x14ac:dyDescent="0.3">
      <c r="A428" s="3" t="s">
        <v>2192</v>
      </c>
      <c r="B428" s="4">
        <v>18</v>
      </c>
      <c r="C428" s="4" t="s">
        <v>129</v>
      </c>
      <c r="D428" s="4" t="s">
        <v>1647</v>
      </c>
      <c r="E428" s="4">
        <v>526</v>
      </c>
      <c r="F428" s="4" t="str">
        <f>LOOKUP(E428,Lotes!A:A,Lotes!N:N)</f>
        <v>nivel de ocupacion</v>
      </c>
      <c r="G428" s="4" t="s">
        <v>27</v>
      </c>
      <c r="H428" s="4" t="s">
        <v>2164</v>
      </c>
      <c r="I428" s="4" t="s">
        <v>1634</v>
      </c>
      <c r="K428" s="16"/>
      <c r="L428" s="16"/>
      <c r="M428" s="4" t="s">
        <v>1683</v>
      </c>
      <c r="N428" s="4" t="s">
        <v>1624</v>
      </c>
      <c r="O428" s="4" t="s">
        <v>1625</v>
      </c>
      <c r="P428" s="4" t="s">
        <v>1751</v>
      </c>
      <c r="Q428" s="4">
        <v>1</v>
      </c>
      <c r="R428" s="4">
        <v>1</v>
      </c>
      <c r="T428" s="4">
        <v>1</v>
      </c>
      <c r="U428" s="4">
        <v>23.44</v>
      </c>
      <c r="V428" s="4">
        <v>5.0599999999999996</v>
      </c>
      <c r="Y428" s="4" t="s">
        <v>1647</v>
      </c>
    </row>
    <row r="429" spans="1:28" s="4" customFormat="1" ht="13.8" hidden="1" x14ac:dyDescent="0.3">
      <c r="A429" s="3" t="s">
        <v>2193</v>
      </c>
      <c r="B429" s="4">
        <v>18</v>
      </c>
      <c r="C429" s="4" t="s">
        <v>129</v>
      </c>
      <c r="D429" s="4" t="s">
        <v>1647</v>
      </c>
      <c r="E429" s="4">
        <v>526</v>
      </c>
      <c r="F429" s="4" t="str">
        <f>LOOKUP(E429,Lotes!A:A,Lotes!N:N)</f>
        <v>nivel de ocupacion</v>
      </c>
      <c r="G429" s="4" t="s">
        <v>27</v>
      </c>
      <c r="H429" s="4" t="s">
        <v>2164</v>
      </c>
      <c r="I429" s="4" t="s">
        <v>1634</v>
      </c>
      <c r="K429" s="16"/>
      <c r="L429" s="16"/>
      <c r="M429" s="4" t="s">
        <v>1634</v>
      </c>
      <c r="N429" s="4" t="s">
        <v>1695</v>
      </c>
      <c r="P429" s="4" t="s">
        <v>1668</v>
      </c>
      <c r="Q429" s="4">
        <v>3</v>
      </c>
      <c r="R429" s="4">
        <v>3</v>
      </c>
      <c r="T429" s="4">
        <v>0</v>
      </c>
    </row>
    <row r="430" spans="1:28" s="4" customFormat="1" ht="26.4" hidden="1" x14ac:dyDescent="0.3">
      <c r="A430" s="3" t="s">
        <v>2194</v>
      </c>
      <c r="B430" s="4">
        <v>18</v>
      </c>
      <c r="C430" s="4" t="s">
        <v>188</v>
      </c>
      <c r="D430" s="4" t="s">
        <v>1647</v>
      </c>
      <c r="E430" s="4">
        <v>475</v>
      </c>
      <c r="F430" s="4" t="str">
        <f>LOOKUP(E430,Lotes!A:A,Lotes!N:N)</f>
        <v>nivel de ocupacion posclasico</v>
      </c>
      <c r="G430" s="4" t="s">
        <v>27</v>
      </c>
      <c r="H430" s="4" t="s">
        <v>1919</v>
      </c>
      <c r="I430" s="4" t="s">
        <v>1634</v>
      </c>
      <c r="J430" s="4" t="s">
        <v>3561</v>
      </c>
      <c r="K430" s="10" t="s">
        <v>1656</v>
      </c>
      <c r="L430" s="10" t="s">
        <v>1657</v>
      </c>
      <c r="M430" s="4" t="s">
        <v>1658</v>
      </c>
      <c r="N430" s="4" t="s">
        <v>1730</v>
      </c>
      <c r="O430" s="4" t="s">
        <v>1665</v>
      </c>
      <c r="P430" s="4" t="s">
        <v>1751</v>
      </c>
      <c r="Q430" s="4">
        <v>1</v>
      </c>
      <c r="R430" s="4">
        <v>1</v>
      </c>
      <c r="T430" s="4">
        <v>1</v>
      </c>
      <c r="U430" s="4">
        <v>81.92</v>
      </c>
      <c r="V430" s="4">
        <v>44.89</v>
      </c>
      <c r="X430" s="4" t="s">
        <v>1679</v>
      </c>
      <c r="Y430" s="4" t="s">
        <v>1647</v>
      </c>
      <c r="AA430" s="4" t="s">
        <v>1647</v>
      </c>
      <c r="AB430" s="4" t="s">
        <v>2195</v>
      </c>
    </row>
    <row r="431" spans="1:28" s="4" customFormat="1" ht="26.4" hidden="1" x14ac:dyDescent="0.3">
      <c r="A431" s="3" t="s">
        <v>2196</v>
      </c>
      <c r="B431" s="4">
        <v>18</v>
      </c>
      <c r="C431" s="4" t="s">
        <v>188</v>
      </c>
      <c r="D431" s="4" t="s">
        <v>1647</v>
      </c>
      <c r="E431" s="4">
        <v>475</v>
      </c>
      <c r="F431" s="4" t="str">
        <f>LOOKUP(E431,Lotes!A:A,Lotes!N:N)</f>
        <v>nivel de ocupacion posclasico</v>
      </c>
      <c r="G431" s="4" t="s">
        <v>27</v>
      </c>
      <c r="H431" s="4" t="s">
        <v>1919</v>
      </c>
      <c r="I431" s="4" t="s">
        <v>1634</v>
      </c>
      <c r="K431" s="10" t="s">
        <v>1641</v>
      </c>
      <c r="L431" s="16"/>
      <c r="M431" s="4" t="s">
        <v>1642</v>
      </c>
      <c r="N431" s="4" t="s">
        <v>1643</v>
      </c>
      <c r="P431" s="4" t="s">
        <v>1945</v>
      </c>
      <c r="Q431" s="4">
        <v>1</v>
      </c>
      <c r="R431" s="4">
        <v>1</v>
      </c>
      <c r="T431" s="4">
        <v>0</v>
      </c>
      <c r="U431" s="4">
        <v>35.67</v>
      </c>
      <c r="V431" s="4">
        <v>18.59</v>
      </c>
      <c r="X431" s="4" t="s">
        <v>1660</v>
      </c>
      <c r="Y431" s="4" t="s">
        <v>1647</v>
      </c>
      <c r="AB431" s="4" t="s">
        <v>2197</v>
      </c>
    </row>
    <row r="432" spans="1:28" s="4" customFormat="1" ht="26.4" hidden="1" x14ac:dyDescent="0.3">
      <c r="A432" s="3" t="s">
        <v>2196</v>
      </c>
      <c r="B432" s="4">
        <v>18</v>
      </c>
      <c r="C432" s="4" t="s">
        <v>188</v>
      </c>
      <c r="D432" s="4" t="s">
        <v>1647</v>
      </c>
      <c r="E432" s="4">
        <v>475</v>
      </c>
      <c r="F432" s="4" t="str">
        <f>LOOKUP(E432,Lotes!A:A,Lotes!N:N)</f>
        <v>nivel de ocupacion posclasico</v>
      </c>
      <c r="G432" s="4" t="s">
        <v>27</v>
      </c>
      <c r="H432" s="4" t="s">
        <v>1919</v>
      </c>
      <c r="I432" s="4" t="s">
        <v>1634</v>
      </c>
      <c r="K432" s="10" t="s">
        <v>1641</v>
      </c>
      <c r="L432" s="16"/>
      <c r="M432" s="4" t="s">
        <v>1642</v>
      </c>
      <c r="N432" s="4" t="s">
        <v>1643</v>
      </c>
      <c r="P432" s="4" t="s">
        <v>1668</v>
      </c>
      <c r="Q432" s="4">
        <v>4</v>
      </c>
      <c r="R432" s="4">
        <v>4</v>
      </c>
      <c r="T432" s="4">
        <v>0</v>
      </c>
    </row>
    <row r="433" spans="1:28" s="4" customFormat="1" ht="26.4" hidden="1" x14ac:dyDescent="0.3">
      <c r="A433" s="3" t="s">
        <v>2196</v>
      </c>
      <c r="B433" s="4">
        <v>18</v>
      </c>
      <c r="C433" s="4" t="s">
        <v>188</v>
      </c>
      <c r="D433" s="4" t="s">
        <v>1647</v>
      </c>
      <c r="E433" s="4">
        <v>475</v>
      </c>
      <c r="F433" s="4" t="str">
        <f>LOOKUP(E433,Lotes!A:A,Lotes!N:N)</f>
        <v>nivel de ocupacion posclasico</v>
      </c>
      <c r="G433" s="4" t="s">
        <v>27</v>
      </c>
      <c r="H433" s="4" t="s">
        <v>1919</v>
      </c>
      <c r="I433" s="4" t="s">
        <v>1634</v>
      </c>
      <c r="K433" s="10" t="s">
        <v>1641</v>
      </c>
      <c r="L433" s="16"/>
      <c r="M433" s="4" t="s">
        <v>1642</v>
      </c>
      <c r="N433" s="4" t="s">
        <v>1667</v>
      </c>
      <c r="P433" s="4" t="s">
        <v>1945</v>
      </c>
      <c r="Q433" s="4">
        <v>1</v>
      </c>
      <c r="R433" s="4">
        <v>1</v>
      </c>
      <c r="T433" s="4">
        <v>1</v>
      </c>
    </row>
    <row r="434" spans="1:28" s="4" customFormat="1" ht="26.4" hidden="1" x14ac:dyDescent="0.3">
      <c r="A434" s="3" t="s">
        <v>2196</v>
      </c>
      <c r="B434" s="4">
        <v>18</v>
      </c>
      <c r="C434" s="4" t="s">
        <v>188</v>
      </c>
      <c r="D434" s="4" t="s">
        <v>1647</v>
      </c>
      <c r="E434" s="4">
        <v>475</v>
      </c>
      <c r="F434" s="4" t="str">
        <f>LOOKUP(E434,Lotes!A:A,Lotes!N:N)</f>
        <v>nivel de ocupacion posclasico</v>
      </c>
      <c r="G434" s="4" t="s">
        <v>27</v>
      </c>
      <c r="H434" s="4" t="s">
        <v>1919</v>
      </c>
      <c r="I434" s="4" t="s">
        <v>1634</v>
      </c>
      <c r="K434" s="10" t="s">
        <v>1641</v>
      </c>
      <c r="L434" s="16"/>
      <c r="M434" s="4" t="s">
        <v>1642</v>
      </c>
      <c r="N434" s="4" t="s">
        <v>1667</v>
      </c>
      <c r="P434" s="4" t="s">
        <v>1668</v>
      </c>
      <c r="Q434" s="4">
        <v>1</v>
      </c>
      <c r="R434" s="4">
        <v>1</v>
      </c>
      <c r="T434" s="4">
        <v>0</v>
      </c>
    </row>
    <row r="435" spans="1:28" s="4" customFormat="1" ht="13.8" hidden="1" x14ac:dyDescent="0.3">
      <c r="A435" s="3" t="s">
        <v>2198</v>
      </c>
      <c r="B435" s="4">
        <v>18</v>
      </c>
      <c r="C435" s="4" t="s">
        <v>188</v>
      </c>
      <c r="D435" s="4" t="s">
        <v>1647</v>
      </c>
      <c r="E435" s="4">
        <v>475</v>
      </c>
      <c r="F435" s="4" t="str">
        <f>LOOKUP(E435,Lotes!A:A,Lotes!N:N)</f>
        <v>nivel de ocupacion posclasico</v>
      </c>
      <c r="G435" s="4" t="s">
        <v>27</v>
      </c>
      <c r="H435" s="4" t="s">
        <v>1919</v>
      </c>
      <c r="I435" s="4" t="s">
        <v>1769</v>
      </c>
      <c r="K435" s="10" t="s">
        <v>1770</v>
      </c>
      <c r="L435" s="10" t="s">
        <v>1636</v>
      </c>
      <c r="M435" s="4" t="s">
        <v>1771</v>
      </c>
      <c r="N435" s="4" t="s">
        <v>1772</v>
      </c>
      <c r="P435" s="4" t="s">
        <v>2068</v>
      </c>
      <c r="Q435" s="4">
        <v>2</v>
      </c>
      <c r="R435" s="4">
        <v>2</v>
      </c>
      <c r="T435" s="4">
        <v>0</v>
      </c>
      <c r="AB435" s="4" t="s">
        <v>2199</v>
      </c>
    </row>
    <row r="436" spans="1:28" s="4" customFormat="1" ht="13.8" hidden="1" x14ac:dyDescent="0.3">
      <c r="A436" s="3" t="s">
        <v>2200</v>
      </c>
      <c r="B436" s="4">
        <v>18</v>
      </c>
      <c r="C436" s="4" t="s">
        <v>188</v>
      </c>
      <c r="D436" s="4" t="s">
        <v>1647</v>
      </c>
      <c r="E436" s="4">
        <v>475</v>
      </c>
      <c r="F436" s="4" t="str">
        <f>LOOKUP(E436,Lotes!A:A,Lotes!N:N)</f>
        <v>nivel de ocupacion posclasico</v>
      </c>
      <c r="G436" s="4" t="s">
        <v>27</v>
      </c>
      <c r="H436" s="4" t="s">
        <v>1919</v>
      </c>
      <c r="I436" s="4" t="s">
        <v>1738</v>
      </c>
      <c r="K436" s="16"/>
      <c r="L436" s="16"/>
      <c r="M436" s="4" t="s">
        <v>1807</v>
      </c>
      <c r="N436" s="4" t="s">
        <v>1695</v>
      </c>
      <c r="P436" s="4" t="s">
        <v>1668</v>
      </c>
      <c r="Q436" s="4">
        <v>6</v>
      </c>
      <c r="R436" s="4">
        <v>6</v>
      </c>
      <c r="T436" s="4">
        <v>0</v>
      </c>
    </row>
    <row r="437" spans="1:28" s="4" customFormat="1" ht="39.6" hidden="1" x14ac:dyDescent="0.3">
      <c r="A437" s="3" t="s">
        <v>2201</v>
      </c>
      <c r="B437" s="4">
        <v>18</v>
      </c>
      <c r="C437" s="4" t="s">
        <v>238</v>
      </c>
      <c r="E437" s="4">
        <v>508</v>
      </c>
      <c r="F437" s="4" t="str">
        <f>LOOKUP(E437,Lotes!A:A,Lotes!N:N)</f>
        <v>derrumbe y deslave</v>
      </c>
      <c r="G437" s="4" t="s">
        <v>27</v>
      </c>
      <c r="H437" s="4" t="s">
        <v>1828</v>
      </c>
      <c r="I437" s="4" t="s">
        <v>1622</v>
      </c>
      <c r="K437" s="10" t="s">
        <v>1630</v>
      </c>
      <c r="L437" s="16"/>
      <c r="M437" s="20" t="s">
        <v>1622</v>
      </c>
      <c r="N437" s="4" t="s">
        <v>1750</v>
      </c>
      <c r="O437" s="4" t="s">
        <v>1665</v>
      </c>
      <c r="P437" s="4" t="s">
        <v>1631</v>
      </c>
      <c r="Q437" s="4">
        <v>1</v>
      </c>
      <c r="R437" s="4">
        <v>1</v>
      </c>
      <c r="T437" s="4">
        <v>0</v>
      </c>
      <c r="U437" s="4">
        <v>110.15</v>
      </c>
      <c r="V437" s="4">
        <v>16.690000000000001</v>
      </c>
      <c r="X437" s="4" t="s">
        <v>1759</v>
      </c>
      <c r="AB437" s="4" t="s">
        <v>2202</v>
      </c>
    </row>
    <row r="438" spans="1:28" s="4" customFormat="1" ht="39.6" hidden="1" x14ac:dyDescent="0.3">
      <c r="A438" s="3" t="s">
        <v>2201</v>
      </c>
      <c r="B438" s="4">
        <v>18</v>
      </c>
      <c r="C438" s="4" t="s">
        <v>238</v>
      </c>
      <c r="E438" s="4">
        <v>508</v>
      </c>
      <c r="F438" s="4" t="str">
        <f>LOOKUP(E438,Lotes!A:A,Lotes!N:N)</f>
        <v>derrumbe y deslave</v>
      </c>
      <c r="G438" s="4" t="s">
        <v>27</v>
      </c>
      <c r="H438" s="4" t="s">
        <v>1828</v>
      </c>
      <c r="I438" s="4" t="s">
        <v>1622</v>
      </c>
      <c r="K438" s="10" t="s">
        <v>1630</v>
      </c>
      <c r="L438" s="16"/>
      <c r="M438" s="20" t="s">
        <v>1622</v>
      </c>
      <c r="N438" s="4" t="s">
        <v>1929</v>
      </c>
      <c r="P438" s="4" t="s">
        <v>2156</v>
      </c>
      <c r="Q438" s="4">
        <v>1</v>
      </c>
      <c r="R438" s="4">
        <v>1</v>
      </c>
      <c r="T438" s="4">
        <v>1</v>
      </c>
      <c r="U438" s="4">
        <v>52.28</v>
      </c>
      <c r="V438" s="4">
        <v>26.82</v>
      </c>
      <c r="AB438" s="4" t="s">
        <v>2203</v>
      </c>
    </row>
    <row r="439" spans="1:28" s="4" customFormat="1" ht="39.6" hidden="1" x14ac:dyDescent="0.3">
      <c r="A439" s="3" t="s">
        <v>2201</v>
      </c>
      <c r="B439" s="4">
        <v>18</v>
      </c>
      <c r="C439" s="4" t="s">
        <v>238</v>
      </c>
      <c r="E439" s="4">
        <v>508</v>
      </c>
      <c r="F439" s="4" t="str">
        <f>LOOKUP(E439,Lotes!A:A,Lotes!N:N)</f>
        <v>derrumbe y deslave</v>
      </c>
      <c r="G439" s="4" t="s">
        <v>27</v>
      </c>
      <c r="H439" s="4" t="s">
        <v>1828</v>
      </c>
      <c r="I439" s="4" t="s">
        <v>1622</v>
      </c>
      <c r="K439" s="10" t="s">
        <v>1630</v>
      </c>
      <c r="L439" s="16"/>
      <c r="M439" s="20" t="s">
        <v>1622</v>
      </c>
      <c r="N439" s="4" t="s">
        <v>1624</v>
      </c>
      <c r="O439" s="4" t="s">
        <v>2148</v>
      </c>
      <c r="P439" s="4" t="s">
        <v>1632</v>
      </c>
      <c r="Q439" s="4">
        <v>2</v>
      </c>
      <c r="R439" s="4">
        <v>2</v>
      </c>
      <c r="T439" s="4">
        <v>0</v>
      </c>
      <c r="X439" s="4" t="s">
        <v>1759</v>
      </c>
      <c r="AB439" s="4" t="s">
        <v>2204</v>
      </c>
    </row>
    <row r="440" spans="1:28" s="4" customFormat="1" ht="39.6" hidden="1" x14ac:dyDescent="0.3">
      <c r="A440" s="3" t="s">
        <v>2201</v>
      </c>
      <c r="B440" s="4">
        <v>18</v>
      </c>
      <c r="C440" s="4" t="s">
        <v>238</v>
      </c>
      <c r="E440" s="4">
        <v>508</v>
      </c>
      <c r="F440" s="4" t="str">
        <f>LOOKUP(E440,Lotes!A:A,Lotes!N:N)</f>
        <v>derrumbe y deslave</v>
      </c>
      <c r="G440" s="4" t="s">
        <v>27</v>
      </c>
      <c r="H440" s="4" t="s">
        <v>1828</v>
      </c>
      <c r="I440" s="4" t="s">
        <v>1622</v>
      </c>
      <c r="K440" s="10" t="s">
        <v>1630</v>
      </c>
      <c r="L440" s="16"/>
      <c r="M440" s="20" t="s">
        <v>1622</v>
      </c>
      <c r="N440" s="4" t="s">
        <v>1730</v>
      </c>
      <c r="O440" s="4" t="s">
        <v>1665</v>
      </c>
      <c r="P440" s="4" t="s">
        <v>1632</v>
      </c>
      <c r="Q440" s="4">
        <v>1</v>
      </c>
      <c r="R440" s="4">
        <v>1</v>
      </c>
      <c r="T440" s="4">
        <v>0</v>
      </c>
      <c r="U440" s="4">
        <v>35.049999999999997</v>
      </c>
      <c r="V440" s="4">
        <v>14.13</v>
      </c>
      <c r="X440" s="4" t="s">
        <v>1679</v>
      </c>
      <c r="AB440" s="4" t="s">
        <v>2205</v>
      </c>
    </row>
    <row r="441" spans="1:28" s="4" customFormat="1" ht="26.4" hidden="1" x14ac:dyDescent="0.3">
      <c r="A441" s="3" t="s">
        <v>2201</v>
      </c>
      <c r="B441" s="4">
        <v>18</v>
      </c>
      <c r="C441" s="4" t="s">
        <v>238</v>
      </c>
      <c r="E441" s="4">
        <v>508</v>
      </c>
      <c r="F441" s="4" t="str">
        <f>LOOKUP(E441,Lotes!A:A,Lotes!N:N)</f>
        <v>derrumbe y deslave</v>
      </c>
      <c r="G441" s="4" t="s">
        <v>27</v>
      </c>
      <c r="H441" s="4" t="s">
        <v>1828</v>
      </c>
      <c r="I441" s="4" t="s">
        <v>1622</v>
      </c>
      <c r="K441" s="10" t="s">
        <v>1630</v>
      </c>
      <c r="L441" s="16"/>
      <c r="M441" s="20" t="s">
        <v>1622</v>
      </c>
      <c r="N441" s="4" t="s">
        <v>1796</v>
      </c>
      <c r="P441" s="4" t="s">
        <v>1945</v>
      </c>
      <c r="Q441" s="4">
        <v>1</v>
      </c>
      <c r="R441" s="4">
        <v>1</v>
      </c>
      <c r="T441" s="4">
        <v>0</v>
      </c>
    </row>
    <row r="442" spans="1:28" s="4" customFormat="1" ht="39.6" hidden="1" x14ac:dyDescent="0.3">
      <c r="A442" s="3" t="s">
        <v>2201</v>
      </c>
      <c r="B442" s="4">
        <v>18</v>
      </c>
      <c r="C442" s="4" t="s">
        <v>238</v>
      </c>
      <c r="E442" s="4">
        <v>508</v>
      </c>
      <c r="F442" s="4" t="str">
        <f>LOOKUP(E442,Lotes!A:A,Lotes!N:N)</f>
        <v>derrumbe y deslave</v>
      </c>
      <c r="G442" s="4" t="s">
        <v>27</v>
      </c>
      <c r="H442" s="4" t="s">
        <v>1828</v>
      </c>
      <c r="I442" s="4" t="s">
        <v>1622</v>
      </c>
      <c r="K442" s="10" t="s">
        <v>1630</v>
      </c>
      <c r="L442" s="16"/>
      <c r="M442" s="20" t="s">
        <v>1622</v>
      </c>
      <c r="N442" s="4" t="s">
        <v>2206</v>
      </c>
      <c r="P442" s="4" t="s">
        <v>1626</v>
      </c>
      <c r="Q442" s="4">
        <v>1</v>
      </c>
      <c r="R442" s="4">
        <v>1</v>
      </c>
      <c r="T442" s="4">
        <v>1</v>
      </c>
      <c r="U442" s="4">
        <v>12.98</v>
      </c>
      <c r="V442" s="4">
        <v>6.02</v>
      </c>
      <c r="AB442" s="4" t="s">
        <v>2203</v>
      </c>
    </row>
    <row r="443" spans="1:28" s="4" customFormat="1" ht="13.8" hidden="1" x14ac:dyDescent="0.3">
      <c r="A443" s="3" t="s">
        <v>2201</v>
      </c>
      <c r="B443" s="4">
        <v>18</v>
      </c>
      <c r="C443" s="4" t="s">
        <v>238</v>
      </c>
      <c r="E443" s="4">
        <v>508</v>
      </c>
      <c r="F443" s="4" t="str">
        <f>LOOKUP(E443,Lotes!A:A,Lotes!N:N)</f>
        <v>derrumbe y deslave</v>
      </c>
      <c r="G443" s="4" t="s">
        <v>27</v>
      </c>
      <c r="H443" s="4" t="s">
        <v>1828</v>
      </c>
      <c r="I443" s="4" t="s">
        <v>1622</v>
      </c>
      <c r="K443" s="10" t="s">
        <v>1630</v>
      </c>
      <c r="L443" s="16"/>
      <c r="M443" s="20" t="s">
        <v>1622</v>
      </c>
      <c r="N443" s="4" t="s">
        <v>1667</v>
      </c>
      <c r="P443" s="4" t="s">
        <v>1626</v>
      </c>
      <c r="Q443" s="4">
        <v>1</v>
      </c>
      <c r="R443" s="4">
        <v>1</v>
      </c>
      <c r="T443" s="4">
        <v>1</v>
      </c>
      <c r="U443" s="4">
        <v>45.5</v>
      </c>
      <c r="V443" s="4">
        <v>6.57</v>
      </c>
    </row>
    <row r="444" spans="1:28" s="4" customFormat="1" ht="26.4" hidden="1" x14ac:dyDescent="0.3">
      <c r="A444" s="3" t="s">
        <v>2201</v>
      </c>
      <c r="B444" s="4">
        <v>18</v>
      </c>
      <c r="C444" s="4" t="s">
        <v>238</v>
      </c>
      <c r="E444" s="4">
        <v>508</v>
      </c>
      <c r="F444" s="4" t="str">
        <f>LOOKUP(E444,Lotes!A:A,Lotes!N:N)</f>
        <v>derrumbe y deslave</v>
      </c>
      <c r="G444" s="4" t="s">
        <v>27</v>
      </c>
      <c r="H444" s="4" t="s">
        <v>1828</v>
      </c>
      <c r="I444" s="4" t="s">
        <v>1622</v>
      </c>
      <c r="K444" s="10" t="s">
        <v>1630</v>
      </c>
      <c r="L444" s="16"/>
      <c r="M444" s="20" t="s">
        <v>1622</v>
      </c>
      <c r="N444" s="4" t="s">
        <v>1750</v>
      </c>
      <c r="O444" s="4" t="s">
        <v>1665</v>
      </c>
      <c r="P444" s="4" t="s">
        <v>2207</v>
      </c>
      <c r="Q444" s="4">
        <v>1</v>
      </c>
      <c r="R444" s="4">
        <v>1</v>
      </c>
      <c r="T444" s="4">
        <v>1</v>
      </c>
      <c r="U444" s="4">
        <v>31.08</v>
      </c>
      <c r="V444" s="4">
        <v>11</v>
      </c>
      <c r="X444" s="4" t="s">
        <v>1759</v>
      </c>
      <c r="AB444" s="4" t="s">
        <v>2208</v>
      </c>
    </row>
    <row r="445" spans="1:28" s="4" customFormat="1" ht="26.4" hidden="1" x14ac:dyDescent="0.3">
      <c r="A445" s="3" t="s">
        <v>2209</v>
      </c>
      <c r="B445" s="4">
        <v>18</v>
      </c>
      <c r="C445" s="4" t="s">
        <v>238</v>
      </c>
      <c r="E445" s="4">
        <v>508</v>
      </c>
      <c r="F445" s="4" t="str">
        <f>LOOKUP(E445,Lotes!A:A,Lotes!N:N)</f>
        <v>derrumbe y deslave</v>
      </c>
      <c r="G445" s="4" t="s">
        <v>27</v>
      </c>
      <c r="H445" s="4" t="s">
        <v>1828</v>
      </c>
      <c r="I445" s="4" t="s">
        <v>1634</v>
      </c>
      <c r="K445" s="10" t="s">
        <v>1641</v>
      </c>
      <c r="L445" s="16"/>
      <c r="M445" s="4" t="s">
        <v>1642</v>
      </c>
      <c r="N445" s="4" t="s">
        <v>1669</v>
      </c>
      <c r="P445" s="4" t="s">
        <v>2140</v>
      </c>
      <c r="Q445" s="4">
        <v>1</v>
      </c>
      <c r="R445" s="4">
        <v>1</v>
      </c>
      <c r="T445" s="4">
        <v>0</v>
      </c>
      <c r="U445" s="4">
        <v>52.93</v>
      </c>
      <c r="V445" s="4">
        <v>11.09</v>
      </c>
    </row>
    <row r="446" spans="1:28" s="4" customFormat="1" ht="26.4" hidden="1" x14ac:dyDescent="0.3">
      <c r="A446" s="3" t="s">
        <v>2209</v>
      </c>
      <c r="B446" s="4">
        <v>18</v>
      </c>
      <c r="C446" s="4" t="s">
        <v>238</v>
      </c>
      <c r="E446" s="4">
        <v>508</v>
      </c>
      <c r="F446" s="4" t="str">
        <f>LOOKUP(E446,Lotes!A:A,Lotes!N:N)</f>
        <v>derrumbe y deslave</v>
      </c>
      <c r="G446" s="4" t="s">
        <v>27</v>
      </c>
      <c r="H446" s="4" t="s">
        <v>1828</v>
      </c>
      <c r="I446" s="4" t="s">
        <v>1634</v>
      </c>
      <c r="K446" s="10" t="s">
        <v>1641</v>
      </c>
      <c r="L446" s="16"/>
      <c r="M446" s="4" t="s">
        <v>1642</v>
      </c>
      <c r="N446" s="4" t="s">
        <v>1667</v>
      </c>
      <c r="P446" s="4" t="s">
        <v>1668</v>
      </c>
      <c r="Q446" s="4">
        <v>3</v>
      </c>
      <c r="R446" s="4">
        <v>3</v>
      </c>
      <c r="T446" s="4">
        <v>0</v>
      </c>
      <c r="X446" s="4" t="s">
        <v>1874</v>
      </c>
      <c r="AB446" s="4" t="s">
        <v>2210</v>
      </c>
    </row>
    <row r="447" spans="1:28" s="4" customFormat="1" ht="26.4" hidden="1" x14ac:dyDescent="0.3">
      <c r="A447" s="3" t="s">
        <v>2209</v>
      </c>
      <c r="B447" s="4">
        <v>18</v>
      </c>
      <c r="C447" s="4" t="s">
        <v>238</v>
      </c>
      <c r="E447" s="4">
        <v>508</v>
      </c>
      <c r="F447" s="4" t="str">
        <f>LOOKUP(E447,Lotes!A:A,Lotes!N:N)</f>
        <v>derrumbe y deslave</v>
      </c>
      <c r="G447" s="4" t="s">
        <v>27</v>
      </c>
      <c r="H447" s="4" t="s">
        <v>1828</v>
      </c>
      <c r="I447" s="4" t="s">
        <v>1634</v>
      </c>
      <c r="K447" s="10" t="s">
        <v>1641</v>
      </c>
      <c r="L447" s="16"/>
      <c r="M447" s="4" t="s">
        <v>1642</v>
      </c>
      <c r="N447" s="4" t="s">
        <v>1667</v>
      </c>
      <c r="P447" s="4" t="s">
        <v>1668</v>
      </c>
      <c r="Q447" s="4">
        <v>2</v>
      </c>
      <c r="R447" s="4">
        <v>2</v>
      </c>
      <c r="T447" s="4">
        <v>0</v>
      </c>
      <c r="AB447" s="4" t="s">
        <v>2026</v>
      </c>
    </row>
    <row r="448" spans="1:28" s="4" customFormat="1" ht="13.8" hidden="1" x14ac:dyDescent="0.3">
      <c r="A448" s="3" t="s">
        <v>2211</v>
      </c>
      <c r="B448" s="4">
        <v>18</v>
      </c>
      <c r="C448" s="4" t="s">
        <v>238</v>
      </c>
      <c r="E448" s="4">
        <v>508</v>
      </c>
      <c r="F448" s="4" t="str">
        <f>LOOKUP(E448,Lotes!A:A,Lotes!N:N)</f>
        <v>derrumbe y deslave</v>
      </c>
      <c r="G448" s="4" t="s">
        <v>27</v>
      </c>
      <c r="H448" s="4" t="s">
        <v>1828</v>
      </c>
      <c r="I448" s="4" t="s">
        <v>1634</v>
      </c>
      <c r="K448" s="16"/>
      <c r="L448" s="16"/>
      <c r="M448" s="4" t="s">
        <v>1634</v>
      </c>
      <c r="N448" s="4" t="s">
        <v>1695</v>
      </c>
      <c r="P448" s="4" t="s">
        <v>1668</v>
      </c>
      <c r="Q448" s="4">
        <v>4</v>
      </c>
      <c r="R448" s="4">
        <v>4</v>
      </c>
      <c r="T448" s="4">
        <v>0</v>
      </c>
      <c r="X448" s="4" t="s">
        <v>1679</v>
      </c>
      <c r="AB448" s="4" t="s">
        <v>2212</v>
      </c>
    </row>
    <row r="449" spans="1:28" s="4" customFormat="1" ht="13.8" hidden="1" x14ac:dyDescent="0.3">
      <c r="A449" s="3" t="s">
        <v>2211</v>
      </c>
      <c r="B449" s="4">
        <v>18</v>
      </c>
      <c r="C449" s="4" t="s">
        <v>238</v>
      </c>
      <c r="E449" s="4">
        <v>508</v>
      </c>
      <c r="F449" s="4" t="str">
        <f>LOOKUP(E449,Lotes!A:A,Lotes!N:N)</f>
        <v>derrumbe y deslave</v>
      </c>
      <c r="G449" s="4" t="s">
        <v>27</v>
      </c>
      <c r="H449" s="4" t="s">
        <v>1828</v>
      </c>
      <c r="I449" s="4" t="s">
        <v>1634</v>
      </c>
      <c r="K449" s="16"/>
      <c r="L449" s="16"/>
      <c r="M449" s="4" t="s">
        <v>1634</v>
      </c>
      <c r="N449" s="4" t="s">
        <v>1695</v>
      </c>
      <c r="P449" s="4" t="s">
        <v>1668</v>
      </c>
      <c r="Q449" s="4">
        <v>7</v>
      </c>
      <c r="R449" s="4">
        <v>7</v>
      </c>
      <c r="T449" s="4">
        <v>0</v>
      </c>
    </row>
    <row r="450" spans="1:28" s="12" customFormat="1" ht="79.2" hidden="1" x14ac:dyDescent="0.3">
      <c r="A450" s="11" t="s">
        <v>2213</v>
      </c>
      <c r="B450" s="12">
        <v>17</v>
      </c>
      <c r="C450" s="12" t="s">
        <v>129</v>
      </c>
      <c r="E450" s="12">
        <v>189</v>
      </c>
      <c r="F450" s="4" t="str">
        <f>LOOKUP(E450,Lotes!A:A,Lotes!N:N)</f>
        <v>Relleno y deslave</v>
      </c>
      <c r="G450" s="12" t="s">
        <v>15</v>
      </c>
      <c r="H450" s="12" t="s">
        <v>2214</v>
      </c>
      <c r="I450" s="12" t="s">
        <v>1622</v>
      </c>
      <c r="K450" s="13" t="s">
        <v>1630</v>
      </c>
      <c r="L450" s="14"/>
      <c r="M450" s="20" t="s">
        <v>1622</v>
      </c>
      <c r="N450" s="12" t="s">
        <v>2215</v>
      </c>
      <c r="P450" s="12" t="s">
        <v>1786</v>
      </c>
      <c r="Q450" s="12">
        <v>1</v>
      </c>
      <c r="R450" s="12">
        <v>1</v>
      </c>
      <c r="T450" s="12">
        <v>0</v>
      </c>
      <c r="U450" s="12">
        <v>25.64</v>
      </c>
      <c r="V450" s="12">
        <v>21.31</v>
      </c>
      <c r="X450" s="12" t="s">
        <v>2216</v>
      </c>
      <c r="Z450" s="12" t="s">
        <v>2098</v>
      </c>
      <c r="AA450" s="12" t="s">
        <v>1647</v>
      </c>
      <c r="AB450" s="12" t="s">
        <v>2217</v>
      </c>
    </row>
    <row r="451" spans="1:28" s="4" customFormat="1" ht="26.4" hidden="1" x14ac:dyDescent="0.3">
      <c r="A451" s="3" t="s">
        <v>2218</v>
      </c>
      <c r="B451" s="4">
        <v>17</v>
      </c>
      <c r="C451" s="4" t="s">
        <v>129</v>
      </c>
      <c r="E451" s="4">
        <v>189</v>
      </c>
      <c r="F451" s="4" t="str">
        <f>LOOKUP(E451,Lotes!A:A,Lotes!N:N)</f>
        <v>Relleno y deslave</v>
      </c>
      <c r="G451" s="4" t="s">
        <v>15</v>
      </c>
      <c r="H451" s="4" t="s">
        <v>2214</v>
      </c>
      <c r="I451" s="4" t="s">
        <v>1634</v>
      </c>
      <c r="J451" s="4" t="s">
        <v>3561</v>
      </c>
      <c r="K451" s="10" t="s">
        <v>1656</v>
      </c>
      <c r="L451" s="10" t="s">
        <v>1657</v>
      </c>
      <c r="M451" s="4" t="s">
        <v>1658</v>
      </c>
      <c r="N451" s="4" t="s">
        <v>1765</v>
      </c>
      <c r="P451" s="4" t="s">
        <v>1766</v>
      </c>
      <c r="Q451" s="4">
        <v>1</v>
      </c>
      <c r="R451" s="4">
        <v>1</v>
      </c>
      <c r="T451" s="4">
        <v>1</v>
      </c>
      <c r="U451" s="4">
        <v>69.430000000000007</v>
      </c>
      <c r="V451" s="4">
        <v>23.46</v>
      </c>
      <c r="AA451" s="4" t="s">
        <v>1647</v>
      </c>
    </row>
    <row r="452" spans="1:28" s="4" customFormat="1" ht="26.4" hidden="1" x14ac:dyDescent="0.3">
      <c r="A452" s="3" t="s">
        <v>2218</v>
      </c>
      <c r="B452" s="4">
        <v>17</v>
      </c>
      <c r="C452" s="4" t="s">
        <v>129</v>
      </c>
      <c r="E452" s="4">
        <v>189</v>
      </c>
      <c r="F452" s="4" t="str">
        <f>LOOKUP(E452,Lotes!A:A,Lotes!N:N)</f>
        <v>Relleno y deslave</v>
      </c>
      <c r="G452" s="4" t="s">
        <v>15</v>
      </c>
      <c r="H452" s="4" t="s">
        <v>2214</v>
      </c>
      <c r="I452" s="4" t="s">
        <v>1634</v>
      </c>
      <c r="J452" s="4" t="s">
        <v>3561</v>
      </c>
      <c r="K452" s="10" t="s">
        <v>1656</v>
      </c>
      <c r="L452" s="10" t="s">
        <v>1657</v>
      </c>
      <c r="M452" s="4" t="s">
        <v>1658</v>
      </c>
      <c r="N452" s="4" t="s">
        <v>1785</v>
      </c>
      <c r="O452" s="4" t="s">
        <v>1665</v>
      </c>
      <c r="P452" s="4" t="s">
        <v>1751</v>
      </c>
      <c r="Q452" s="4">
        <v>1</v>
      </c>
      <c r="R452" s="4">
        <v>1</v>
      </c>
      <c r="T452" s="4">
        <v>1</v>
      </c>
      <c r="U452" s="4">
        <v>51.82</v>
      </c>
      <c r="V452" s="4">
        <v>29.29</v>
      </c>
      <c r="X452" s="4" t="s">
        <v>1646</v>
      </c>
      <c r="Y452" s="4" t="s">
        <v>1647</v>
      </c>
      <c r="AA452" s="4" t="s">
        <v>1647</v>
      </c>
      <c r="AB452" s="4" t="s">
        <v>2219</v>
      </c>
    </row>
    <row r="453" spans="1:28" s="4" customFormat="1" ht="26.4" hidden="1" x14ac:dyDescent="0.3">
      <c r="A453" s="3" t="s">
        <v>2220</v>
      </c>
      <c r="B453" s="4">
        <v>17</v>
      </c>
      <c r="C453" s="4" t="s">
        <v>129</v>
      </c>
      <c r="E453" s="4">
        <v>189</v>
      </c>
      <c r="F453" s="4" t="str">
        <f>LOOKUP(E453,Lotes!A:A,Lotes!N:N)</f>
        <v>Relleno y deslave</v>
      </c>
      <c r="G453" s="4" t="s">
        <v>15</v>
      </c>
      <c r="H453" s="4" t="s">
        <v>2214</v>
      </c>
      <c r="I453" s="4" t="s">
        <v>1622</v>
      </c>
      <c r="K453" s="10" t="s">
        <v>1650</v>
      </c>
      <c r="L453" s="16"/>
      <c r="M453" s="20" t="s">
        <v>1622</v>
      </c>
      <c r="N453" s="4" t="s">
        <v>1929</v>
      </c>
      <c r="O453" s="4" t="s">
        <v>1665</v>
      </c>
      <c r="P453" s="4" t="s">
        <v>1945</v>
      </c>
      <c r="Q453" s="4">
        <v>1</v>
      </c>
      <c r="R453" s="4">
        <v>1</v>
      </c>
      <c r="T453" s="4">
        <v>1</v>
      </c>
      <c r="U453" s="4">
        <v>27.63</v>
      </c>
      <c r="V453" s="4">
        <v>12.09</v>
      </c>
    </row>
    <row r="454" spans="1:28" s="4" customFormat="1" ht="13.8" hidden="1" x14ac:dyDescent="0.3">
      <c r="A454" s="3" t="s">
        <v>2220</v>
      </c>
      <c r="B454" s="4">
        <v>17</v>
      </c>
      <c r="C454" s="4" t="s">
        <v>129</v>
      </c>
      <c r="E454" s="4">
        <v>189</v>
      </c>
      <c r="F454" s="4" t="str">
        <f>LOOKUP(E454,Lotes!A:A,Lotes!N:N)</f>
        <v>Relleno y deslave</v>
      </c>
      <c r="G454" s="4" t="s">
        <v>15</v>
      </c>
      <c r="H454" s="4" t="s">
        <v>2214</v>
      </c>
      <c r="I454" s="4" t="s">
        <v>1622</v>
      </c>
      <c r="K454" s="10" t="s">
        <v>1650</v>
      </c>
      <c r="L454" s="16"/>
      <c r="M454" s="20" t="s">
        <v>1622</v>
      </c>
      <c r="N454" s="4" t="s">
        <v>2221</v>
      </c>
      <c r="P454" s="4" t="s">
        <v>1626</v>
      </c>
      <c r="Q454" s="4">
        <v>1</v>
      </c>
      <c r="R454" s="4">
        <v>1</v>
      </c>
      <c r="T454" s="4">
        <v>1</v>
      </c>
      <c r="U454" s="4">
        <v>22.05</v>
      </c>
      <c r="V454" s="4">
        <v>5.42</v>
      </c>
      <c r="X454" s="4" t="s">
        <v>1759</v>
      </c>
    </row>
    <row r="455" spans="1:28" s="4" customFormat="1" ht="13.8" hidden="1" x14ac:dyDescent="0.3">
      <c r="A455" s="3" t="s">
        <v>2222</v>
      </c>
      <c r="B455" s="4">
        <v>17</v>
      </c>
      <c r="C455" s="4" t="s">
        <v>129</v>
      </c>
      <c r="E455" s="4">
        <v>189</v>
      </c>
      <c r="F455" s="4" t="str">
        <f>LOOKUP(E455,Lotes!A:A,Lotes!N:N)</f>
        <v>Relleno y deslave</v>
      </c>
      <c r="G455" s="4" t="s">
        <v>15</v>
      </c>
      <c r="H455" s="4" t="s">
        <v>2214</v>
      </c>
      <c r="I455" s="4" t="s">
        <v>1738</v>
      </c>
      <c r="K455" s="16"/>
      <c r="L455" s="16"/>
      <c r="M455" s="4" t="s">
        <v>1807</v>
      </c>
      <c r="N455" s="4" t="s">
        <v>1695</v>
      </c>
      <c r="P455" s="4" t="s">
        <v>1668</v>
      </c>
      <c r="Q455" s="4">
        <v>5</v>
      </c>
      <c r="R455" s="4">
        <v>5</v>
      </c>
      <c r="T455" s="4">
        <v>0</v>
      </c>
      <c r="X455" s="4" t="s">
        <v>1679</v>
      </c>
    </row>
    <row r="456" spans="1:28" s="4" customFormat="1" ht="13.8" hidden="1" x14ac:dyDescent="0.3">
      <c r="A456" s="3" t="s">
        <v>2222</v>
      </c>
      <c r="B456" s="4">
        <v>17</v>
      </c>
      <c r="C456" s="4" t="s">
        <v>129</v>
      </c>
      <c r="E456" s="4">
        <v>189</v>
      </c>
      <c r="F456" s="4" t="str">
        <f>LOOKUP(E456,Lotes!A:A,Lotes!N:N)</f>
        <v>Relleno y deslave</v>
      </c>
      <c r="G456" s="4" t="s">
        <v>15</v>
      </c>
      <c r="H456" s="4" t="s">
        <v>2214</v>
      </c>
      <c r="I456" s="4" t="s">
        <v>1738</v>
      </c>
      <c r="K456" s="16"/>
      <c r="L456" s="16"/>
      <c r="M456" s="4" t="s">
        <v>1807</v>
      </c>
      <c r="N456" s="4" t="s">
        <v>1695</v>
      </c>
      <c r="P456" s="4" t="s">
        <v>1668</v>
      </c>
      <c r="Q456" s="4">
        <v>13</v>
      </c>
      <c r="R456" s="4">
        <v>13</v>
      </c>
      <c r="T456" s="4">
        <v>0</v>
      </c>
    </row>
    <row r="457" spans="1:28" s="4" customFormat="1" ht="52.8" hidden="1" x14ac:dyDescent="0.3">
      <c r="A457" s="3" t="s">
        <v>2223</v>
      </c>
      <c r="B457" s="4">
        <v>17</v>
      </c>
      <c r="C457" s="4" t="s">
        <v>129</v>
      </c>
      <c r="E457" s="4">
        <v>189</v>
      </c>
      <c r="F457" s="4" t="str">
        <f>LOOKUP(E457,Lotes!A:A,Lotes!N:N)</f>
        <v>Relleno y deslave</v>
      </c>
      <c r="G457" s="4" t="s">
        <v>15</v>
      </c>
      <c r="H457" s="4" t="s">
        <v>2214</v>
      </c>
      <c r="I457" s="4" t="s">
        <v>1634</v>
      </c>
      <c r="K457" s="10" t="s">
        <v>1682</v>
      </c>
      <c r="L457" s="16"/>
      <c r="M457" s="4" t="s">
        <v>1683</v>
      </c>
      <c r="N457" s="4" t="s">
        <v>1710</v>
      </c>
      <c r="O457" s="4" t="s">
        <v>1665</v>
      </c>
      <c r="P457" s="6">
        <v>0.9</v>
      </c>
      <c r="Q457" s="4" t="s">
        <v>1723</v>
      </c>
      <c r="R457" s="4">
        <v>2</v>
      </c>
      <c r="S457" s="4">
        <v>1</v>
      </c>
      <c r="T457" s="4">
        <v>1</v>
      </c>
      <c r="U457" s="4">
        <v>58.8</v>
      </c>
      <c r="V457" s="4">
        <v>13.33</v>
      </c>
      <c r="Y457" s="4" t="s">
        <v>1627</v>
      </c>
      <c r="AB457" s="4" t="s">
        <v>2224</v>
      </c>
    </row>
    <row r="458" spans="1:28" s="4" customFormat="1" ht="39.6" hidden="1" x14ac:dyDescent="0.3">
      <c r="A458" s="3" t="s">
        <v>2223</v>
      </c>
      <c r="B458" s="4">
        <v>17</v>
      </c>
      <c r="C458" s="4" t="s">
        <v>129</v>
      </c>
      <c r="E458" s="4">
        <v>189</v>
      </c>
      <c r="F458" s="4" t="str">
        <f>LOOKUP(E458,Lotes!A:A,Lotes!N:N)</f>
        <v>Relleno y deslave</v>
      </c>
      <c r="G458" s="4" t="s">
        <v>15</v>
      </c>
      <c r="H458" s="4" t="s">
        <v>2214</v>
      </c>
      <c r="I458" s="4" t="s">
        <v>1634</v>
      </c>
      <c r="K458" s="10" t="s">
        <v>1682</v>
      </c>
      <c r="L458" s="16"/>
      <c r="M458" s="4" t="s">
        <v>1683</v>
      </c>
      <c r="N458" s="4" t="s">
        <v>1785</v>
      </c>
      <c r="O458" s="4" t="s">
        <v>1625</v>
      </c>
      <c r="P458" s="4" t="s">
        <v>1751</v>
      </c>
      <c r="Q458" s="4">
        <v>1</v>
      </c>
      <c r="R458" s="4">
        <v>1</v>
      </c>
      <c r="T458" s="4">
        <v>1</v>
      </c>
      <c r="U458" s="4">
        <v>22.09</v>
      </c>
      <c r="V458" s="4">
        <v>10.34</v>
      </c>
      <c r="Z458" s="4" t="s">
        <v>1647</v>
      </c>
      <c r="AB458" s="4" t="s">
        <v>2225</v>
      </c>
    </row>
    <row r="459" spans="1:28" s="4" customFormat="1" ht="26.4" hidden="1" x14ac:dyDescent="0.3">
      <c r="A459" s="3" t="s">
        <v>2226</v>
      </c>
      <c r="B459" s="4">
        <v>17</v>
      </c>
      <c r="C459" s="4" t="s">
        <v>129</v>
      </c>
      <c r="E459" s="4">
        <v>189</v>
      </c>
      <c r="F459" s="4" t="str">
        <f>LOOKUP(E459,Lotes!A:A,Lotes!N:N)</f>
        <v>Relleno y deslave</v>
      </c>
      <c r="G459" s="4" t="s">
        <v>15</v>
      </c>
      <c r="H459" s="4" t="s">
        <v>2214</v>
      </c>
      <c r="I459" s="4" t="s">
        <v>1634</v>
      </c>
      <c r="J459" s="4" t="s">
        <v>2911</v>
      </c>
      <c r="K459" s="10" t="s">
        <v>1635</v>
      </c>
      <c r="L459" s="10" t="s">
        <v>1636</v>
      </c>
      <c r="M459" s="4" t="s">
        <v>1637</v>
      </c>
      <c r="N459" s="4" t="s">
        <v>1638</v>
      </c>
      <c r="P459" s="6">
        <v>0.85</v>
      </c>
      <c r="Q459" s="4">
        <v>1</v>
      </c>
      <c r="R459" s="4">
        <v>1</v>
      </c>
      <c r="T459" s="4">
        <v>1</v>
      </c>
      <c r="U459" s="4">
        <v>17.59</v>
      </c>
      <c r="V459" s="4">
        <v>17.55</v>
      </c>
      <c r="Y459" s="4" t="s">
        <v>1627</v>
      </c>
      <c r="AB459" s="4" t="s">
        <v>2227</v>
      </c>
    </row>
    <row r="460" spans="1:28" s="4" customFormat="1" ht="26.4" hidden="1" x14ac:dyDescent="0.3">
      <c r="A460" s="3" t="s">
        <v>2223</v>
      </c>
      <c r="B460" s="4">
        <v>17</v>
      </c>
      <c r="C460" s="4" t="s">
        <v>129</v>
      </c>
      <c r="E460" s="4">
        <v>189</v>
      </c>
      <c r="F460" s="4" t="str">
        <f>LOOKUP(E460,Lotes!A:A,Lotes!N:N)</f>
        <v>Relleno y deslave</v>
      </c>
      <c r="G460" s="4" t="s">
        <v>15</v>
      </c>
      <c r="H460" s="4" t="s">
        <v>2214</v>
      </c>
      <c r="I460" s="4" t="s">
        <v>1634</v>
      </c>
      <c r="K460" s="10" t="s">
        <v>1682</v>
      </c>
      <c r="L460" s="16"/>
      <c r="M460" s="4" t="s">
        <v>1683</v>
      </c>
      <c r="N460" s="4" t="s">
        <v>1638</v>
      </c>
      <c r="P460" s="4" t="s">
        <v>1626</v>
      </c>
      <c r="Q460" s="4">
        <v>1</v>
      </c>
      <c r="R460" s="4">
        <v>1</v>
      </c>
      <c r="T460" s="4">
        <v>1</v>
      </c>
      <c r="U460" s="4">
        <v>7.76</v>
      </c>
      <c r="V460" s="4">
        <v>17.87</v>
      </c>
      <c r="AB460" s="4" t="s">
        <v>2228</v>
      </c>
    </row>
    <row r="461" spans="1:28" s="4" customFormat="1" ht="39.6" hidden="1" x14ac:dyDescent="0.3">
      <c r="A461" s="3" t="s">
        <v>2229</v>
      </c>
      <c r="B461" s="4">
        <v>18</v>
      </c>
      <c r="C461" s="4" t="s">
        <v>535</v>
      </c>
      <c r="D461" s="4" t="s">
        <v>1647</v>
      </c>
      <c r="E461" s="4" t="s">
        <v>2230</v>
      </c>
      <c r="F461" s="4" t="str">
        <f>LOOKUP(E461,Lotes!A:A,Lotes!N:N)</f>
        <v>derrumbe y deslave</v>
      </c>
      <c r="G461" s="4" t="s">
        <v>27</v>
      </c>
      <c r="H461" s="4" t="s">
        <v>2231</v>
      </c>
      <c r="I461" s="4" t="s">
        <v>1634</v>
      </c>
      <c r="J461" s="4" t="s">
        <v>2911</v>
      </c>
      <c r="K461" s="10" t="s">
        <v>1950</v>
      </c>
      <c r="L461" s="10" t="s">
        <v>1636</v>
      </c>
      <c r="M461" s="4" t="s">
        <v>1952</v>
      </c>
      <c r="N461" s="4" t="s">
        <v>1706</v>
      </c>
      <c r="O461" s="4" t="s">
        <v>1665</v>
      </c>
      <c r="P461" s="4" t="s">
        <v>1626</v>
      </c>
      <c r="Q461" s="4" t="s">
        <v>1723</v>
      </c>
      <c r="R461" s="4">
        <v>2</v>
      </c>
      <c r="S461" s="4">
        <v>1</v>
      </c>
      <c r="T461" s="4">
        <v>1</v>
      </c>
      <c r="U461" s="4">
        <v>134.29</v>
      </c>
      <c r="V461" s="4">
        <v>19.920000000000002</v>
      </c>
      <c r="Y461" s="4" t="s">
        <v>1647</v>
      </c>
      <c r="AA461" s="4" t="s">
        <v>1647</v>
      </c>
      <c r="AB461" s="4" t="s">
        <v>2232</v>
      </c>
    </row>
    <row r="462" spans="1:28" s="4" customFormat="1" ht="26.4" hidden="1" x14ac:dyDescent="0.3">
      <c r="A462" s="3" t="s">
        <v>2233</v>
      </c>
      <c r="B462" s="4">
        <v>18</v>
      </c>
      <c r="C462" s="4" t="s">
        <v>535</v>
      </c>
      <c r="D462" s="4" t="s">
        <v>1647</v>
      </c>
      <c r="E462" s="4" t="s">
        <v>2230</v>
      </c>
      <c r="F462" s="4" t="str">
        <f>LOOKUP(E462,Lotes!A:A,Lotes!N:N)</f>
        <v>derrumbe y deslave</v>
      </c>
      <c r="G462" s="4" t="s">
        <v>27</v>
      </c>
      <c r="H462" s="4" t="s">
        <v>2231</v>
      </c>
      <c r="I462" s="4" t="s">
        <v>1634</v>
      </c>
      <c r="J462" s="4" t="s">
        <v>3965</v>
      </c>
      <c r="K462" s="10" t="s">
        <v>1673</v>
      </c>
      <c r="L462" s="10" t="s">
        <v>1829</v>
      </c>
      <c r="M462" s="4" t="s">
        <v>1830</v>
      </c>
      <c r="N462" s="4" t="s">
        <v>1849</v>
      </c>
      <c r="P462" s="4" t="s">
        <v>1626</v>
      </c>
      <c r="Q462" s="4">
        <v>1</v>
      </c>
      <c r="R462" s="4">
        <v>1</v>
      </c>
      <c r="T462" s="4">
        <v>1</v>
      </c>
      <c r="U462" s="4">
        <v>50.71</v>
      </c>
      <c r="V462" s="4">
        <v>9.76</v>
      </c>
      <c r="Y462" s="4" t="s">
        <v>1647</v>
      </c>
    </row>
    <row r="463" spans="1:28" s="4" customFormat="1" ht="26.4" hidden="1" x14ac:dyDescent="0.3">
      <c r="A463" s="3" t="s">
        <v>2234</v>
      </c>
      <c r="B463" s="4">
        <v>18</v>
      </c>
      <c r="C463" s="4" t="s">
        <v>535</v>
      </c>
      <c r="D463" s="4" t="s">
        <v>1647</v>
      </c>
      <c r="E463" s="4" t="s">
        <v>2230</v>
      </c>
      <c r="F463" s="4" t="str">
        <f>LOOKUP(E463,Lotes!A:A,Lotes!N:N)</f>
        <v>derrumbe y deslave</v>
      </c>
      <c r="G463" s="4" t="s">
        <v>27</v>
      </c>
      <c r="H463" s="4" t="s">
        <v>2231</v>
      </c>
      <c r="I463" s="4" t="s">
        <v>1769</v>
      </c>
      <c r="K463" s="10" t="s">
        <v>1770</v>
      </c>
      <c r="L463" s="16"/>
      <c r="M463" s="4" t="s">
        <v>1771</v>
      </c>
      <c r="N463" s="4" t="s">
        <v>1772</v>
      </c>
      <c r="P463" s="4" t="s">
        <v>2070</v>
      </c>
      <c r="Q463" s="4">
        <v>1</v>
      </c>
      <c r="R463" s="4">
        <v>1</v>
      </c>
      <c r="T463" s="4">
        <v>0</v>
      </c>
      <c r="U463" s="4">
        <v>26.94</v>
      </c>
      <c r="V463" s="4">
        <v>24.55</v>
      </c>
      <c r="AB463" s="4" t="s">
        <v>2235</v>
      </c>
    </row>
    <row r="464" spans="1:28" s="4" customFormat="1" ht="39.6" hidden="1" x14ac:dyDescent="0.3">
      <c r="A464" s="3" t="s">
        <v>2236</v>
      </c>
      <c r="B464" s="4">
        <v>18</v>
      </c>
      <c r="C464" s="4" t="s">
        <v>535</v>
      </c>
      <c r="D464" s="4" t="s">
        <v>1647</v>
      </c>
      <c r="E464" s="4" t="s">
        <v>2230</v>
      </c>
      <c r="F464" s="4" t="str">
        <f>LOOKUP(E464,Lotes!A:A,Lotes!N:N)</f>
        <v>derrumbe y deslave</v>
      </c>
      <c r="G464" s="4" t="s">
        <v>27</v>
      </c>
      <c r="H464" s="4" t="s">
        <v>2231</v>
      </c>
      <c r="I464" s="4" t="s">
        <v>1634</v>
      </c>
      <c r="J464" s="4" t="s">
        <v>3561</v>
      </c>
      <c r="K464" s="10" t="s">
        <v>1656</v>
      </c>
      <c r="L464" s="10" t="s">
        <v>1657</v>
      </c>
      <c r="M464" s="4" t="s">
        <v>1658</v>
      </c>
      <c r="N464" s="4" t="s">
        <v>1624</v>
      </c>
      <c r="O464" s="4" t="s">
        <v>1665</v>
      </c>
      <c r="P464" s="4" t="s">
        <v>2237</v>
      </c>
      <c r="Q464" s="4">
        <v>1</v>
      </c>
      <c r="R464" s="4">
        <v>1</v>
      </c>
      <c r="T464" s="4">
        <v>1</v>
      </c>
      <c r="U464" s="4">
        <v>12.68</v>
      </c>
      <c r="V464" s="4">
        <v>11.11</v>
      </c>
      <c r="Y464" s="4" t="s">
        <v>1627</v>
      </c>
      <c r="AB464" s="4" t="s">
        <v>2238</v>
      </c>
    </row>
    <row r="465" spans="1:28" s="4" customFormat="1" ht="26.4" hidden="1" x14ac:dyDescent="0.3">
      <c r="A465" s="3" t="s">
        <v>2239</v>
      </c>
      <c r="B465" s="4">
        <v>18</v>
      </c>
      <c r="C465" s="4" t="s">
        <v>535</v>
      </c>
      <c r="D465" s="4" t="s">
        <v>1647</v>
      </c>
      <c r="E465" s="4" t="s">
        <v>2230</v>
      </c>
      <c r="F465" s="4" t="str">
        <f>LOOKUP(E465,Lotes!A:A,Lotes!N:N)</f>
        <v>derrumbe y deslave</v>
      </c>
      <c r="G465" s="4" t="s">
        <v>27</v>
      </c>
      <c r="H465" s="4" t="s">
        <v>2231</v>
      </c>
      <c r="I465" s="4" t="s">
        <v>1634</v>
      </c>
      <c r="K465" s="10" t="s">
        <v>1682</v>
      </c>
      <c r="L465" s="16"/>
      <c r="M465" s="4" t="s">
        <v>1683</v>
      </c>
      <c r="N465" s="4" t="s">
        <v>1713</v>
      </c>
      <c r="P465" s="4" t="s">
        <v>2240</v>
      </c>
      <c r="Q465" s="4">
        <v>2</v>
      </c>
      <c r="R465" s="4">
        <v>2</v>
      </c>
      <c r="T465" s="4">
        <v>0</v>
      </c>
      <c r="AB465" s="4" t="s">
        <v>2241</v>
      </c>
    </row>
    <row r="466" spans="1:28" s="4" customFormat="1" ht="26.4" hidden="1" x14ac:dyDescent="0.3">
      <c r="A466" s="3" t="s">
        <v>2239</v>
      </c>
      <c r="B466" s="4">
        <v>18</v>
      </c>
      <c r="C466" s="4" t="s">
        <v>535</v>
      </c>
      <c r="D466" s="4" t="s">
        <v>1647</v>
      </c>
      <c r="E466" s="4" t="s">
        <v>2230</v>
      </c>
      <c r="F466" s="4" t="str">
        <f>LOOKUP(E466,Lotes!A:A,Lotes!N:N)</f>
        <v>derrumbe y deslave</v>
      </c>
      <c r="G466" s="4" t="s">
        <v>27</v>
      </c>
      <c r="H466" s="4" t="s">
        <v>2231</v>
      </c>
      <c r="I466" s="4" t="s">
        <v>1634</v>
      </c>
      <c r="K466" s="10" t="s">
        <v>1682</v>
      </c>
      <c r="L466" s="16"/>
      <c r="M466" s="4" t="s">
        <v>1683</v>
      </c>
      <c r="N466" s="4" t="s">
        <v>1713</v>
      </c>
      <c r="P466" s="4" t="s">
        <v>1668</v>
      </c>
      <c r="Q466" s="4">
        <v>1</v>
      </c>
      <c r="R466" s="4">
        <v>1</v>
      </c>
      <c r="T466" s="4">
        <v>0</v>
      </c>
      <c r="AB466" s="4" t="s">
        <v>2242</v>
      </c>
    </row>
    <row r="467" spans="1:28" s="4" customFormat="1" ht="26.4" hidden="1" x14ac:dyDescent="0.3">
      <c r="A467" s="3" t="s">
        <v>2239</v>
      </c>
      <c r="B467" s="4">
        <v>18</v>
      </c>
      <c r="C467" s="4" t="s">
        <v>535</v>
      </c>
      <c r="D467" s="4" t="s">
        <v>1647</v>
      </c>
      <c r="E467" s="4" t="s">
        <v>2230</v>
      </c>
      <c r="F467" s="4" t="str">
        <f>LOOKUP(E467,Lotes!A:A,Lotes!N:N)</f>
        <v>derrumbe y deslave</v>
      </c>
      <c r="G467" s="4" t="s">
        <v>27</v>
      </c>
      <c r="H467" s="4" t="s">
        <v>2231</v>
      </c>
      <c r="I467" s="4" t="s">
        <v>1634</v>
      </c>
      <c r="K467" s="10" t="s">
        <v>1682</v>
      </c>
      <c r="L467" s="16"/>
      <c r="M467" s="4" t="s">
        <v>1683</v>
      </c>
      <c r="N467" s="4" t="s">
        <v>1631</v>
      </c>
      <c r="P467" s="4" t="s">
        <v>1668</v>
      </c>
      <c r="Q467" s="4">
        <v>2</v>
      </c>
      <c r="R467" s="4">
        <v>2</v>
      </c>
      <c r="T467" s="4">
        <v>0</v>
      </c>
    </row>
    <row r="468" spans="1:28" s="4" customFormat="1" ht="26.4" hidden="1" x14ac:dyDescent="0.3">
      <c r="A468" s="3" t="s">
        <v>2239</v>
      </c>
      <c r="B468" s="4">
        <v>18</v>
      </c>
      <c r="C468" s="4" t="s">
        <v>535</v>
      </c>
      <c r="D468" s="4" t="s">
        <v>1647</v>
      </c>
      <c r="E468" s="4" t="s">
        <v>2230</v>
      </c>
      <c r="F468" s="4" t="str">
        <f>LOOKUP(E468,Lotes!A:A,Lotes!N:N)</f>
        <v>derrumbe y deslave</v>
      </c>
      <c r="G468" s="4" t="s">
        <v>27</v>
      </c>
      <c r="H468" s="4" t="s">
        <v>2231</v>
      </c>
      <c r="I468" s="4" t="s">
        <v>1634</v>
      </c>
      <c r="K468" s="10" t="s">
        <v>1682</v>
      </c>
      <c r="L468" s="16"/>
      <c r="M468" s="4" t="s">
        <v>1683</v>
      </c>
      <c r="N468" s="4" t="s">
        <v>1667</v>
      </c>
      <c r="P468" s="4" t="s">
        <v>1668</v>
      </c>
      <c r="Q468" s="4">
        <v>1</v>
      </c>
      <c r="R468" s="4">
        <v>1</v>
      </c>
      <c r="T468" s="4">
        <v>0</v>
      </c>
    </row>
    <row r="469" spans="1:28" s="4" customFormat="1" ht="26.4" hidden="1" x14ac:dyDescent="0.3">
      <c r="A469" s="3" t="s">
        <v>2243</v>
      </c>
      <c r="B469" s="4">
        <v>18</v>
      </c>
      <c r="C469" s="4" t="s">
        <v>535</v>
      </c>
      <c r="D469" s="4" t="s">
        <v>1647</v>
      </c>
      <c r="E469" s="4" t="s">
        <v>2230</v>
      </c>
      <c r="F469" s="4" t="str">
        <f>LOOKUP(E469,Lotes!A:A,Lotes!N:N)</f>
        <v>derrumbe y deslave</v>
      </c>
      <c r="G469" s="4" t="s">
        <v>27</v>
      </c>
      <c r="H469" s="4" t="s">
        <v>2231</v>
      </c>
      <c r="I469" s="4" t="s">
        <v>1622</v>
      </c>
      <c r="K469" s="10" t="s">
        <v>1650</v>
      </c>
      <c r="L469" s="16"/>
      <c r="M469" s="20" t="s">
        <v>1622</v>
      </c>
      <c r="N469" s="4" t="s">
        <v>1686</v>
      </c>
      <c r="O469" s="4" t="s">
        <v>1665</v>
      </c>
      <c r="P469" s="4" t="s">
        <v>2244</v>
      </c>
      <c r="Q469" s="4">
        <v>1</v>
      </c>
      <c r="R469" s="4">
        <v>1</v>
      </c>
      <c r="T469" s="4">
        <v>1</v>
      </c>
      <c r="U469" s="4">
        <v>22.95</v>
      </c>
      <c r="V469" s="4">
        <v>3.93</v>
      </c>
      <c r="AB469" s="4" t="s">
        <v>2245</v>
      </c>
    </row>
    <row r="470" spans="1:28" s="4" customFormat="1" ht="26.4" hidden="1" x14ac:dyDescent="0.3">
      <c r="A470" s="3" t="s">
        <v>2246</v>
      </c>
      <c r="B470" s="4">
        <v>18</v>
      </c>
      <c r="C470" s="4" t="s">
        <v>535</v>
      </c>
      <c r="D470" s="4" t="s">
        <v>1647</v>
      </c>
      <c r="E470" s="4" t="s">
        <v>2230</v>
      </c>
      <c r="F470" s="4" t="str">
        <f>LOOKUP(E470,Lotes!A:A,Lotes!N:N)</f>
        <v>derrumbe y deslave</v>
      </c>
      <c r="G470" s="4" t="s">
        <v>27</v>
      </c>
      <c r="H470" s="4" t="s">
        <v>2231</v>
      </c>
      <c r="I470" s="4" t="s">
        <v>1622</v>
      </c>
      <c r="K470" s="10" t="s">
        <v>1682</v>
      </c>
      <c r="L470" s="16"/>
      <c r="M470" s="20" t="s">
        <v>1622</v>
      </c>
      <c r="N470" s="4" t="s">
        <v>1687</v>
      </c>
      <c r="O470" s="4" t="s">
        <v>1665</v>
      </c>
      <c r="P470" s="4" t="s">
        <v>1626</v>
      </c>
      <c r="Q470" s="4">
        <v>1</v>
      </c>
      <c r="R470" s="4">
        <v>1</v>
      </c>
      <c r="T470" s="4">
        <v>1</v>
      </c>
      <c r="U470" s="4">
        <v>30.29</v>
      </c>
      <c r="V470" s="4">
        <v>4.0999999999999996</v>
      </c>
      <c r="Z470" s="4" t="s">
        <v>1647</v>
      </c>
    </row>
    <row r="471" spans="1:28" s="4" customFormat="1" ht="26.4" hidden="1" x14ac:dyDescent="0.3">
      <c r="A471" s="3" t="s">
        <v>2246</v>
      </c>
      <c r="B471" s="4">
        <v>18</v>
      </c>
      <c r="C471" s="4" t="s">
        <v>535</v>
      </c>
      <c r="D471" s="4" t="s">
        <v>1647</v>
      </c>
      <c r="E471" s="4" t="s">
        <v>2230</v>
      </c>
      <c r="F471" s="4" t="str">
        <f>LOOKUP(E471,Lotes!A:A,Lotes!N:N)</f>
        <v>derrumbe y deslave</v>
      </c>
      <c r="G471" s="4" t="s">
        <v>27</v>
      </c>
      <c r="H471" s="4" t="s">
        <v>2231</v>
      </c>
      <c r="I471" s="4" t="s">
        <v>1622</v>
      </c>
      <c r="K471" s="10" t="s">
        <v>1682</v>
      </c>
      <c r="L471" s="16"/>
      <c r="M471" s="20" t="s">
        <v>1622</v>
      </c>
      <c r="N471" s="4" t="s">
        <v>1631</v>
      </c>
      <c r="P471" s="4" t="s">
        <v>1668</v>
      </c>
      <c r="Q471" s="4">
        <v>1</v>
      </c>
      <c r="R471" s="4">
        <v>1</v>
      </c>
      <c r="T471" s="4">
        <v>0</v>
      </c>
    </row>
    <row r="472" spans="1:28" s="4" customFormat="1" ht="26.4" hidden="1" x14ac:dyDescent="0.3">
      <c r="A472" s="3" t="s">
        <v>2247</v>
      </c>
      <c r="B472" s="4">
        <v>18</v>
      </c>
      <c r="C472" s="4" t="s">
        <v>535</v>
      </c>
      <c r="D472" s="4" t="s">
        <v>1647</v>
      </c>
      <c r="E472" s="4" t="s">
        <v>2230</v>
      </c>
      <c r="F472" s="4" t="str">
        <f>LOOKUP(E472,Lotes!A:A,Lotes!N:N)</f>
        <v>derrumbe y deslave</v>
      </c>
      <c r="G472" s="4" t="s">
        <v>27</v>
      </c>
      <c r="H472" s="4" t="s">
        <v>2231</v>
      </c>
      <c r="I472" s="4" t="s">
        <v>1738</v>
      </c>
      <c r="K472" s="16"/>
      <c r="L472" s="16"/>
      <c r="M472" s="4" t="s">
        <v>1807</v>
      </c>
      <c r="N472" s="4" t="s">
        <v>1695</v>
      </c>
      <c r="P472" s="4" t="s">
        <v>1668</v>
      </c>
      <c r="Q472" s="4">
        <v>6</v>
      </c>
      <c r="R472" s="4">
        <v>6</v>
      </c>
      <c r="T472" s="4">
        <v>0</v>
      </c>
    </row>
    <row r="473" spans="1:28" s="4" customFormat="1" ht="26.4" hidden="1" x14ac:dyDescent="0.3">
      <c r="A473" s="3" t="s">
        <v>2248</v>
      </c>
      <c r="B473" s="4">
        <v>18</v>
      </c>
      <c r="C473" s="4" t="s">
        <v>2249</v>
      </c>
      <c r="D473" s="4" t="s">
        <v>1647</v>
      </c>
      <c r="E473" s="4" t="s">
        <v>2250</v>
      </c>
      <c r="F473" s="4" t="str">
        <f>LOOKUP(E473,Lotes!A:A,Lotes!N:N)</f>
        <v>derrumbe y deslave</v>
      </c>
      <c r="G473" s="4" t="s">
        <v>27</v>
      </c>
      <c r="H473" s="4" t="s">
        <v>2251</v>
      </c>
      <c r="I473" s="4" t="s">
        <v>1622</v>
      </c>
      <c r="K473" s="10" t="s">
        <v>1650</v>
      </c>
      <c r="L473" s="16"/>
      <c r="M473" s="20" t="s">
        <v>1622</v>
      </c>
      <c r="N473" s="4" t="s">
        <v>1898</v>
      </c>
      <c r="O473" s="4" t="s">
        <v>1665</v>
      </c>
      <c r="P473" s="4" t="s">
        <v>1632</v>
      </c>
      <c r="Q473" s="4">
        <v>1</v>
      </c>
      <c r="R473" s="4">
        <v>1</v>
      </c>
      <c r="T473" s="4">
        <v>0</v>
      </c>
      <c r="U473" s="4">
        <v>16.54</v>
      </c>
      <c r="V473" s="4">
        <v>5.67</v>
      </c>
      <c r="Z473" s="4" t="s">
        <v>1627</v>
      </c>
    </row>
    <row r="474" spans="1:28" s="4" customFormat="1" ht="26.4" hidden="1" x14ac:dyDescent="0.3">
      <c r="A474" s="3" t="s">
        <v>2252</v>
      </c>
      <c r="B474" s="4">
        <v>18</v>
      </c>
      <c r="C474" s="4" t="s">
        <v>94</v>
      </c>
      <c r="D474" s="4" t="s">
        <v>1647</v>
      </c>
      <c r="E474" s="4">
        <v>570</v>
      </c>
      <c r="F474" s="4" t="str">
        <f>LOOKUP(E474,Lotes!A:A,Lotes!N:N)</f>
        <v>nivel de ocupación</v>
      </c>
      <c r="G474" s="4" t="s">
        <v>581</v>
      </c>
      <c r="H474" s="4" t="s">
        <v>1966</v>
      </c>
      <c r="I474" s="4" t="s">
        <v>1622</v>
      </c>
      <c r="K474" s="17" t="s">
        <v>2077</v>
      </c>
      <c r="L474" s="18" t="s">
        <v>1657</v>
      </c>
      <c r="M474" s="19" t="s">
        <v>2078</v>
      </c>
      <c r="N474" s="4" t="s">
        <v>1898</v>
      </c>
      <c r="O474" s="4" t="s">
        <v>1625</v>
      </c>
      <c r="P474" s="4" t="s">
        <v>1626</v>
      </c>
      <c r="Q474" s="4">
        <v>1</v>
      </c>
      <c r="R474" s="4">
        <v>1</v>
      </c>
      <c r="T474" s="4">
        <v>1</v>
      </c>
      <c r="U474" s="12">
        <v>30.58</v>
      </c>
      <c r="V474" s="12">
        <v>6.31</v>
      </c>
      <c r="X474" s="4" t="s">
        <v>1646</v>
      </c>
      <c r="Z474" s="4" t="s">
        <v>1874</v>
      </c>
      <c r="AA474" s="4" t="s">
        <v>1647</v>
      </c>
      <c r="AB474" s="4" t="s">
        <v>2253</v>
      </c>
    </row>
    <row r="475" spans="1:28" s="4" customFormat="1" ht="26.4" hidden="1" x14ac:dyDescent="0.3">
      <c r="A475" s="3" t="s">
        <v>2252</v>
      </c>
      <c r="B475" s="4">
        <v>18</v>
      </c>
      <c r="C475" s="4" t="s">
        <v>94</v>
      </c>
      <c r="D475" s="4" t="s">
        <v>1647</v>
      </c>
      <c r="E475" s="4">
        <v>570</v>
      </c>
      <c r="F475" s="4" t="str">
        <f>LOOKUP(E475,Lotes!A:A,Lotes!N:N)</f>
        <v>nivel de ocupación</v>
      </c>
      <c r="G475" s="4" t="s">
        <v>581</v>
      </c>
      <c r="H475" s="4" t="s">
        <v>1966</v>
      </c>
      <c r="I475" s="4" t="s">
        <v>1622</v>
      </c>
      <c r="K475" s="17" t="s">
        <v>2077</v>
      </c>
      <c r="L475" s="18" t="s">
        <v>1657</v>
      </c>
      <c r="M475" s="19" t="s">
        <v>2078</v>
      </c>
      <c r="N475" s="4" t="s">
        <v>1898</v>
      </c>
      <c r="O475" s="4" t="s">
        <v>1665</v>
      </c>
      <c r="P475" s="4" t="s">
        <v>1626</v>
      </c>
      <c r="Q475" s="4">
        <v>1</v>
      </c>
      <c r="R475" s="4">
        <v>1</v>
      </c>
      <c r="T475" s="4">
        <v>1</v>
      </c>
      <c r="U475" s="12">
        <v>29.95</v>
      </c>
      <c r="V475" s="12">
        <v>6.51</v>
      </c>
      <c r="Z475" s="4" t="s">
        <v>1874</v>
      </c>
      <c r="AA475" s="4" t="s">
        <v>1647</v>
      </c>
      <c r="AB475" s="4" t="s">
        <v>2254</v>
      </c>
    </row>
    <row r="476" spans="1:28" s="4" customFormat="1" ht="13.8" hidden="1" x14ac:dyDescent="0.3">
      <c r="A476" s="3" t="s">
        <v>2255</v>
      </c>
      <c r="B476" s="4">
        <v>18</v>
      </c>
      <c r="C476" s="4" t="s">
        <v>94</v>
      </c>
      <c r="D476" s="4" t="s">
        <v>1647</v>
      </c>
      <c r="E476" s="4">
        <v>570</v>
      </c>
      <c r="F476" s="4" t="str">
        <f>LOOKUP(E476,Lotes!A:A,Lotes!N:N)</f>
        <v>nivel de ocupación</v>
      </c>
      <c r="G476" s="4" t="s">
        <v>581</v>
      </c>
      <c r="H476" s="4" t="s">
        <v>1966</v>
      </c>
      <c r="I476" s="4" t="s">
        <v>1634</v>
      </c>
      <c r="J476" s="4" t="s">
        <v>2911</v>
      </c>
      <c r="K476" s="10" t="s">
        <v>1635</v>
      </c>
      <c r="L476" s="10" t="s">
        <v>1636</v>
      </c>
      <c r="M476" s="4" t="s">
        <v>1637</v>
      </c>
      <c r="N476" s="4" t="s">
        <v>1785</v>
      </c>
      <c r="O476" s="4" t="s">
        <v>1625</v>
      </c>
      <c r="P476" s="4" t="s">
        <v>1626</v>
      </c>
      <c r="Q476" s="4">
        <v>1</v>
      </c>
      <c r="R476" s="4">
        <v>1</v>
      </c>
      <c r="T476" s="4">
        <v>1</v>
      </c>
      <c r="U476" s="4">
        <v>44.47</v>
      </c>
      <c r="V476" s="4">
        <v>9.11</v>
      </c>
      <c r="Y476" s="4" t="s">
        <v>2256</v>
      </c>
      <c r="Z476" s="5"/>
      <c r="AB476" s="4" t="s">
        <v>2257</v>
      </c>
    </row>
    <row r="477" spans="1:28" s="4" customFormat="1" ht="26.4" hidden="1" x14ac:dyDescent="0.3">
      <c r="A477" s="3" t="s">
        <v>2258</v>
      </c>
      <c r="B477" s="4">
        <v>18</v>
      </c>
      <c r="C477" s="4" t="s">
        <v>94</v>
      </c>
      <c r="D477" s="4" t="s">
        <v>1647</v>
      </c>
      <c r="E477" s="4">
        <v>570</v>
      </c>
      <c r="F477" s="4" t="str">
        <f>LOOKUP(E477,Lotes!A:A,Lotes!N:N)</f>
        <v>nivel de ocupación</v>
      </c>
      <c r="G477" s="4" t="s">
        <v>581</v>
      </c>
      <c r="H477" s="4" t="s">
        <v>1966</v>
      </c>
      <c r="I477" s="4" t="s">
        <v>1634</v>
      </c>
      <c r="J477" s="4" t="s">
        <v>1742</v>
      </c>
      <c r="K477" s="10" t="s">
        <v>1742</v>
      </c>
      <c r="L477" s="10" t="s">
        <v>2259</v>
      </c>
      <c r="M477" s="4" t="s">
        <v>1744</v>
      </c>
      <c r="N477" s="4" t="s">
        <v>1747</v>
      </c>
      <c r="O477" s="5"/>
      <c r="P477" s="4" t="s">
        <v>1626</v>
      </c>
      <c r="Q477" s="4">
        <v>1</v>
      </c>
      <c r="R477" s="4">
        <v>1</v>
      </c>
      <c r="T477" s="4">
        <v>1</v>
      </c>
      <c r="U477" s="4">
        <v>27.14</v>
      </c>
      <c r="V477" s="4">
        <v>2.06</v>
      </c>
      <c r="AB477" s="4" t="s">
        <v>2260</v>
      </c>
    </row>
    <row r="478" spans="1:28" s="4" customFormat="1" ht="13.8" hidden="1" x14ac:dyDescent="0.3">
      <c r="A478" s="3" t="s">
        <v>2258</v>
      </c>
      <c r="B478" s="4">
        <v>18</v>
      </c>
      <c r="C478" s="4" t="s">
        <v>94</v>
      </c>
      <c r="D478" s="4" t="s">
        <v>1647</v>
      </c>
      <c r="E478" s="4">
        <v>570</v>
      </c>
      <c r="F478" s="4" t="str">
        <f>LOOKUP(E478,Lotes!A:A,Lotes!N:N)</f>
        <v>nivel de ocupación</v>
      </c>
      <c r="G478" s="4" t="s">
        <v>581</v>
      </c>
      <c r="H478" s="4" t="s">
        <v>1966</v>
      </c>
      <c r="I478" s="4" t="s">
        <v>1634</v>
      </c>
      <c r="K478" s="10" t="s">
        <v>1682</v>
      </c>
      <c r="L478" s="16"/>
      <c r="M478" s="4" t="s">
        <v>1683</v>
      </c>
      <c r="N478" s="4" t="s">
        <v>1667</v>
      </c>
      <c r="P478" s="4" t="s">
        <v>1626</v>
      </c>
      <c r="Q478" s="4">
        <v>2</v>
      </c>
      <c r="R478" s="4">
        <v>2</v>
      </c>
      <c r="T478" s="4">
        <v>2</v>
      </c>
      <c r="Y478" s="4" t="s">
        <v>1874</v>
      </c>
      <c r="AB478" s="5"/>
    </row>
    <row r="479" spans="1:28" s="4" customFormat="1" ht="13.8" hidden="1" x14ac:dyDescent="0.3">
      <c r="A479" s="3" t="s">
        <v>2258</v>
      </c>
      <c r="B479" s="4">
        <v>18</v>
      </c>
      <c r="C479" s="4" t="s">
        <v>94</v>
      </c>
      <c r="D479" s="4" t="s">
        <v>1647</v>
      </c>
      <c r="E479" s="4">
        <v>570</v>
      </c>
      <c r="F479" s="4" t="str">
        <f>LOOKUP(E479,Lotes!A:A,Lotes!N:N)</f>
        <v>nivel de ocupación</v>
      </c>
      <c r="G479" s="4" t="s">
        <v>581</v>
      </c>
      <c r="H479" s="4" t="s">
        <v>1966</v>
      </c>
      <c r="I479" s="4" t="s">
        <v>1634</v>
      </c>
      <c r="K479" s="10" t="s">
        <v>1682</v>
      </c>
      <c r="L479" s="16"/>
      <c r="M479" s="4" t="s">
        <v>1683</v>
      </c>
      <c r="N479" s="4" t="s">
        <v>1667</v>
      </c>
      <c r="P479" s="4" t="s">
        <v>1668</v>
      </c>
      <c r="Q479" s="4">
        <v>4</v>
      </c>
      <c r="R479" s="4">
        <v>4</v>
      </c>
      <c r="T479" s="4">
        <v>0</v>
      </c>
    </row>
    <row r="480" spans="1:28" s="4" customFormat="1" ht="39.6" hidden="1" x14ac:dyDescent="0.3">
      <c r="A480" s="3" t="s">
        <v>2261</v>
      </c>
      <c r="B480" s="4">
        <v>18</v>
      </c>
      <c r="C480" s="4" t="s">
        <v>94</v>
      </c>
      <c r="D480" s="4" t="s">
        <v>1647</v>
      </c>
      <c r="E480" s="4">
        <v>570</v>
      </c>
      <c r="F480" s="4" t="str">
        <f>LOOKUP(E480,Lotes!A:A,Lotes!N:N)</f>
        <v>nivel de ocupación</v>
      </c>
      <c r="G480" s="4" t="s">
        <v>581</v>
      </c>
      <c r="H480" s="4" t="s">
        <v>1966</v>
      </c>
      <c r="I480" s="4" t="s">
        <v>1622</v>
      </c>
      <c r="K480" s="10" t="s">
        <v>1630</v>
      </c>
      <c r="L480" s="16"/>
      <c r="M480" s="20" t="s">
        <v>1622</v>
      </c>
      <c r="N480" s="4" t="s">
        <v>1631</v>
      </c>
      <c r="P480" s="4" t="s">
        <v>1668</v>
      </c>
      <c r="Q480" s="4" t="s">
        <v>1723</v>
      </c>
      <c r="R480" s="4">
        <v>2</v>
      </c>
      <c r="S480" s="4">
        <v>1</v>
      </c>
      <c r="T480" s="4">
        <v>0</v>
      </c>
    </row>
    <row r="481" spans="1:28" s="4" customFormat="1" ht="13.8" hidden="1" x14ac:dyDescent="0.3">
      <c r="A481" s="3" t="s">
        <v>2258</v>
      </c>
      <c r="B481" s="4">
        <v>18</v>
      </c>
      <c r="C481" s="4" t="s">
        <v>94</v>
      </c>
      <c r="D481" s="4" t="s">
        <v>1647</v>
      </c>
      <c r="E481" s="4">
        <v>570</v>
      </c>
      <c r="F481" s="4" t="str">
        <f>LOOKUP(E481,Lotes!A:A,Lotes!N:N)</f>
        <v>nivel de ocupación</v>
      </c>
      <c r="G481" s="4" t="s">
        <v>581</v>
      </c>
      <c r="H481" s="4" t="s">
        <v>1966</v>
      </c>
      <c r="I481" s="4" t="s">
        <v>1634</v>
      </c>
      <c r="K481" s="10" t="s">
        <v>1682</v>
      </c>
      <c r="L481" s="16"/>
      <c r="M481" s="4" t="s">
        <v>1683</v>
      </c>
      <c r="N481" s="4" t="s">
        <v>1713</v>
      </c>
      <c r="P481" s="4" t="s">
        <v>1668</v>
      </c>
      <c r="Q481" s="4">
        <v>1</v>
      </c>
      <c r="R481" s="4">
        <v>1</v>
      </c>
      <c r="T481" s="4">
        <v>0</v>
      </c>
      <c r="X481" s="4" t="s">
        <v>2262</v>
      </c>
      <c r="AB481" s="4" t="s">
        <v>2263</v>
      </c>
    </row>
    <row r="482" spans="1:28" s="4" customFormat="1" ht="13.8" hidden="1" x14ac:dyDescent="0.3">
      <c r="A482" s="3" t="s">
        <v>2264</v>
      </c>
      <c r="B482" s="4">
        <v>18</v>
      </c>
      <c r="C482" s="4" t="s">
        <v>94</v>
      </c>
      <c r="D482" s="4" t="s">
        <v>1647</v>
      </c>
      <c r="E482" s="4">
        <v>570</v>
      </c>
      <c r="F482" s="4" t="str">
        <f>LOOKUP(E482,Lotes!A:A,Lotes!N:N)</f>
        <v>nivel de ocupación</v>
      </c>
      <c r="G482" s="4" t="s">
        <v>581</v>
      </c>
      <c r="H482" s="4" t="s">
        <v>1966</v>
      </c>
      <c r="I482" s="4" t="s">
        <v>1738</v>
      </c>
      <c r="K482" s="16"/>
      <c r="L482" s="16"/>
      <c r="M482" s="4" t="s">
        <v>1807</v>
      </c>
      <c r="N482" s="4" t="s">
        <v>1695</v>
      </c>
      <c r="P482" s="4" t="s">
        <v>1668</v>
      </c>
      <c r="Q482" s="4">
        <v>11</v>
      </c>
      <c r="R482" s="4">
        <v>11</v>
      </c>
      <c r="T482" s="4">
        <v>0</v>
      </c>
      <c r="AB482" s="4" t="s">
        <v>2265</v>
      </c>
    </row>
    <row r="483" spans="1:28" s="4" customFormat="1" ht="13.8" hidden="1" x14ac:dyDescent="0.3">
      <c r="A483" s="3" t="s">
        <v>2264</v>
      </c>
      <c r="B483" s="4">
        <v>18</v>
      </c>
      <c r="C483" s="4" t="s">
        <v>94</v>
      </c>
      <c r="D483" s="4" t="s">
        <v>1647</v>
      </c>
      <c r="E483" s="4">
        <v>570</v>
      </c>
      <c r="F483" s="4" t="str">
        <f>LOOKUP(E483,Lotes!A:A,Lotes!N:N)</f>
        <v>nivel de ocupación</v>
      </c>
      <c r="G483" s="4" t="s">
        <v>581</v>
      </c>
      <c r="H483" s="4" t="s">
        <v>1966</v>
      </c>
      <c r="I483" s="4" t="s">
        <v>1738</v>
      </c>
      <c r="K483" s="16"/>
      <c r="L483" s="16"/>
      <c r="M483" s="4" t="s">
        <v>1807</v>
      </c>
      <c r="N483" s="4" t="s">
        <v>1695</v>
      </c>
      <c r="P483" s="4" t="s">
        <v>1668</v>
      </c>
      <c r="Q483" s="4">
        <v>1</v>
      </c>
      <c r="R483" s="4">
        <v>1</v>
      </c>
      <c r="T483" s="4">
        <v>0</v>
      </c>
      <c r="X483" s="4" t="s">
        <v>2262</v>
      </c>
      <c r="AB483" s="4" t="s">
        <v>2266</v>
      </c>
    </row>
    <row r="484" spans="1:28" s="12" customFormat="1" ht="13.8" hidden="1" x14ac:dyDescent="0.3">
      <c r="A484" s="11" t="s">
        <v>2267</v>
      </c>
      <c r="B484" s="12">
        <v>17</v>
      </c>
      <c r="C484" s="12" t="s">
        <v>128</v>
      </c>
      <c r="E484" s="12">
        <v>127</v>
      </c>
      <c r="F484" s="4" t="str">
        <f>LOOKUP(E484,Lotes!A:A,Lotes!N:N)</f>
        <v>Relleno</v>
      </c>
      <c r="G484" s="12" t="s">
        <v>15</v>
      </c>
      <c r="H484" s="12" t="s">
        <v>1655</v>
      </c>
      <c r="I484" s="12" t="s">
        <v>1622</v>
      </c>
      <c r="K484" s="10" t="s">
        <v>2090</v>
      </c>
      <c r="L484" s="10" t="s">
        <v>1636</v>
      </c>
      <c r="M484" s="7" t="s">
        <v>2091</v>
      </c>
      <c r="N484" s="12" t="s">
        <v>1755</v>
      </c>
      <c r="O484" s="12" t="s">
        <v>1665</v>
      </c>
      <c r="P484" s="12" t="s">
        <v>1626</v>
      </c>
      <c r="Q484" s="12">
        <v>1</v>
      </c>
      <c r="R484" s="12">
        <v>1</v>
      </c>
      <c r="T484" s="12">
        <v>1</v>
      </c>
      <c r="U484" s="12">
        <v>45.11</v>
      </c>
      <c r="V484" s="12">
        <v>20.239999999999998</v>
      </c>
      <c r="Z484" s="12" t="s">
        <v>1874</v>
      </c>
      <c r="AA484" s="12" t="s">
        <v>1647</v>
      </c>
      <c r="AB484" s="12" t="s">
        <v>2268</v>
      </c>
    </row>
    <row r="485" spans="1:28" s="12" customFormat="1" ht="13.8" hidden="1" x14ac:dyDescent="0.3">
      <c r="A485" s="11" t="s">
        <v>2267</v>
      </c>
      <c r="B485" s="12">
        <v>17</v>
      </c>
      <c r="C485" s="12" t="s">
        <v>128</v>
      </c>
      <c r="E485" s="12">
        <v>127</v>
      </c>
      <c r="F485" s="4" t="str">
        <f>LOOKUP(E485,Lotes!A:A,Lotes!N:N)</f>
        <v>Relleno</v>
      </c>
      <c r="G485" s="12" t="s">
        <v>15</v>
      </c>
      <c r="H485" s="12" t="s">
        <v>1655</v>
      </c>
      <c r="I485" s="12" t="s">
        <v>1622</v>
      </c>
      <c r="K485" s="10" t="s">
        <v>2090</v>
      </c>
      <c r="L485" s="10" t="s">
        <v>1636</v>
      </c>
      <c r="M485" s="7" t="s">
        <v>2091</v>
      </c>
      <c r="N485" s="12" t="s">
        <v>1730</v>
      </c>
      <c r="O485" s="12" t="s">
        <v>1625</v>
      </c>
      <c r="P485" s="12" t="s">
        <v>1626</v>
      </c>
      <c r="Q485" s="12">
        <v>1</v>
      </c>
      <c r="R485" s="12">
        <v>1</v>
      </c>
      <c r="T485" s="12">
        <v>1</v>
      </c>
      <c r="U485" s="12">
        <v>43.15</v>
      </c>
      <c r="V485" s="12">
        <v>19.57</v>
      </c>
      <c r="Z485" s="12" t="s">
        <v>1874</v>
      </c>
      <c r="AA485" s="12" t="s">
        <v>1647</v>
      </c>
      <c r="AB485" s="12" t="s">
        <v>2268</v>
      </c>
    </row>
    <row r="486" spans="1:28" s="12" customFormat="1" ht="26.4" hidden="1" x14ac:dyDescent="0.3">
      <c r="A486" s="11" t="s">
        <v>2267</v>
      </c>
      <c r="B486" s="12">
        <v>17</v>
      </c>
      <c r="C486" s="12" t="s">
        <v>128</v>
      </c>
      <c r="E486" s="12">
        <v>127</v>
      </c>
      <c r="F486" s="4" t="str">
        <f>LOOKUP(E486,Lotes!A:A,Lotes!N:N)</f>
        <v>Relleno</v>
      </c>
      <c r="G486" s="12" t="s">
        <v>15</v>
      </c>
      <c r="H486" s="12" t="s">
        <v>1655</v>
      </c>
      <c r="I486" s="12" t="s">
        <v>1622</v>
      </c>
      <c r="K486" s="13" t="s">
        <v>1650</v>
      </c>
      <c r="L486" s="14"/>
      <c r="M486" s="20" t="s">
        <v>1622</v>
      </c>
      <c r="N486" s="12" t="s">
        <v>1730</v>
      </c>
      <c r="O486" s="12" t="s">
        <v>1625</v>
      </c>
      <c r="P486" s="12" t="s">
        <v>1751</v>
      </c>
      <c r="Q486" s="12">
        <v>1</v>
      </c>
      <c r="R486" s="12">
        <v>1</v>
      </c>
      <c r="T486" s="12">
        <v>0</v>
      </c>
      <c r="U486" s="12">
        <v>22.96</v>
      </c>
      <c r="V486" s="12">
        <v>8.09</v>
      </c>
      <c r="Z486" s="12" t="s">
        <v>2098</v>
      </c>
      <c r="AA486" s="12" t="s">
        <v>1647</v>
      </c>
      <c r="AB486" s="12" t="s">
        <v>2269</v>
      </c>
    </row>
    <row r="487" spans="1:28" s="4" customFormat="1" ht="13.8" hidden="1" x14ac:dyDescent="0.3">
      <c r="A487" s="3" t="s">
        <v>2267</v>
      </c>
      <c r="B487" s="4">
        <v>17</v>
      </c>
      <c r="C487" s="4" t="s">
        <v>128</v>
      </c>
      <c r="E487" s="4">
        <v>127</v>
      </c>
      <c r="F487" s="4" t="str">
        <f>LOOKUP(E487,Lotes!A:A,Lotes!N:N)</f>
        <v>Relleno</v>
      </c>
      <c r="G487" s="4" t="s">
        <v>15</v>
      </c>
      <c r="H487" s="4" t="s">
        <v>1655</v>
      </c>
      <c r="I487" s="4" t="s">
        <v>1622</v>
      </c>
      <c r="K487" s="10" t="s">
        <v>1650</v>
      </c>
      <c r="L487" s="16"/>
      <c r="M487" s="20" t="s">
        <v>1622</v>
      </c>
      <c r="N487" s="4" t="s">
        <v>1643</v>
      </c>
      <c r="O487" s="5"/>
      <c r="P487" s="4" t="s">
        <v>1632</v>
      </c>
      <c r="Q487" s="4">
        <v>1</v>
      </c>
      <c r="R487" s="4">
        <v>1</v>
      </c>
      <c r="T487" s="4">
        <v>0</v>
      </c>
    </row>
    <row r="488" spans="1:28" s="4" customFormat="1" ht="13.8" hidden="1" x14ac:dyDescent="0.3">
      <c r="A488" s="3" t="s">
        <v>2267</v>
      </c>
      <c r="B488" s="4">
        <v>17</v>
      </c>
      <c r="C488" s="4" t="s">
        <v>128</v>
      </c>
      <c r="E488" s="4">
        <v>127</v>
      </c>
      <c r="F488" s="4" t="str">
        <f>LOOKUP(E488,Lotes!A:A,Lotes!N:N)</f>
        <v>Relleno</v>
      </c>
      <c r="G488" s="4" t="s">
        <v>15</v>
      </c>
      <c r="H488" s="4" t="s">
        <v>1655</v>
      </c>
      <c r="I488" s="4" t="s">
        <v>1622</v>
      </c>
      <c r="K488" s="10" t="s">
        <v>1650</v>
      </c>
      <c r="L488" s="16"/>
      <c r="M488" s="20" t="s">
        <v>1622</v>
      </c>
      <c r="N488" s="4" t="s">
        <v>1718</v>
      </c>
      <c r="P488" s="4" t="s">
        <v>1668</v>
      </c>
      <c r="Q488" s="4">
        <v>2</v>
      </c>
      <c r="R488" s="4">
        <v>2</v>
      </c>
      <c r="T488" s="4">
        <v>0</v>
      </c>
    </row>
    <row r="489" spans="1:28" s="4" customFormat="1" ht="13.8" hidden="1" x14ac:dyDescent="0.3">
      <c r="A489" s="3" t="s">
        <v>2267</v>
      </c>
      <c r="B489" s="4">
        <v>17</v>
      </c>
      <c r="C489" s="4" t="s">
        <v>128</v>
      </c>
      <c r="E489" s="4">
        <v>127</v>
      </c>
      <c r="F489" s="4" t="str">
        <f>LOOKUP(E489,Lotes!A:A,Lotes!N:N)</f>
        <v>Relleno</v>
      </c>
      <c r="G489" s="4" t="s">
        <v>15</v>
      </c>
      <c r="H489" s="4" t="s">
        <v>1655</v>
      </c>
      <c r="I489" s="4" t="s">
        <v>1622</v>
      </c>
      <c r="K489" s="10" t="s">
        <v>1650</v>
      </c>
      <c r="L489" s="16"/>
      <c r="M489" s="20" t="s">
        <v>1622</v>
      </c>
      <c r="N489" s="4" t="s">
        <v>1757</v>
      </c>
      <c r="O489" s="4" t="s">
        <v>1625</v>
      </c>
      <c r="P489" s="4" t="s">
        <v>1786</v>
      </c>
      <c r="Q489" s="4">
        <v>1</v>
      </c>
      <c r="R489" s="4">
        <v>1</v>
      </c>
      <c r="T489" s="4">
        <v>1</v>
      </c>
      <c r="U489" s="4">
        <v>21.21</v>
      </c>
      <c r="V489" s="4">
        <v>9.11</v>
      </c>
      <c r="X489" s="4" t="s">
        <v>1679</v>
      </c>
      <c r="Z489" s="4" t="s">
        <v>2216</v>
      </c>
    </row>
    <row r="490" spans="1:28" s="4" customFormat="1" ht="13.8" hidden="1" x14ac:dyDescent="0.3">
      <c r="A490" s="3" t="s">
        <v>2270</v>
      </c>
      <c r="B490" s="4">
        <v>17</v>
      </c>
      <c r="C490" s="4" t="s">
        <v>128</v>
      </c>
      <c r="E490" s="4">
        <v>127</v>
      </c>
      <c r="F490" s="4" t="str">
        <f>LOOKUP(E490,Lotes!A:A,Lotes!N:N)</f>
        <v>Relleno</v>
      </c>
      <c r="G490" s="4" t="s">
        <v>15</v>
      </c>
      <c r="H490" s="4" t="s">
        <v>1655</v>
      </c>
      <c r="I490" s="4" t="s">
        <v>1634</v>
      </c>
      <c r="J490" s="4" t="s">
        <v>2911</v>
      </c>
      <c r="K490" s="10" t="s">
        <v>1635</v>
      </c>
      <c r="L490" s="10" t="s">
        <v>1636</v>
      </c>
      <c r="M490" s="4" t="s">
        <v>1637</v>
      </c>
      <c r="N490" s="4" t="s">
        <v>1687</v>
      </c>
      <c r="O490" s="4" t="s">
        <v>1665</v>
      </c>
      <c r="P490" s="4" t="s">
        <v>1786</v>
      </c>
      <c r="Q490" s="4">
        <v>1</v>
      </c>
      <c r="R490" s="4">
        <v>1</v>
      </c>
      <c r="T490" s="4">
        <v>1</v>
      </c>
      <c r="U490" s="4">
        <v>47.92</v>
      </c>
      <c r="V490" s="4">
        <v>10.71</v>
      </c>
      <c r="Y490" s="4" t="s">
        <v>1627</v>
      </c>
      <c r="AB490" s="4" t="s">
        <v>2271</v>
      </c>
    </row>
    <row r="491" spans="1:28" s="4" customFormat="1" ht="13.8" hidden="1" x14ac:dyDescent="0.3">
      <c r="A491" s="3" t="s">
        <v>2272</v>
      </c>
      <c r="B491" s="4">
        <v>17</v>
      </c>
      <c r="C491" s="4" t="s">
        <v>128</v>
      </c>
      <c r="E491" s="4">
        <v>127</v>
      </c>
      <c r="F491" s="4" t="str">
        <f>LOOKUP(E491,Lotes!A:A,Lotes!N:N)</f>
        <v>Relleno</v>
      </c>
      <c r="G491" s="4" t="s">
        <v>15</v>
      </c>
      <c r="H491" s="4" t="s">
        <v>1655</v>
      </c>
      <c r="I491" s="4" t="s">
        <v>1634</v>
      </c>
      <c r="K491" s="10" t="s">
        <v>1682</v>
      </c>
      <c r="L491" s="16"/>
      <c r="M491" s="5" t="s">
        <v>1683</v>
      </c>
      <c r="N491" s="4" t="s">
        <v>1643</v>
      </c>
      <c r="P491" s="4" t="s">
        <v>1632</v>
      </c>
      <c r="Q491" s="4">
        <v>2</v>
      </c>
      <c r="R491" s="4">
        <v>2</v>
      </c>
      <c r="T491" s="4">
        <v>0</v>
      </c>
    </row>
    <row r="492" spans="1:28" s="4" customFormat="1" ht="26.4" hidden="1" x14ac:dyDescent="0.3">
      <c r="A492" s="3" t="s">
        <v>2273</v>
      </c>
      <c r="B492" s="4">
        <v>17</v>
      </c>
      <c r="C492" s="4" t="s">
        <v>128</v>
      </c>
      <c r="E492" s="4">
        <v>127</v>
      </c>
      <c r="F492" s="4" t="str">
        <f>LOOKUP(E492,Lotes!A:A,Lotes!N:N)</f>
        <v>Relleno</v>
      </c>
      <c r="G492" s="4" t="s">
        <v>15</v>
      </c>
      <c r="H492" s="4" t="s">
        <v>1655</v>
      </c>
      <c r="I492" s="4" t="s">
        <v>1634</v>
      </c>
      <c r="J492" s="4" t="s">
        <v>3561</v>
      </c>
      <c r="K492" s="10" t="s">
        <v>1656</v>
      </c>
      <c r="L492" s="10" t="s">
        <v>1657</v>
      </c>
      <c r="M492" s="4" t="s">
        <v>1658</v>
      </c>
      <c r="N492" s="4" t="s">
        <v>1765</v>
      </c>
      <c r="P492" s="4" t="s">
        <v>1766</v>
      </c>
      <c r="Q492" s="4">
        <v>1</v>
      </c>
      <c r="R492" s="4">
        <v>1</v>
      </c>
      <c r="T492" s="4">
        <v>1</v>
      </c>
      <c r="U492" s="4">
        <v>31.11</v>
      </c>
      <c r="V492" s="4">
        <v>11.74</v>
      </c>
      <c r="AB492" s="4" t="s">
        <v>2274</v>
      </c>
    </row>
    <row r="493" spans="1:28" s="4" customFormat="1" ht="26.4" hidden="1" x14ac:dyDescent="0.3">
      <c r="A493" s="3" t="s">
        <v>2273</v>
      </c>
      <c r="B493" s="4">
        <v>17</v>
      </c>
      <c r="C493" s="4" t="s">
        <v>128</v>
      </c>
      <c r="E493" s="4">
        <v>127</v>
      </c>
      <c r="F493" s="4" t="str">
        <f>LOOKUP(E493,Lotes!A:A,Lotes!N:N)</f>
        <v>Relleno</v>
      </c>
      <c r="G493" s="4" t="s">
        <v>15</v>
      </c>
      <c r="H493" s="4" t="s">
        <v>1655</v>
      </c>
      <c r="I493" s="4" t="s">
        <v>1634</v>
      </c>
      <c r="J493" s="4" t="s">
        <v>3561</v>
      </c>
      <c r="K493" s="10" t="s">
        <v>1656</v>
      </c>
      <c r="L493" s="10" t="s">
        <v>1657</v>
      </c>
      <c r="M493" s="4" t="s">
        <v>1658</v>
      </c>
      <c r="N493" s="4" t="s">
        <v>1765</v>
      </c>
      <c r="P493" s="4" t="s">
        <v>2275</v>
      </c>
      <c r="Q493" s="4">
        <v>1</v>
      </c>
      <c r="R493" s="4">
        <v>1</v>
      </c>
      <c r="T493" s="4">
        <v>1</v>
      </c>
      <c r="U493" s="4">
        <v>40.39</v>
      </c>
      <c r="V493" s="4">
        <v>12.23</v>
      </c>
      <c r="X493" s="4" t="s">
        <v>1646</v>
      </c>
      <c r="AB493" s="4" t="s">
        <v>2276</v>
      </c>
    </row>
    <row r="494" spans="1:28" s="4" customFormat="1" ht="66" hidden="1" x14ac:dyDescent="0.3">
      <c r="A494" s="3" t="s">
        <v>2277</v>
      </c>
      <c r="B494" s="4">
        <v>17</v>
      </c>
      <c r="C494" s="4" t="s">
        <v>128</v>
      </c>
      <c r="E494" s="4">
        <v>127</v>
      </c>
      <c r="F494" s="4" t="str">
        <f>LOOKUP(E494,Lotes!A:A,Lotes!N:N)</f>
        <v>Relleno</v>
      </c>
      <c r="G494" s="4" t="s">
        <v>15</v>
      </c>
      <c r="H494" s="4" t="s">
        <v>1655</v>
      </c>
      <c r="I494" s="4" t="s">
        <v>1634</v>
      </c>
      <c r="J494" s="4" t="s">
        <v>3965</v>
      </c>
      <c r="K494" s="10" t="s">
        <v>1673</v>
      </c>
      <c r="L494" s="10" t="s">
        <v>1829</v>
      </c>
      <c r="M494" s="4" t="s">
        <v>1830</v>
      </c>
      <c r="N494" s="4" t="s">
        <v>1713</v>
      </c>
      <c r="O494" s="4" t="s">
        <v>1665</v>
      </c>
      <c r="P494" s="4" t="s">
        <v>2278</v>
      </c>
      <c r="Q494" s="4">
        <v>1</v>
      </c>
      <c r="R494" s="4">
        <v>1</v>
      </c>
      <c r="T494" s="4">
        <v>1</v>
      </c>
      <c r="U494" s="4">
        <v>41.85</v>
      </c>
      <c r="V494" s="4">
        <v>15.13</v>
      </c>
      <c r="Y494" s="4" t="s">
        <v>1791</v>
      </c>
      <c r="AB494" s="4" t="s">
        <v>2279</v>
      </c>
    </row>
    <row r="495" spans="1:28" s="4" customFormat="1" ht="13.8" hidden="1" x14ac:dyDescent="0.3">
      <c r="A495" s="3" t="s">
        <v>2280</v>
      </c>
      <c r="B495" s="4">
        <v>17</v>
      </c>
      <c r="C495" s="4" t="s">
        <v>22</v>
      </c>
      <c r="E495" s="4" t="s">
        <v>2281</v>
      </c>
      <c r="F495" s="4" t="str">
        <f>LOOKUP(E495,Lotes!A:A,Lotes!N:N)</f>
        <v>derrumbe y deslave</v>
      </c>
      <c r="G495" s="4" t="s">
        <v>15</v>
      </c>
      <c r="H495" s="4" t="s">
        <v>2282</v>
      </c>
      <c r="I495" s="4" t="s">
        <v>1634</v>
      </c>
      <c r="K495" s="16"/>
      <c r="L495" s="16"/>
      <c r="M495" s="4" t="s">
        <v>1634</v>
      </c>
      <c r="N495" s="4" t="s">
        <v>1695</v>
      </c>
      <c r="P495" s="4" t="s">
        <v>1668</v>
      </c>
      <c r="Q495" s="4">
        <v>1</v>
      </c>
      <c r="R495" s="4">
        <v>1</v>
      </c>
      <c r="T495" s="4">
        <v>0</v>
      </c>
    </row>
    <row r="496" spans="1:28" s="4" customFormat="1" ht="13.8" hidden="1" x14ac:dyDescent="0.3">
      <c r="A496" s="3" t="s">
        <v>2283</v>
      </c>
      <c r="B496" s="4">
        <v>17</v>
      </c>
      <c r="C496" s="4" t="s">
        <v>120</v>
      </c>
      <c r="E496" s="4">
        <v>162</v>
      </c>
      <c r="F496" s="4" t="str">
        <f>LOOKUP(E496,Lotes!A:A,Lotes!N:N)</f>
        <v>Núcleo de construcción con relleno</v>
      </c>
      <c r="G496" s="4" t="s">
        <v>95</v>
      </c>
      <c r="H496" s="4" t="s">
        <v>2284</v>
      </c>
      <c r="I496" s="4" t="s">
        <v>1634</v>
      </c>
      <c r="K496" s="16"/>
      <c r="L496" s="16"/>
      <c r="M496" s="4" t="s">
        <v>1634</v>
      </c>
      <c r="N496" s="4" t="s">
        <v>1695</v>
      </c>
      <c r="P496" s="4" t="s">
        <v>1668</v>
      </c>
      <c r="Q496" s="4">
        <v>2</v>
      </c>
      <c r="R496" s="4">
        <v>2</v>
      </c>
      <c r="T496" s="4">
        <v>0</v>
      </c>
    </row>
    <row r="497" spans="1:28" s="4" customFormat="1" ht="13.8" hidden="1" x14ac:dyDescent="0.3">
      <c r="A497" s="3" t="s">
        <v>2285</v>
      </c>
      <c r="B497" s="4">
        <v>17</v>
      </c>
      <c r="C497" s="4" t="s">
        <v>223</v>
      </c>
      <c r="E497" s="4">
        <v>83</v>
      </c>
      <c r="F497" s="4" t="str">
        <f>LOOKUP(E497,Lotes!A:A,Lotes!N:N)</f>
        <v>Deslave</v>
      </c>
      <c r="G497" s="4" t="s">
        <v>15</v>
      </c>
      <c r="H497" s="4" t="s">
        <v>2286</v>
      </c>
      <c r="I497" s="4" t="s">
        <v>1634</v>
      </c>
      <c r="K497" s="16"/>
      <c r="L497" s="16"/>
      <c r="M497" s="4" t="s">
        <v>1634</v>
      </c>
      <c r="N497" s="4" t="s">
        <v>1695</v>
      </c>
      <c r="P497" s="4" t="s">
        <v>1668</v>
      </c>
      <c r="Q497" s="4">
        <v>1</v>
      </c>
      <c r="R497" s="4">
        <v>1</v>
      </c>
      <c r="T497" s="4">
        <v>0</v>
      </c>
    </row>
    <row r="498" spans="1:28" s="4" customFormat="1" ht="13.8" hidden="1" x14ac:dyDescent="0.3">
      <c r="A498" s="3" t="s">
        <v>2287</v>
      </c>
      <c r="B498" s="4">
        <v>17</v>
      </c>
      <c r="C498" s="4" t="s">
        <v>24</v>
      </c>
      <c r="E498" s="4">
        <v>37</v>
      </c>
      <c r="F498" s="4" t="str">
        <f>LOOKUP(E498,Lotes!A:A,Lotes!N:N)</f>
        <v>Derrumbe y deslave</v>
      </c>
      <c r="G498" s="4" t="s">
        <v>15</v>
      </c>
      <c r="H498" s="4" t="s">
        <v>2288</v>
      </c>
      <c r="I498" s="4" t="s">
        <v>1634</v>
      </c>
      <c r="K498" s="16"/>
      <c r="L498" s="16"/>
      <c r="M498" s="4" t="s">
        <v>1634</v>
      </c>
      <c r="N498" s="4" t="s">
        <v>1695</v>
      </c>
      <c r="P498" s="4" t="s">
        <v>1668</v>
      </c>
      <c r="Q498" s="4">
        <v>1</v>
      </c>
      <c r="R498" s="4">
        <v>1</v>
      </c>
      <c r="T498" s="4">
        <v>0</v>
      </c>
    </row>
    <row r="499" spans="1:28" s="4" customFormat="1" ht="13.8" hidden="1" x14ac:dyDescent="0.3">
      <c r="A499" s="3" t="s">
        <v>2289</v>
      </c>
      <c r="B499" s="4">
        <v>17</v>
      </c>
      <c r="C499" s="4" t="s">
        <v>129</v>
      </c>
      <c r="E499" s="4">
        <v>48</v>
      </c>
      <c r="F499" s="4" t="str">
        <f>LOOKUP(E499,Lotes!A:A,Lotes!N:N)</f>
        <v>Superficie</v>
      </c>
      <c r="G499" s="4" t="s">
        <v>27</v>
      </c>
      <c r="H499" s="4" t="s">
        <v>2290</v>
      </c>
      <c r="I499" s="4" t="s">
        <v>1634</v>
      </c>
      <c r="K499" s="16"/>
      <c r="L499" s="16"/>
      <c r="M499" s="4" t="s">
        <v>1634</v>
      </c>
      <c r="N499" s="4" t="s">
        <v>1695</v>
      </c>
      <c r="P499" s="4" t="s">
        <v>1668</v>
      </c>
      <c r="Q499" s="4">
        <v>1</v>
      </c>
      <c r="R499" s="4">
        <v>1</v>
      </c>
      <c r="T499" s="4">
        <v>0</v>
      </c>
    </row>
    <row r="500" spans="1:28" s="4" customFormat="1" ht="39.6" hidden="1" x14ac:dyDescent="0.3">
      <c r="A500" s="3" t="s">
        <v>2291</v>
      </c>
      <c r="B500" s="4">
        <v>17</v>
      </c>
      <c r="C500" s="4" t="s">
        <v>96</v>
      </c>
      <c r="E500" s="4">
        <v>77</v>
      </c>
      <c r="F500" s="4" t="str">
        <f>LOOKUP(E500,Lotes!A:A,Lotes!N:N)</f>
        <v>Deslave</v>
      </c>
      <c r="G500" s="4" t="s">
        <v>95</v>
      </c>
      <c r="H500" s="4" t="s">
        <v>2286</v>
      </c>
      <c r="I500" s="4" t="s">
        <v>1634</v>
      </c>
      <c r="K500" s="16"/>
      <c r="L500" s="16"/>
      <c r="M500" s="4" t="s">
        <v>1634</v>
      </c>
      <c r="N500" s="4" t="s">
        <v>1643</v>
      </c>
      <c r="P500" s="4" t="s">
        <v>1632</v>
      </c>
      <c r="Q500" s="4">
        <v>1</v>
      </c>
      <c r="R500" s="4">
        <v>1</v>
      </c>
      <c r="T500" s="4">
        <v>0</v>
      </c>
      <c r="U500" s="4">
        <v>50.56</v>
      </c>
      <c r="V500" s="4">
        <v>10.11</v>
      </c>
      <c r="X500" s="4" t="s">
        <v>1646</v>
      </c>
      <c r="AB500" s="4" t="s">
        <v>2292</v>
      </c>
    </row>
    <row r="501" spans="1:28" s="4" customFormat="1" ht="39.6" hidden="1" x14ac:dyDescent="0.3">
      <c r="A501" s="3" t="s">
        <v>2293</v>
      </c>
      <c r="B501" s="4">
        <v>17</v>
      </c>
      <c r="C501" s="4" t="s">
        <v>96</v>
      </c>
      <c r="E501" s="4">
        <v>77</v>
      </c>
      <c r="F501" s="4" t="str">
        <f>LOOKUP(E501,Lotes!A:A,Lotes!N:N)</f>
        <v>Deslave</v>
      </c>
      <c r="G501" s="4" t="s">
        <v>95</v>
      </c>
      <c r="H501" s="4" t="s">
        <v>2286</v>
      </c>
      <c r="I501" s="4" t="s">
        <v>1738</v>
      </c>
      <c r="K501" s="16"/>
      <c r="L501" s="16"/>
      <c r="M501" s="4" t="s">
        <v>1807</v>
      </c>
      <c r="N501" s="4" t="s">
        <v>2294</v>
      </c>
      <c r="P501" s="4" t="s">
        <v>1668</v>
      </c>
      <c r="Q501" s="4">
        <v>1</v>
      </c>
      <c r="R501" s="4">
        <v>1</v>
      </c>
      <c r="T501" s="4">
        <v>0</v>
      </c>
      <c r="U501" s="4">
        <v>15.11</v>
      </c>
      <c r="V501" s="4">
        <v>3.89</v>
      </c>
      <c r="X501" s="4" t="s">
        <v>2295</v>
      </c>
      <c r="AB501" s="4" t="s">
        <v>2296</v>
      </c>
    </row>
    <row r="502" spans="1:28" s="4" customFormat="1" ht="13.8" hidden="1" x14ac:dyDescent="0.3">
      <c r="A502" s="3" t="s">
        <v>2297</v>
      </c>
      <c r="B502" s="4">
        <v>17</v>
      </c>
      <c r="C502" s="4" t="s">
        <v>236</v>
      </c>
      <c r="E502" s="4">
        <v>97</v>
      </c>
      <c r="F502" s="4" t="str">
        <f>LOOKUP(E502,Lotes!A:A,Lotes!N:N)</f>
        <v>Relleno</v>
      </c>
      <c r="G502" s="4" t="s">
        <v>27</v>
      </c>
      <c r="H502" s="4" t="s">
        <v>1705</v>
      </c>
      <c r="I502" s="4" t="s">
        <v>1634</v>
      </c>
      <c r="J502" s="4" t="s">
        <v>2911</v>
      </c>
      <c r="K502" s="10" t="s">
        <v>1635</v>
      </c>
      <c r="L502" s="10" t="s">
        <v>1636</v>
      </c>
      <c r="M502" s="4" t="s">
        <v>1637</v>
      </c>
      <c r="N502" s="4" t="s">
        <v>1624</v>
      </c>
      <c r="O502" s="4" t="s">
        <v>1625</v>
      </c>
      <c r="P502" s="4" t="s">
        <v>1751</v>
      </c>
      <c r="Q502" s="4">
        <v>1</v>
      </c>
      <c r="R502" s="4">
        <v>1</v>
      </c>
      <c r="T502" s="4">
        <v>1</v>
      </c>
      <c r="U502" s="4">
        <v>20.03</v>
      </c>
      <c r="V502" s="4">
        <v>7.32</v>
      </c>
      <c r="Y502" s="4" t="s">
        <v>1874</v>
      </c>
    </row>
    <row r="503" spans="1:28" s="4" customFormat="1" ht="92.4" hidden="1" x14ac:dyDescent="0.3">
      <c r="A503" s="3" t="s">
        <v>2298</v>
      </c>
      <c r="B503" s="4">
        <v>17</v>
      </c>
      <c r="C503" s="4" t="s">
        <v>321</v>
      </c>
      <c r="D503" s="4" t="s">
        <v>1647</v>
      </c>
      <c r="E503" s="4">
        <v>186</v>
      </c>
      <c r="F503" s="4" t="str">
        <f>LOOKUP(E503,Lotes!A:A,Lotes!N:N)</f>
        <v>Nivel sobre tepetate</v>
      </c>
      <c r="G503" s="4" t="s">
        <v>95</v>
      </c>
      <c r="H503" s="4" t="s">
        <v>2214</v>
      </c>
      <c r="I503" s="4" t="s">
        <v>1634</v>
      </c>
      <c r="J503" s="4" t="s">
        <v>3561</v>
      </c>
      <c r="K503" s="10" t="s">
        <v>1656</v>
      </c>
      <c r="L503" s="10" t="s">
        <v>1657</v>
      </c>
      <c r="M503" s="4" t="s">
        <v>1658</v>
      </c>
      <c r="N503" s="4" t="s">
        <v>1849</v>
      </c>
      <c r="P503" s="4" t="s">
        <v>1832</v>
      </c>
      <c r="Q503" s="4">
        <v>1</v>
      </c>
      <c r="R503" s="4">
        <v>1</v>
      </c>
      <c r="T503" s="4">
        <v>1</v>
      </c>
      <c r="U503" s="4">
        <v>38.04</v>
      </c>
      <c r="V503" s="4">
        <v>19.690000000000001</v>
      </c>
      <c r="X503" s="4" t="s">
        <v>1646</v>
      </c>
      <c r="Y503" s="4" t="s">
        <v>1647</v>
      </c>
      <c r="AA503" s="4" t="s">
        <v>1647</v>
      </c>
      <c r="AB503" s="4" t="s">
        <v>2299</v>
      </c>
    </row>
    <row r="504" spans="1:28" s="4" customFormat="1" ht="52.8" hidden="1" x14ac:dyDescent="0.3">
      <c r="A504" s="3" t="s">
        <v>2300</v>
      </c>
      <c r="B504" s="4">
        <v>17</v>
      </c>
      <c r="C504" s="4" t="s">
        <v>120</v>
      </c>
      <c r="E504" s="4">
        <v>203</v>
      </c>
      <c r="F504" s="4" t="str">
        <f>LOOKUP(E504,Lotes!A:A,Lotes!N:N)</f>
        <v>Derrumbe y relleno</v>
      </c>
      <c r="G504" s="4" t="s">
        <v>95</v>
      </c>
      <c r="H504" s="4" t="s">
        <v>2301</v>
      </c>
      <c r="I504" s="4" t="s">
        <v>1634</v>
      </c>
      <c r="J504" s="4" t="s">
        <v>1742</v>
      </c>
      <c r="K504" s="10" t="s">
        <v>1742</v>
      </c>
      <c r="L504" s="5" t="s">
        <v>1650</v>
      </c>
      <c r="M504" s="4" t="s">
        <v>1744</v>
      </c>
      <c r="N504" s="4" t="s">
        <v>1693</v>
      </c>
      <c r="O504" s="4" t="s">
        <v>1665</v>
      </c>
      <c r="P504" s="4" t="s">
        <v>1668</v>
      </c>
      <c r="Q504" s="4">
        <v>1</v>
      </c>
      <c r="R504" s="4">
        <v>1</v>
      </c>
      <c r="T504" s="4">
        <v>1</v>
      </c>
      <c r="U504" s="4">
        <v>19.32</v>
      </c>
      <c r="V504" s="4">
        <v>10.52</v>
      </c>
      <c r="X504" s="5"/>
      <c r="Y504" s="4" t="s">
        <v>1627</v>
      </c>
      <c r="AB504" s="4" t="s">
        <v>2302</v>
      </c>
    </row>
    <row r="505" spans="1:28" s="4" customFormat="1" ht="13.8" hidden="1" x14ac:dyDescent="0.3">
      <c r="A505" s="3" t="s">
        <v>2303</v>
      </c>
      <c r="B505" s="4">
        <v>17</v>
      </c>
      <c r="C505" s="4" t="s">
        <v>120</v>
      </c>
      <c r="E505" s="4">
        <v>203</v>
      </c>
      <c r="F505" s="4" t="str">
        <f>LOOKUP(E505,Lotes!A:A,Lotes!N:N)</f>
        <v>Derrumbe y relleno</v>
      </c>
      <c r="G505" s="4" t="s">
        <v>95</v>
      </c>
      <c r="H505" s="4" t="s">
        <v>2301</v>
      </c>
      <c r="I505" s="4" t="s">
        <v>1622</v>
      </c>
      <c r="K505" s="16" t="s">
        <v>1650</v>
      </c>
      <c r="L505" s="16"/>
      <c r="M505" s="20" t="s">
        <v>1622</v>
      </c>
      <c r="N505" s="4" t="s">
        <v>1757</v>
      </c>
      <c r="O505" s="4" t="s">
        <v>1665</v>
      </c>
      <c r="P505" s="4" t="s">
        <v>1786</v>
      </c>
      <c r="Q505" s="4">
        <v>1</v>
      </c>
      <c r="R505" s="4">
        <v>1</v>
      </c>
      <c r="T505" s="4">
        <v>1</v>
      </c>
      <c r="U505" s="4">
        <v>29.46</v>
      </c>
      <c r="V505" s="4">
        <v>8.4700000000000006</v>
      </c>
    </row>
    <row r="506" spans="1:28" s="4" customFormat="1" ht="26.4" hidden="1" x14ac:dyDescent="0.3">
      <c r="A506" s="3" t="s">
        <v>2304</v>
      </c>
      <c r="B506" s="4">
        <v>18</v>
      </c>
      <c r="C506" s="4" t="s">
        <v>129</v>
      </c>
      <c r="E506" s="4" t="s">
        <v>2305</v>
      </c>
      <c r="F506" s="4" t="str">
        <f>LOOKUP(E506,Lotes!A:A,Lotes!N:N)</f>
        <v>derrumbe y deslave</v>
      </c>
      <c r="G506" s="4" t="s">
        <v>27</v>
      </c>
      <c r="H506" s="4" t="s">
        <v>2306</v>
      </c>
      <c r="I506" s="4" t="s">
        <v>1622</v>
      </c>
      <c r="K506" s="10" t="s">
        <v>1894</v>
      </c>
      <c r="L506" s="10" t="s">
        <v>1895</v>
      </c>
      <c r="M506" s="4" t="s">
        <v>1896</v>
      </c>
      <c r="N506" s="4" t="s">
        <v>1785</v>
      </c>
      <c r="O506" s="4" t="s">
        <v>1665</v>
      </c>
      <c r="P506" s="4" t="s">
        <v>1786</v>
      </c>
      <c r="Q506" s="4">
        <v>1</v>
      </c>
      <c r="R506" s="4">
        <v>1</v>
      </c>
      <c r="T506" s="4">
        <v>1</v>
      </c>
      <c r="U506" s="4">
        <v>75.489999999999995</v>
      </c>
      <c r="V506" s="4">
        <v>34.79</v>
      </c>
      <c r="AA506" s="4" t="s">
        <v>1647</v>
      </c>
      <c r="AB506" s="4" t="s">
        <v>2307</v>
      </c>
    </row>
    <row r="507" spans="1:28" s="4" customFormat="1" ht="26.4" hidden="1" x14ac:dyDescent="0.3">
      <c r="A507" s="3" t="s">
        <v>2308</v>
      </c>
      <c r="B507" s="4">
        <v>18</v>
      </c>
      <c r="C507" s="4" t="s">
        <v>129</v>
      </c>
      <c r="E507" s="4" t="s">
        <v>2305</v>
      </c>
      <c r="F507" s="4" t="str">
        <f>LOOKUP(E507,Lotes!A:A,Lotes!N:N)</f>
        <v>derrumbe y deslave</v>
      </c>
      <c r="G507" s="4" t="s">
        <v>27</v>
      </c>
      <c r="H507" s="4" t="s">
        <v>2306</v>
      </c>
      <c r="I507" s="4" t="s">
        <v>1622</v>
      </c>
      <c r="K507" s="10" t="s">
        <v>1630</v>
      </c>
      <c r="L507" s="16"/>
      <c r="M507" s="20" t="s">
        <v>1622</v>
      </c>
      <c r="N507" s="4" t="s">
        <v>1750</v>
      </c>
      <c r="O507" s="4" t="s">
        <v>1625</v>
      </c>
      <c r="P507" s="4" t="s">
        <v>1632</v>
      </c>
      <c r="Q507" s="4">
        <v>1</v>
      </c>
      <c r="R507" s="4">
        <v>1</v>
      </c>
      <c r="T507" s="4">
        <v>0</v>
      </c>
      <c r="U507" s="4">
        <v>105.79</v>
      </c>
      <c r="V507" s="4">
        <v>10.54</v>
      </c>
      <c r="AB507" s="4" t="s">
        <v>1927</v>
      </c>
    </row>
    <row r="508" spans="1:28" s="4" customFormat="1" ht="26.4" hidden="1" x14ac:dyDescent="0.3">
      <c r="A508" s="3" t="s">
        <v>2309</v>
      </c>
      <c r="B508" s="4">
        <v>18</v>
      </c>
      <c r="C508" s="4" t="s">
        <v>129</v>
      </c>
      <c r="E508" s="4" t="s">
        <v>2305</v>
      </c>
      <c r="F508" s="4" t="str">
        <f>LOOKUP(E508,Lotes!A:A,Lotes!N:N)</f>
        <v>derrumbe y deslave</v>
      </c>
      <c r="G508" s="4" t="s">
        <v>27</v>
      </c>
      <c r="H508" s="4" t="s">
        <v>2306</v>
      </c>
      <c r="I508" s="4" t="s">
        <v>1634</v>
      </c>
      <c r="J508" s="4" t="s">
        <v>3561</v>
      </c>
      <c r="K508" s="10" t="s">
        <v>1656</v>
      </c>
      <c r="L508" s="10" t="s">
        <v>1657</v>
      </c>
      <c r="M508" s="4" t="s">
        <v>1658</v>
      </c>
      <c r="N508" s="4" t="s">
        <v>1624</v>
      </c>
      <c r="O508" s="4" t="s">
        <v>1625</v>
      </c>
      <c r="P508" s="4" t="s">
        <v>1786</v>
      </c>
      <c r="Q508" s="4">
        <v>1</v>
      </c>
      <c r="R508" s="4">
        <v>1</v>
      </c>
      <c r="T508" s="4">
        <v>1</v>
      </c>
      <c r="U508" s="4">
        <v>42.98</v>
      </c>
      <c r="V508" s="4">
        <v>36.39</v>
      </c>
      <c r="Y508" s="4" t="s">
        <v>1647</v>
      </c>
      <c r="AA508" s="4" t="s">
        <v>1647</v>
      </c>
    </row>
    <row r="509" spans="1:28" s="4" customFormat="1" ht="39.6" hidden="1" x14ac:dyDescent="0.3">
      <c r="A509" s="3" t="s">
        <v>2309</v>
      </c>
      <c r="B509" s="4">
        <v>18</v>
      </c>
      <c r="C509" s="4" t="s">
        <v>129</v>
      </c>
      <c r="E509" s="4" t="s">
        <v>2305</v>
      </c>
      <c r="F509" s="4" t="str">
        <f>LOOKUP(E509,Lotes!A:A,Lotes!N:N)</f>
        <v>derrumbe y deslave</v>
      </c>
      <c r="G509" s="4" t="s">
        <v>27</v>
      </c>
      <c r="H509" s="4" t="s">
        <v>2306</v>
      </c>
      <c r="I509" s="4" t="s">
        <v>1634</v>
      </c>
      <c r="J509" s="4" t="s">
        <v>3561</v>
      </c>
      <c r="K509" s="10" t="s">
        <v>1656</v>
      </c>
      <c r="L509" s="10" t="s">
        <v>1657</v>
      </c>
      <c r="M509" s="4" t="s">
        <v>1658</v>
      </c>
      <c r="N509" s="4" t="s">
        <v>1624</v>
      </c>
      <c r="O509" s="4" t="s">
        <v>1625</v>
      </c>
      <c r="P509" s="4" t="s">
        <v>1626</v>
      </c>
      <c r="Q509" s="4">
        <v>1</v>
      </c>
      <c r="R509" s="4">
        <v>1</v>
      </c>
      <c r="T509" s="4">
        <v>1</v>
      </c>
      <c r="U509" s="4">
        <v>187.87</v>
      </c>
      <c r="V509" s="4">
        <v>37.1</v>
      </c>
      <c r="Y509" s="4" t="s">
        <v>1647</v>
      </c>
      <c r="AA509" s="4" t="s">
        <v>1647</v>
      </c>
      <c r="AB509" s="4" t="s">
        <v>2310</v>
      </c>
    </row>
    <row r="510" spans="1:28" s="4" customFormat="1" ht="52.8" hidden="1" x14ac:dyDescent="0.3">
      <c r="A510" s="3" t="s">
        <v>2309</v>
      </c>
      <c r="B510" s="4">
        <v>18</v>
      </c>
      <c r="C510" s="4" t="s">
        <v>129</v>
      </c>
      <c r="E510" s="4" t="s">
        <v>2305</v>
      </c>
      <c r="F510" s="4" t="str">
        <f>LOOKUP(E510,Lotes!A:A,Lotes!N:N)</f>
        <v>derrumbe y deslave</v>
      </c>
      <c r="G510" s="4" t="s">
        <v>27</v>
      </c>
      <c r="H510" s="4" t="s">
        <v>2306</v>
      </c>
      <c r="I510" s="4" t="s">
        <v>1634</v>
      </c>
      <c r="J510" s="4" t="s">
        <v>3561</v>
      </c>
      <c r="K510" s="10" t="s">
        <v>1656</v>
      </c>
      <c r="L510" s="10" t="s">
        <v>1657</v>
      </c>
      <c r="M510" s="4" t="s">
        <v>1658</v>
      </c>
      <c r="N510" s="4" t="s">
        <v>1687</v>
      </c>
      <c r="O510" s="4" t="s">
        <v>1625</v>
      </c>
      <c r="P510" s="4" t="s">
        <v>1626</v>
      </c>
      <c r="Q510" s="4">
        <v>1</v>
      </c>
      <c r="R510" s="4">
        <v>1</v>
      </c>
      <c r="T510" s="4">
        <v>1</v>
      </c>
      <c r="U510" s="4">
        <v>220.81</v>
      </c>
      <c r="V510" s="4">
        <v>40.18</v>
      </c>
      <c r="Y510" s="4" t="s">
        <v>1627</v>
      </c>
      <c r="AA510" s="4" t="s">
        <v>1647</v>
      </c>
      <c r="AB510" s="4" t="s">
        <v>2311</v>
      </c>
    </row>
    <row r="511" spans="1:28" s="4" customFormat="1" ht="26.4" hidden="1" x14ac:dyDescent="0.3">
      <c r="A511" s="3" t="s">
        <v>2309</v>
      </c>
      <c r="B511" s="4">
        <v>18</v>
      </c>
      <c r="C511" s="4" t="s">
        <v>129</v>
      </c>
      <c r="E511" s="4" t="s">
        <v>2305</v>
      </c>
      <c r="F511" s="4" t="str">
        <f>LOOKUP(E511,Lotes!A:A,Lotes!N:N)</f>
        <v>derrumbe y deslave</v>
      </c>
      <c r="G511" s="4" t="s">
        <v>27</v>
      </c>
      <c r="H511" s="4" t="s">
        <v>2306</v>
      </c>
      <c r="I511" s="4" t="s">
        <v>1634</v>
      </c>
      <c r="J511" s="4" t="s">
        <v>3561</v>
      </c>
      <c r="K511" s="10" t="s">
        <v>1656</v>
      </c>
      <c r="L511" s="10" t="s">
        <v>1657</v>
      </c>
      <c r="M511" s="4" t="s">
        <v>1658</v>
      </c>
      <c r="N511" s="4" t="s">
        <v>1785</v>
      </c>
      <c r="O511" s="4" t="s">
        <v>1625</v>
      </c>
      <c r="P511" s="4" t="s">
        <v>1751</v>
      </c>
      <c r="Q511" s="4">
        <v>1</v>
      </c>
      <c r="R511" s="4">
        <v>1</v>
      </c>
      <c r="T511" s="4">
        <v>1</v>
      </c>
      <c r="U511" s="4">
        <v>67.400000000000006</v>
      </c>
      <c r="V511" s="4">
        <v>41.13</v>
      </c>
      <c r="Y511" s="4" t="s">
        <v>1647</v>
      </c>
      <c r="AA511" s="4" t="s">
        <v>1647</v>
      </c>
      <c r="AB511" s="4" t="s">
        <v>2312</v>
      </c>
    </row>
    <row r="512" spans="1:28" s="4" customFormat="1" ht="26.4" hidden="1" x14ac:dyDescent="0.3">
      <c r="A512" s="3" t="s">
        <v>2309</v>
      </c>
      <c r="B512" s="4">
        <v>18</v>
      </c>
      <c r="C512" s="4" t="s">
        <v>129</v>
      </c>
      <c r="E512" s="4" t="s">
        <v>2305</v>
      </c>
      <c r="F512" s="4" t="str">
        <f>LOOKUP(E512,Lotes!A:A,Lotes!N:N)</f>
        <v>derrumbe y deslave</v>
      </c>
      <c r="G512" s="4" t="s">
        <v>27</v>
      </c>
      <c r="H512" s="4" t="s">
        <v>2306</v>
      </c>
      <c r="I512" s="4" t="s">
        <v>1634</v>
      </c>
      <c r="J512" s="4" t="s">
        <v>3561</v>
      </c>
      <c r="K512" s="10" t="s">
        <v>1656</v>
      </c>
      <c r="L512" s="10" t="s">
        <v>1657</v>
      </c>
      <c r="M512" s="4" t="s">
        <v>1658</v>
      </c>
      <c r="N512" s="4" t="s">
        <v>1730</v>
      </c>
      <c r="O512" s="4" t="s">
        <v>1665</v>
      </c>
      <c r="P512" s="4" t="s">
        <v>1751</v>
      </c>
      <c r="Q512" s="4">
        <v>1</v>
      </c>
      <c r="R512" s="4">
        <v>1</v>
      </c>
      <c r="T512" s="4">
        <v>0</v>
      </c>
      <c r="U512" s="4">
        <v>110.52</v>
      </c>
      <c r="V512" s="4">
        <v>49.86</v>
      </c>
      <c r="Y512" s="4" t="s">
        <v>1627</v>
      </c>
      <c r="AA512" s="4" t="s">
        <v>1647</v>
      </c>
      <c r="AB512" s="4" t="s">
        <v>2313</v>
      </c>
    </row>
    <row r="513" spans="1:28" s="4" customFormat="1" ht="39.6" hidden="1" x14ac:dyDescent="0.3">
      <c r="A513" s="3" t="s">
        <v>2309</v>
      </c>
      <c r="B513" s="4">
        <v>18</v>
      </c>
      <c r="C513" s="4" t="s">
        <v>129</v>
      </c>
      <c r="E513" s="4" t="s">
        <v>2305</v>
      </c>
      <c r="F513" s="4" t="str">
        <f>LOOKUP(E513,Lotes!A:A,Lotes!N:N)</f>
        <v>derrumbe y deslave</v>
      </c>
      <c r="G513" s="4" t="s">
        <v>27</v>
      </c>
      <c r="H513" s="4" t="s">
        <v>2306</v>
      </c>
      <c r="I513" s="4" t="s">
        <v>1634</v>
      </c>
      <c r="J513" s="4" t="s">
        <v>3561</v>
      </c>
      <c r="K513" s="10" t="s">
        <v>1656</v>
      </c>
      <c r="L513" s="10" t="s">
        <v>1657</v>
      </c>
      <c r="M513" s="4" t="s">
        <v>1658</v>
      </c>
      <c r="N513" s="4" t="s">
        <v>1693</v>
      </c>
      <c r="O513" s="4" t="s">
        <v>1665</v>
      </c>
      <c r="P513" s="6">
        <v>0.7</v>
      </c>
      <c r="Q513" s="4">
        <v>1</v>
      </c>
      <c r="R513" s="4">
        <v>1</v>
      </c>
      <c r="T513" s="4">
        <v>1</v>
      </c>
      <c r="U513" s="4">
        <v>118.9</v>
      </c>
      <c r="V513" s="4">
        <v>65.099999999999994</v>
      </c>
      <c r="Y513" s="4" t="s">
        <v>2314</v>
      </c>
      <c r="AA513" s="4" t="s">
        <v>1647</v>
      </c>
      <c r="AB513" s="4" t="s">
        <v>2315</v>
      </c>
    </row>
    <row r="514" spans="1:28" s="4" customFormat="1" ht="26.4" hidden="1" x14ac:dyDescent="0.3">
      <c r="A514" s="3" t="s">
        <v>2309</v>
      </c>
      <c r="B514" s="4">
        <v>18</v>
      </c>
      <c r="C514" s="4" t="s">
        <v>129</v>
      </c>
      <c r="E514" s="4" t="s">
        <v>2305</v>
      </c>
      <c r="F514" s="4" t="str">
        <f>LOOKUP(E514,Lotes!A:A,Lotes!N:N)</f>
        <v>derrumbe y deslave</v>
      </c>
      <c r="G514" s="4" t="s">
        <v>27</v>
      </c>
      <c r="H514" s="4" t="s">
        <v>2306</v>
      </c>
      <c r="I514" s="4" t="s">
        <v>1634</v>
      </c>
      <c r="J514" s="4" t="s">
        <v>3561</v>
      </c>
      <c r="K514" s="10" t="s">
        <v>1656</v>
      </c>
      <c r="L514" s="10" t="s">
        <v>1657</v>
      </c>
      <c r="M514" s="4" t="s">
        <v>1658</v>
      </c>
      <c r="N514" s="4" t="s">
        <v>1693</v>
      </c>
      <c r="O514" s="4" t="s">
        <v>1625</v>
      </c>
      <c r="P514" s="6">
        <v>0.4</v>
      </c>
      <c r="Q514" s="4">
        <v>1</v>
      </c>
      <c r="R514" s="4">
        <v>1</v>
      </c>
      <c r="T514" s="4">
        <v>1</v>
      </c>
      <c r="U514" s="4">
        <v>63.72</v>
      </c>
      <c r="V514" s="4">
        <v>60.19</v>
      </c>
      <c r="AA514" s="4" t="s">
        <v>1647</v>
      </c>
      <c r="AB514" s="4" t="s">
        <v>2316</v>
      </c>
    </row>
    <row r="515" spans="1:28" s="4" customFormat="1" ht="105.6" hidden="1" x14ac:dyDescent="0.3">
      <c r="A515" s="3" t="s">
        <v>2317</v>
      </c>
      <c r="B515" s="4">
        <v>18</v>
      </c>
      <c r="C515" s="4" t="s">
        <v>129</v>
      </c>
      <c r="E515" s="4" t="s">
        <v>2305</v>
      </c>
      <c r="F515" s="4" t="str">
        <f>LOOKUP(E515,Lotes!A:A,Lotes!N:N)</f>
        <v>derrumbe y deslave</v>
      </c>
      <c r="G515" s="4" t="s">
        <v>27</v>
      </c>
      <c r="H515" s="4" t="s">
        <v>2306</v>
      </c>
      <c r="I515" s="4" t="s">
        <v>1634</v>
      </c>
      <c r="J515" s="4" t="s">
        <v>3965</v>
      </c>
      <c r="K515" s="10" t="s">
        <v>1673</v>
      </c>
      <c r="L515" s="10" t="s">
        <v>1829</v>
      </c>
      <c r="M515" s="4" t="s">
        <v>1830</v>
      </c>
      <c r="N515" s="4" t="s">
        <v>1713</v>
      </c>
      <c r="P515" s="6">
        <v>0.7</v>
      </c>
      <c r="Q515" s="4" t="s">
        <v>2318</v>
      </c>
      <c r="R515" s="4">
        <v>4</v>
      </c>
      <c r="S515" s="4">
        <v>1</v>
      </c>
      <c r="T515" s="4">
        <v>1</v>
      </c>
      <c r="U515" s="4">
        <v>137.01</v>
      </c>
      <c r="V515" s="4">
        <v>70.52</v>
      </c>
      <c r="Y515" s="4" t="s">
        <v>1791</v>
      </c>
      <c r="AA515" s="4" t="s">
        <v>1647</v>
      </c>
      <c r="AB515" s="4" t="s">
        <v>2319</v>
      </c>
    </row>
    <row r="516" spans="1:28" s="4" customFormat="1" ht="26.4" hidden="1" x14ac:dyDescent="0.3">
      <c r="A516" s="3" t="s">
        <v>2317</v>
      </c>
      <c r="B516" s="4">
        <v>18</v>
      </c>
      <c r="C516" s="4" t="s">
        <v>129</v>
      </c>
      <c r="E516" s="4" t="s">
        <v>2305</v>
      </c>
      <c r="F516" s="4" t="str">
        <f>LOOKUP(E516,Lotes!A:A,Lotes!N:N)</f>
        <v>derrumbe y deslave</v>
      </c>
      <c r="G516" s="4" t="s">
        <v>27</v>
      </c>
      <c r="H516" s="4" t="s">
        <v>2306</v>
      </c>
      <c r="I516" s="4" t="s">
        <v>1634</v>
      </c>
      <c r="J516" s="4" t="s">
        <v>3965</v>
      </c>
      <c r="K516" s="10" t="s">
        <v>1673</v>
      </c>
      <c r="L516" s="10" t="s">
        <v>1829</v>
      </c>
      <c r="M516" s="4" t="s">
        <v>1830</v>
      </c>
      <c r="N516" s="4" t="s">
        <v>2045</v>
      </c>
      <c r="P516" s="4" t="s">
        <v>1626</v>
      </c>
      <c r="Q516" s="4">
        <v>1</v>
      </c>
      <c r="R516" s="4">
        <v>1</v>
      </c>
      <c r="T516" s="4">
        <v>1</v>
      </c>
      <c r="U516" s="4">
        <v>13.88</v>
      </c>
      <c r="V516" s="4">
        <v>8.51</v>
      </c>
      <c r="AA516" s="4" t="s">
        <v>1647</v>
      </c>
    </row>
    <row r="517" spans="1:28" s="4" customFormat="1" ht="26.4" hidden="1" x14ac:dyDescent="0.3">
      <c r="A517" s="3" t="s">
        <v>2317</v>
      </c>
      <c r="B517" s="4">
        <v>18</v>
      </c>
      <c r="C517" s="4" t="s">
        <v>129</v>
      </c>
      <c r="E517" s="4" t="s">
        <v>2305</v>
      </c>
      <c r="F517" s="4" t="str">
        <f>LOOKUP(E517,Lotes!A:A,Lotes!N:N)</f>
        <v>derrumbe y deslave</v>
      </c>
      <c r="G517" s="4" t="s">
        <v>27</v>
      </c>
      <c r="H517" s="4" t="s">
        <v>2306</v>
      </c>
      <c r="I517" s="4" t="s">
        <v>1634</v>
      </c>
      <c r="J517" s="4" t="s">
        <v>3965</v>
      </c>
      <c r="K517" s="10" t="s">
        <v>1673</v>
      </c>
      <c r="L517" s="10" t="s">
        <v>1829</v>
      </c>
      <c r="M517" s="4" t="s">
        <v>1830</v>
      </c>
      <c r="N517" s="4" t="s">
        <v>1730</v>
      </c>
      <c r="O517" s="4" t="s">
        <v>1665</v>
      </c>
      <c r="P517" s="4" t="s">
        <v>2040</v>
      </c>
      <c r="Q517" s="4">
        <v>1</v>
      </c>
      <c r="R517" s="4">
        <v>1</v>
      </c>
      <c r="T517" s="4">
        <v>1</v>
      </c>
      <c r="U517" s="4">
        <v>22.06</v>
      </c>
      <c r="V517" s="4">
        <v>39.479999999999997</v>
      </c>
      <c r="X517" s="4" t="s">
        <v>1679</v>
      </c>
      <c r="Y517" s="4" t="s">
        <v>1627</v>
      </c>
      <c r="AA517" s="4" t="s">
        <v>1647</v>
      </c>
      <c r="AB517" s="4" t="s">
        <v>2320</v>
      </c>
    </row>
    <row r="518" spans="1:28" s="4" customFormat="1" ht="26.4" hidden="1" x14ac:dyDescent="0.3">
      <c r="A518" s="3" t="s">
        <v>2317</v>
      </c>
      <c r="B518" s="4">
        <v>18</v>
      </c>
      <c r="C518" s="4" t="s">
        <v>129</v>
      </c>
      <c r="E518" s="4" t="s">
        <v>2305</v>
      </c>
      <c r="F518" s="4" t="str">
        <f>LOOKUP(E518,Lotes!A:A,Lotes!N:N)</f>
        <v>derrumbe y deslave</v>
      </c>
      <c r="G518" s="4" t="s">
        <v>27</v>
      </c>
      <c r="H518" s="4" t="s">
        <v>2306</v>
      </c>
      <c r="I518" s="4" t="s">
        <v>1634</v>
      </c>
      <c r="J518" s="4" t="s">
        <v>3965</v>
      </c>
      <c r="K518" s="10" t="s">
        <v>1673</v>
      </c>
      <c r="L518" s="10" t="s">
        <v>1829</v>
      </c>
      <c r="M518" s="4" t="s">
        <v>1830</v>
      </c>
      <c r="N518" s="4" t="s">
        <v>1849</v>
      </c>
      <c r="P518" s="4" t="s">
        <v>1626</v>
      </c>
      <c r="Q518" s="4">
        <v>2</v>
      </c>
      <c r="R518" s="4">
        <v>2</v>
      </c>
      <c r="T518" s="4">
        <v>1</v>
      </c>
      <c r="U518" s="4">
        <v>44.2</v>
      </c>
      <c r="V518" s="4">
        <v>9.08</v>
      </c>
      <c r="X518" s="4" t="s">
        <v>1679</v>
      </c>
      <c r="Y518" s="4" t="s">
        <v>1647</v>
      </c>
      <c r="AA518" s="4" t="s">
        <v>1647</v>
      </c>
    </row>
    <row r="519" spans="1:28" s="4" customFormat="1" ht="26.4" hidden="1" x14ac:dyDescent="0.3">
      <c r="A519" s="3" t="s">
        <v>2309</v>
      </c>
      <c r="B519" s="4">
        <v>18</v>
      </c>
      <c r="C519" s="4" t="s">
        <v>129</v>
      </c>
      <c r="E519" s="4" t="s">
        <v>2305</v>
      </c>
      <c r="F519" s="4" t="str">
        <f>LOOKUP(E519,Lotes!A:A,Lotes!N:N)</f>
        <v>derrumbe y deslave</v>
      </c>
      <c r="G519" s="4" t="s">
        <v>27</v>
      </c>
      <c r="H519" s="4" t="s">
        <v>2306</v>
      </c>
      <c r="I519" s="4" t="s">
        <v>1634</v>
      </c>
      <c r="J519" s="4" t="s">
        <v>3561</v>
      </c>
      <c r="K519" s="10" t="s">
        <v>1656</v>
      </c>
      <c r="L519" s="10" t="s">
        <v>1657</v>
      </c>
      <c r="M519" s="4" t="s">
        <v>1658</v>
      </c>
      <c r="N519" s="4" t="s">
        <v>2321</v>
      </c>
      <c r="O519" s="5"/>
      <c r="P519" s="4" t="s">
        <v>1626</v>
      </c>
      <c r="Q519" s="4">
        <v>1</v>
      </c>
      <c r="R519" s="4">
        <v>1</v>
      </c>
      <c r="T519" s="4">
        <v>1</v>
      </c>
      <c r="U519" s="4">
        <v>32.880000000000003</v>
      </c>
      <c r="V519" s="4">
        <v>50.31</v>
      </c>
      <c r="Y519" s="4" t="s">
        <v>1647</v>
      </c>
      <c r="AA519" s="4" t="s">
        <v>1647</v>
      </c>
      <c r="AB519" s="4" t="s">
        <v>2322</v>
      </c>
    </row>
    <row r="520" spans="1:28" s="4" customFormat="1" ht="26.4" hidden="1" x14ac:dyDescent="0.3">
      <c r="A520" s="3" t="s">
        <v>2323</v>
      </c>
      <c r="B520" s="4">
        <v>18</v>
      </c>
      <c r="C520" s="4" t="s">
        <v>129</v>
      </c>
      <c r="E520" s="4" t="s">
        <v>2305</v>
      </c>
      <c r="F520" s="4" t="str">
        <f>LOOKUP(E520,Lotes!A:A,Lotes!N:N)</f>
        <v>derrumbe y deslave</v>
      </c>
      <c r="G520" s="4" t="s">
        <v>27</v>
      </c>
      <c r="H520" s="4" t="s">
        <v>2306</v>
      </c>
      <c r="I520" s="4" t="s">
        <v>1634</v>
      </c>
      <c r="K520" s="10" t="s">
        <v>1641</v>
      </c>
      <c r="L520" s="16"/>
      <c r="M520" s="4" t="s">
        <v>1642</v>
      </c>
      <c r="N520" s="4" t="s">
        <v>1669</v>
      </c>
      <c r="P520" s="4" t="s">
        <v>1626</v>
      </c>
      <c r="Q520" s="4">
        <v>1</v>
      </c>
      <c r="R520" s="4">
        <v>1</v>
      </c>
      <c r="T520" s="4">
        <v>1</v>
      </c>
      <c r="U520" s="4">
        <v>27.69</v>
      </c>
      <c r="V520" s="4">
        <v>49.4</v>
      </c>
      <c r="Y520" s="4" t="s">
        <v>1647</v>
      </c>
      <c r="AB520" s="4" t="s">
        <v>2324</v>
      </c>
    </row>
    <row r="521" spans="1:28" s="4" customFormat="1" ht="26.4" hidden="1" x14ac:dyDescent="0.3">
      <c r="A521" s="3" t="s">
        <v>2323</v>
      </c>
      <c r="B521" s="4">
        <v>18</v>
      </c>
      <c r="C521" s="4" t="s">
        <v>129</v>
      </c>
      <c r="E521" s="4" t="s">
        <v>2305</v>
      </c>
      <c r="F521" s="4" t="str">
        <f>LOOKUP(E521,Lotes!A:A,Lotes!N:N)</f>
        <v>derrumbe y deslave</v>
      </c>
      <c r="G521" s="4" t="s">
        <v>27</v>
      </c>
      <c r="H521" s="4" t="s">
        <v>2306</v>
      </c>
      <c r="I521" s="4" t="s">
        <v>1634</v>
      </c>
      <c r="K521" s="10" t="s">
        <v>1641</v>
      </c>
      <c r="L521" s="16"/>
      <c r="M521" s="4" t="s">
        <v>1642</v>
      </c>
      <c r="N521" s="4" t="s">
        <v>1667</v>
      </c>
      <c r="P521" s="4" t="s">
        <v>1668</v>
      </c>
      <c r="Q521" s="4">
        <v>3</v>
      </c>
      <c r="R521" s="4">
        <v>3</v>
      </c>
      <c r="T521" s="4">
        <v>0</v>
      </c>
    </row>
    <row r="522" spans="1:28" s="4" customFormat="1" ht="26.4" hidden="1" x14ac:dyDescent="0.3">
      <c r="A522" s="3" t="s">
        <v>2323</v>
      </c>
      <c r="B522" s="4">
        <v>18</v>
      </c>
      <c r="C522" s="4" t="s">
        <v>129</v>
      </c>
      <c r="E522" s="4" t="s">
        <v>2305</v>
      </c>
      <c r="F522" s="4" t="str">
        <f>LOOKUP(E522,Lotes!A:A,Lotes!N:N)</f>
        <v>derrumbe y deslave</v>
      </c>
      <c r="G522" s="4" t="s">
        <v>27</v>
      </c>
      <c r="H522" s="4" t="s">
        <v>2306</v>
      </c>
      <c r="I522" s="4" t="s">
        <v>1634</v>
      </c>
      <c r="K522" s="10" t="s">
        <v>1641</v>
      </c>
      <c r="L522" s="16"/>
      <c r="M522" s="4" t="s">
        <v>1642</v>
      </c>
      <c r="N522" s="4" t="s">
        <v>1667</v>
      </c>
      <c r="P522" s="4" t="s">
        <v>1668</v>
      </c>
      <c r="Q522" s="4">
        <v>1</v>
      </c>
      <c r="R522" s="4">
        <v>1</v>
      </c>
      <c r="T522" s="4">
        <v>0</v>
      </c>
      <c r="X522" s="4" t="s">
        <v>1679</v>
      </c>
    </row>
    <row r="523" spans="1:28" s="4" customFormat="1" ht="26.4" hidden="1" x14ac:dyDescent="0.3">
      <c r="A523" s="3" t="s">
        <v>2323</v>
      </c>
      <c r="B523" s="4">
        <v>18</v>
      </c>
      <c r="C523" s="4" t="s">
        <v>129</v>
      </c>
      <c r="E523" s="4" t="s">
        <v>2305</v>
      </c>
      <c r="F523" s="4" t="str">
        <f>LOOKUP(E523,Lotes!A:A,Lotes!N:N)</f>
        <v>derrumbe y deslave</v>
      </c>
      <c r="G523" s="4" t="s">
        <v>27</v>
      </c>
      <c r="H523" s="4" t="s">
        <v>2306</v>
      </c>
      <c r="I523" s="4" t="s">
        <v>1634</v>
      </c>
      <c r="K523" s="10" t="s">
        <v>1641</v>
      </c>
      <c r="L523" s="16"/>
      <c r="M523" s="4" t="s">
        <v>1642</v>
      </c>
      <c r="N523" s="4" t="s">
        <v>1796</v>
      </c>
      <c r="P523" s="4" t="s">
        <v>1668</v>
      </c>
      <c r="Q523" s="4">
        <v>1</v>
      </c>
      <c r="R523" s="4">
        <v>1</v>
      </c>
      <c r="T523" s="4">
        <v>0</v>
      </c>
      <c r="U523" s="4">
        <v>28.11</v>
      </c>
      <c r="V523" s="4">
        <v>21.79</v>
      </c>
      <c r="AB523" s="4" t="s">
        <v>2325</v>
      </c>
    </row>
    <row r="524" spans="1:28" s="4" customFormat="1" ht="39.6" hidden="1" x14ac:dyDescent="0.3">
      <c r="A524" s="3" t="s">
        <v>2326</v>
      </c>
      <c r="B524" s="4">
        <v>18</v>
      </c>
      <c r="C524" s="4" t="s">
        <v>129</v>
      </c>
      <c r="E524" s="4" t="s">
        <v>2305</v>
      </c>
      <c r="F524" s="4" t="str">
        <f>LOOKUP(E524,Lotes!A:A,Lotes!N:N)</f>
        <v>derrumbe y deslave</v>
      </c>
      <c r="G524" s="4" t="s">
        <v>27</v>
      </c>
      <c r="H524" s="4" t="s">
        <v>2306</v>
      </c>
      <c r="I524" s="4" t="s">
        <v>1634</v>
      </c>
      <c r="K524" s="10" t="s">
        <v>1682</v>
      </c>
      <c r="L524" s="16"/>
      <c r="M524" s="4" t="s">
        <v>1683</v>
      </c>
      <c r="N524" s="4" t="s">
        <v>1710</v>
      </c>
      <c r="O524" s="4" t="s">
        <v>1665</v>
      </c>
      <c r="P524" s="4" t="s">
        <v>2327</v>
      </c>
      <c r="Q524" s="4">
        <v>1</v>
      </c>
      <c r="R524" s="4">
        <v>1</v>
      </c>
      <c r="T524" s="4">
        <v>1</v>
      </c>
      <c r="U524" s="4">
        <v>37.08</v>
      </c>
      <c r="V524" s="4">
        <v>14.91</v>
      </c>
      <c r="Z524" s="4" t="s">
        <v>2011</v>
      </c>
      <c r="AA524" s="4" t="s">
        <v>1647</v>
      </c>
      <c r="AB524" s="4" t="s">
        <v>2328</v>
      </c>
    </row>
    <row r="525" spans="1:28" s="4" customFormat="1" ht="26.4" hidden="1" x14ac:dyDescent="0.3">
      <c r="A525" s="3" t="s">
        <v>2326</v>
      </c>
      <c r="B525" s="4">
        <v>18</v>
      </c>
      <c r="C525" s="4" t="s">
        <v>129</v>
      </c>
      <c r="E525" s="4" t="s">
        <v>2305</v>
      </c>
      <c r="F525" s="4" t="str">
        <f>LOOKUP(E525,Lotes!A:A,Lotes!N:N)</f>
        <v>derrumbe y deslave</v>
      </c>
      <c r="G525" s="4" t="s">
        <v>27</v>
      </c>
      <c r="H525" s="4" t="s">
        <v>2306</v>
      </c>
      <c r="I525" s="4" t="s">
        <v>1634</v>
      </c>
      <c r="K525" s="10" t="s">
        <v>1682</v>
      </c>
      <c r="L525" s="16"/>
      <c r="M525" s="4" t="s">
        <v>1683</v>
      </c>
      <c r="N525" s="4" t="s">
        <v>1687</v>
      </c>
      <c r="O525" s="4" t="s">
        <v>1625</v>
      </c>
      <c r="P525" s="4" t="s">
        <v>1786</v>
      </c>
      <c r="Q525" s="4">
        <v>1</v>
      </c>
      <c r="R525" s="4">
        <v>1</v>
      </c>
      <c r="T525" s="4">
        <v>1</v>
      </c>
      <c r="U525" s="4">
        <v>28.36</v>
      </c>
      <c r="V525" s="4">
        <v>3.99</v>
      </c>
      <c r="Y525" s="4" t="s">
        <v>1647</v>
      </c>
      <c r="Z525" s="4" t="s">
        <v>1647</v>
      </c>
      <c r="AA525" s="4" t="s">
        <v>1647</v>
      </c>
      <c r="AB525" s="4" t="s">
        <v>2329</v>
      </c>
    </row>
    <row r="526" spans="1:28" s="4" customFormat="1" ht="26.4" hidden="1" x14ac:dyDescent="0.3">
      <c r="A526" s="3" t="s">
        <v>2326</v>
      </c>
      <c r="B526" s="4">
        <v>18</v>
      </c>
      <c r="C526" s="4" t="s">
        <v>129</v>
      </c>
      <c r="E526" s="4" t="s">
        <v>2305</v>
      </c>
      <c r="F526" s="4" t="str">
        <f>LOOKUP(E526,Lotes!A:A,Lotes!N:N)</f>
        <v>derrumbe y deslave</v>
      </c>
      <c r="G526" s="4" t="s">
        <v>27</v>
      </c>
      <c r="H526" s="4" t="s">
        <v>2306</v>
      </c>
      <c r="I526" s="4" t="s">
        <v>1634</v>
      </c>
      <c r="K526" s="10" t="s">
        <v>1682</v>
      </c>
      <c r="L526" s="16"/>
      <c r="M526" s="4" t="s">
        <v>1683</v>
      </c>
      <c r="N526" s="4" t="s">
        <v>1706</v>
      </c>
      <c r="O526" s="4" t="s">
        <v>1665</v>
      </c>
      <c r="P526" s="4" t="s">
        <v>1626</v>
      </c>
      <c r="Q526" s="4">
        <v>1</v>
      </c>
      <c r="R526" s="4">
        <v>1</v>
      </c>
      <c r="T526" s="4">
        <v>1</v>
      </c>
      <c r="U526" s="4">
        <v>64.459999999999994</v>
      </c>
      <c r="V526" s="4">
        <v>9.36</v>
      </c>
      <c r="Y526" s="4" t="s">
        <v>1874</v>
      </c>
      <c r="Z526" s="4" t="s">
        <v>1874</v>
      </c>
      <c r="AA526" s="4" t="s">
        <v>1647</v>
      </c>
      <c r="AB526" s="4" t="s">
        <v>2330</v>
      </c>
    </row>
    <row r="527" spans="1:28" s="4" customFormat="1" ht="27.6" hidden="1" x14ac:dyDescent="0.3">
      <c r="A527" s="3" t="s">
        <v>2331</v>
      </c>
      <c r="B527" s="4">
        <v>18</v>
      </c>
      <c r="C527" s="4" t="s">
        <v>129</v>
      </c>
      <c r="E527" s="4" t="s">
        <v>2305</v>
      </c>
      <c r="F527" s="4" t="str">
        <f>LOOKUP(E527,Lotes!A:A,Lotes!N:N)</f>
        <v>derrumbe y deslave</v>
      </c>
      <c r="G527" s="4" t="s">
        <v>27</v>
      </c>
      <c r="H527" s="4" t="s">
        <v>2306</v>
      </c>
      <c r="I527" s="4" t="s">
        <v>1634</v>
      </c>
      <c r="K527" s="10" t="s">
        <v>1728</v>
      </c>
      <c r="L527" s="16"/>
      <c r="M527" s="4" t="s">
        <v>1729</v>
      </c>
      <c r="N527" s="4" t="s">
        <v>1849</v>
      </c>
      <c r="P527" s="4" t="s">
        <v>1626</v>
      </c>
      <c r="Q527" s="4">
        <v>1</v>
      </c>
      <c r="R527" s="4">
        <v>1</v>
      </c>
      <c r="T527" s="4">
        <v>1</v>
      </c>
      <c r="U527" s="4">
        <v>39.54</v>
      </c>
      <c r="V527" s="4">
        <v>6.31</v>
      </c>
      <c r="Y527" s="4" t="s">
        <v>1874</v>
      </c>
    </row>
    <row r="528" spans="1:28" s="4" customFormat="1" ht="52.8" hidden="1" x14ac:dyDescent="0.3">
      <c r="A528" s="3" t="s">
        <v>2331</v>
      </c>
      <c r="B528" s="4">
        <v>18</v>
      </c>
      <c r="C528" s="4" t="s">
        <v>129</v>
      </c>
      <c r="E528" s="4" t="s">
        <v>2305</v>
      </c>
      <c r="F528" s="4" t="str">
        <f>LOOKUP(E528,Lotes!A:A,Lotes!N:N)</f>
        <v>derrumbe y deslave</v>
      </c>
      <c r="G528" s="4" t="s">
        <v>27</v>
      </c>
      <c r="H528" s="4" t="s">
        <v>2306</v>
      </c>
      <c r="I528" s="4" t="s">
        <v>1634</v>
      </c>
      <c r="K528" s="10" t="s">
        <v>1728</v>
      </c>
      <c r="L528" s="16"/>
      <c r="M528" s="4" t="s">
        <v>1729</v>
      </c>
      <c r="N528" s="4" t="s">
        <v>1659</v>
      </c>
      <c r="P528" s="6">
        <v>0.7</v>
      </c>
      <c r="Q528" s="4">
        <v>1</v>
      </c>
      <c r="R528" s="4">
        <v>1</v>
      </c>
      <c r="T528" s="4">
        <v>1</v>
      </c>
      <c r="U528" s="4">
        <v>5.71</v>
      </c>
      <c r="V528" s="4">
        <v>23.05</v>
      </c>
      <c r="AB528" s="4" t="s">
        <v>2332</v>
      </c>
    </row>
    <row r="529" spans="1:28" s="4" customFormat="1" ht="52.8" hidden="1" x14ac:dyDescent="0.3">
      <c r="A529" s="3" t="s">
        <v>2333</v>
      </c>
      <c r="B529" s="4">
        <v>18</v>
      </c>
      <c r="C529" s="4" t="s">
        <v>129</v>
      </c>
      <c r="E529" s="4" t="s">
        <v>2305</v>
      </c>
      <c r="F529" s="4" t="str">
        <f>LOOKUP(E529,Lotes!A:A,Lotes!N:N)</f>
        <v>derrumbe y deslave</v>
      </c>
      <c r="G529" s="4" t="s">
        <v>27</v>
      </c>
      <c r="H529" s="4" t="s">
        <v>2306</v>
      </c>
      <c r="I529" s="4" t="s">
        <v>1634</v>
      </c>
      <c r="K529" s="16"/>
      <c r="L529" s="16"/>
      <c r="M529" s="4" t="s">
        <v>1634</v>
      </c>
      <c r="N529" s="4" t="s">
        <v>1643</v>
      </c>
      <c r="P529" s="4" t="s">
        <v>1937</v>
      </c>
      <c r="Q529" s="4">
        <v>1</v>
      </c>
      <c r="R529" s="4">
        <v>1</v>
      </c>
      <c r="T529" s="4">
        <v>0</v>
      </c>
      <c r="U529" s="4">
        <v>66.23</v>
      </c>
      <c r="V529" s="4">
        <v>7.55</v>
      </c>
      <c r="W529" s="4">
        <v>2.2999999999999998</v>
      </c>
      <c r="X529" s="4" t="s">
        <v>1702</v>
      </c>
      <c r="AA529" s="4" t="s">
        <v>1647</v>
      </c>
      <c r="AB529" s="4" t="s">
        <v>2334</v>
      </c>
    </row>
    <row r="530" spans="1:28" s="4" customFormat="1" ht="52.8" hidden="1" x14ac:dyDescent="0.3">
      <c r="A530" s="3" t="s">
        <v>2333</v>
      </c>
      <c r="B530" s="4">
        <v>18</v>
      </c>
      <c r="C530" s="4" t="s">
        <v>129</v>
      </c>
      <c r="E530" s="4" t="s">
        <v>2305</v>
      </c>
      <c r="F530" s="4" t="str">
        <f>LOOKUP(E530,Lotes!A:A,Lotes!N:N)</f>
        <v>derrumbe y deslave</v>
      </c>
      <c r="G530" s="4" t="s">
        <v>27</v>
      </c>
      <c r="H530" s="4" t="s">
        <v>2306</v>
      </c>
      <c r="I530" s="4" t="s">
        <v>1634</v>
      </c>
      <c r="J530" s="4" t="s">
        <v>3561</v>
      </c>
      <c r="K530" s="10" t="s">
        <v>1656</v>
      </c>
      <c r="L530" s="10" t="s">
        <v>1657</v>
      </c>
      <c r="M530" s="4" t="s">
        <v>1658</v>
      </c>
      <c r="N530" s="4" t="s">
        <v>1849</v>
      </c>
      <c r="P530" s="4" t="s">
        <v>1832</v>
      </c>
      <c r="Q530" s="4">
        <v>1</v>
      </c>
      <c r="R530" s="4">
        <v>1</v>
      </c>
      <c r="T530" s="4">
        <v>1</v>
      </c>
      <c r="U530" s="4">
        <v>63.5</v>
      </c>
      <c r="V530" s="4">
        <v>17.239999999999998</v>
      </c>
      <c r="W530" s="4">
        <v>3.9</v>
      </c>
      <c r="X530" s="4" t="s">
        <v>2335</v>
      </c>
      <c r="Y530" s="4" t="s">
        <v>1627</v>
      </c>
      <c r="AA530" s="4" t="s">
        <v>1647</v>
      </c>
      <c r="AB530" s="4" t="s">
        <v>2336</v>
      </c>
    </row>
    <row r="531" spans="1:28" s="4" customFormat="1" ht="26.4" hidden="1" x14ac:dyDescent="0.3">
      <c r="A531" s="3" t="s">
        <v>2337</v>
      </c>
      <c r="B531" s="4">
        <v>18</v>
      </c>
      <c r="C531" s="4" t="s">
        <v>87</v>
      </c>
      <c r="E531" s="4">
        <v>552</v>
      </c>
      <c r="F531" s="4" t="str">
        <f>LOOKUP(E531,Lotes!A:A,Lotes!N:N)</f>
        <v>relleno constructivo bajo piso</v>
      </c>
      <c r="G531" s="4" t="s">
        <v>27</v>
      </c>
      <c r="H531" s="4" t="s">
        <v>2251</v>
      </c>
      <c r="I531" s="4" t="s">
        <v>1634</v>
      </c>
      <c r="J531" s="4" t="s">
        <v>3965</v>
      </c>
      <c r="K531" s="10" t="s">
        <v>1673</v>
      </c>
      <c r="L531" s="10" t="s">
        <v>1829</v>
      </c>
      <c r="M531" s="4" t="s">
        <v>1830</v>
      </c>
      <c r="N531" s="4" t="s">
        <v>1849</v>
      </c>
      <c r="P531" s="4" t="s">
        <v>1626</v>
      </c>
      <c r="Q531" s="4">
        <v>1</v>
      </c>
      <c r="R531" s="4">
        <v>1</v>
      </c>
      <c r="T531" s="4">
        <v>1</v>
      </c>
      <c r="U531" s="4">
        <v>41.61</v>
      </c>
      <c r="V531" s="4">
        <v>8.59</v>
      </c>
      <c r="W531" s="5"/>
      <c r="AA531" s="5"/>
    </row>
    <row r="532" spans="1:28" s="4" customFormat="1" ht="26.4" hidden="1" x14ac:dyDescent="0.3">
      <c r="A532" s="3" t="s">
        <v>2337</v>
      </c>
      <c r="B532" s="4">
        <v>18</v>
      </c>
      <c r="C532" s="4" t="s">
        <v>87</v>
      </c>
      <c r="E532" s="4">
        <v>552</v>
      </c>
      <c r="F532" s="4" t="str">
        <f>LOOKUP(E532,Lotes!A:A,Lotes!N:N)</f>
        <v>relleno constructivo bajo piso</v>
      </c>
      <c r="G532" s="4" t="s">
        <v>27</v>
      </c>
      <c r="H532" s="4" t="s">
        <v>2251</v>
      </c>
      <c r="I532" s="4" t="s">
        <v>1634</v>
      </c>
      <c r="J532" s="4" t="s">
        <v>3965</v>
      </c>
      <c r="K532" s="10" t="s">
        <v>1673</v>
      </c>
      <c r="L532" s="10" t="s">
        <v>1829</v>
      </c>
      <c r="M532" s="4" t="s">
        <v>1830</v>
      </c>
      <c r="N532" s="4" t="s">
        <v>2338</v>
      </c>
      <c r="P532" s="6">
        <v>0.8</v>
      </c>
      <c r="Q532" s="4">
        <v>1</v>
      </c>
      <c r="R532" s="4">
        <v>1</v>
      </c>
      <c r="T532" s="4">
        <v>1</v>
      </c>
      <c r="U532" s="4">
        <v>19.190000000000001</v>
      </c>
      <c r="V532" s="4">
        <v>29.3</v>
      </c>
      <c r="Y532" s="4" t="s">
        <v>1647</v>
      </c>
      <c r="AB532" s="4" t="s">
        <v>2339</v>
      </c>
    </row>
    <row r="533" spans="1:28" s="4" customFormat="1" ht="26.4" hidden="1" x14ac:dyDescent="0.3">
      <c r="A533" s="3" t="s">
        <v>2340</v>
      </c>
      <c r="B533" s="4">
        <v>18</v>
      </c>
      <c r="C533" s="4" t="s">
        <v>87</v>
      </c>
      <c r="E533" s="4">
        <v>552</v>
      </c>
      <c r="F533" s="4" t="str">
        <f>LOOKUP(E533,Lotes!A:A,Lotes!N:N)</f>
        <v>relleno constructivo bajo piso</v>
      </c>
      <c r="G533" s="4" t="s">
        <v>27</v>
      </c>
      <c r="H533" s="4" t="s">
        <v>2251</v>
      </c>
      <c r="I533" s="4" t="s">
        <v>1634</v>
      </c>
      <c r="K533" s="10" t="s">
        <v>1641</v>
      </c>
      <c r="L533" s="4" t="s">
        <v>2340</v>
      </c>
      <c r="M533" s="4" t="s">
        <v>1642</v>
      </c>
      <c r="N533" s="4" t="s">
        <v>1669</v>
      </c>
      <c r="P533" s="4" t="s">
        <v>1626</v>
      </c>
      <c r="Q533" s="4">
        <v>1</v>
      </c>
      <c r="R533" s="4">
        <v>1</v>
      </c>
      <c r="T533" s="4">
        <v>1</v>
      </c>
      <c r="U533" s="4">
        <v>26.94</v>
      </c>
      <c r="V533" s="4">
        <v>41.99</v>
      </c>
      <c r="Y533" s="4" t="s">
        <v>1791</v>
      </c>
      <c r="AB533" s="4" t="s">
        <v>2341</v>
      </c>
    </row>
    <row r="534" spans="1:28" s="4" customFormat="1" ht="39.6" hidden="1" x14ac:dyDescent="0.3">
      <c r="A534" s="3" t="s">
        <v>2340</v>
      </c>
      <c r="B534" s="4">
        <v>18</v>
      </c>
      <c r="C534" s="4" t="s">
        <v>87</v>
      </c>
      <c r="E534" s="4">
        <v>552</v>
      </c>
      <c r="F534" s="4" t="str">
        <f>LOOKUP(E534,Lotes!A:A,Lotes!N:N)</f>
        <v>relleno constructivo bajo piso</v>
      </c>
      <c r="G534" s="4" t="s">
        <v>27</v>
      </c>
      <c r="H534" s="4" t="s">
        <v>2251</v>
      </c>
      <c r="I534" s="4" t="s">
        <v>1634</v>
      </c>
      <c r="K534" s="10" t="s">
        <v>1641</v>
      </c>
      <c r="L534" s="4" t="s">
        <v>2340</v>
      </c>
      <c r="M534" s="4" t="s">
        <v>1642</v>
      </c>
      <c r="N534" s="4" t="s">
        <v>1669</v>
      </c>
      <c r="P534" s="4" t="s">
        <v>1670</v>
      </c>
      <c r="Q534" s="4">
        <v>1</v>
      </c>
      <c r="R534" s="4">
        <v>1</v>
      </c>
      <c r="T534" s="4">
        <v>0</v>
      </c>
      <c r="V534" s="4">
        <v>9.98</v>
      </c>
      <c r="AB534" s="4" t="s">
        <v>2342</v>
      </c>
    </row>
    <row r="535" spans="1:28" s="4" customFormat="1" ht="26.4" hidden="1" x14ac:dyDescent="0.3">
      <c r="A535" s="3" t="s">
        <v>2340</v>
      </c>
      <c r="B535" s="4">
        <v>18</v>
      </c>
      <c r="C535" s="4" t="s">
        <v>87</v>
      </c>
      <c r="E535" s="4">
        <v>552</v>
      </c>
      <c r="F535" s="4" t="str">
        <f>LOOKUP(E535,Lotes!A:A,Lotes!N:N)</f>
        <v>relleno constructivo bajo piso</v>
      </c>
      <c r="G535" s="4" t="s">
        <v>27</v>
      </c>
      <c r="H535" s="4" t="s">
        <v>2251</v>
      </c>
      <c r="I535" s="4" t="s">
        <v>1634</v>
      </c>
      <c r="K535" s="10" t="s">
        <v>1641</v>
      </c>
      <c r="L535" s="4" t="s">
        <v>2340</v>
      </c>
      <c r="M535" s="4" t="s">
        <v>1642</v>
      </c>
      <c r="N535" s="4" t="s">
        <v>1643</v>
      </c>
      <c r="P535" s="4" t="s">
        <v>1668</v>
      </c>
      <c r="Q535" s="4">
        <v>1</v>
      </c>
      <c r="R535" s="4">
        <v>1</v>
      </c>
      <c r="T535" s="4">
        <v>0</v>
      </c>
      <c r="X535" s="4" t="s">
        <v>1759</v>
      </c>
      <c r="AB535" s="4" t="s">
        <v>2343</v>
      </c>
    </row>
    <row r="536" spans="1:28" s="4" customFormat="1" ht="26.4" hidden="1" x14ac:dyDescent="0.3">
      <c r="A536" s="3" t="s">
        <v>2340</v>
      </c>
      <c r="B536" s="4">
        <v>18</v>
      </c>
      <c r="C536" s="4" t="s">
        <v>87</v>
      </c>
      <c r="E536" s="4">
        <v>552</v>
      </c>
      <c r="F536" s="4" t="str">
        <f>LOOKUP(E536,Lotes!A:A,Lotes!N:N)</f>
        <v>relleno constructivo bajo piso</v>
      </c>
      <c r="G536" s="4" t="s">
        <v>27</v>
      </c>
      <c r="H536" s="4" t="s">
        <v>2251</v>
      </c>
      <c r="I536" s="4" t="s">
        <v>1634</v>
      </c>
      <c r="K536" s="10" t="s">
        <v>1641</v>
      </c>
      <c r="L536" s="4" t="s">
        <v>2340</v>
      </c>
      <c r="M536" s="4" t="s">
        <v>1642</v>
      </c>
      <c r="N536" s="4" t="s">
        <v>1643</v>
      </c>
      <c r="P536" s="4" t="s">
        <v>1668</v>
      </c>
      <c r="Q536" s="4">
        <v>1</v>
      </c>
      <c r="R536" s="4">
        <v>1</v>
      </c>
      <c r="T536" s="4">
        <v>0</v>
      </c>
    </row>
    <row r="537" spans="1:28" s="4" customFormat="1" ht="26.4" hidden="1" x14ac:dyDescent="0.3">
      <c r="A537" s="3" t="s">
        <v>2340</v>
      </c>
      <c r="B537" s="4">
        <v>18</v>
      </c>
      <c r="C537" s="4" t="s">
        <v>87</v>
      </c>
      <c r="E537" s="4">
        <v>552</v>
      </c>
      <c r="F537" s="4" t="str">
        <f>LOOKUP(E537,Lotes!A:A,Lotes!N:N)</f>
        <v>relleno constructivo bajo piso</v>
      </c>
      <c r="G537" s="4" t="s">
        <v>27</v>
      </c>
      <c r="H537" s="4" t="s">
        <v>2251</v>
      </c>
      <c r="I537" s="4" t="s">
        <v>1634</v>
      </c>
      <c r="K537" s="10" t="s">
        <v>1641</v>
      </c>
      <c r="L537" s="4" t="s">
        <v>2340</v>
      </c>
      <c r="M537" s="4" t="s">
        <v>1642</v>
      </c>
      <c r="N537" s="4" t="s">
        <v>1671</v>
      </c>
      <c r="P537" s="4" t="s">
        <v>1668</v>
      </c>
      <c r="Q537" s="4">
        <v>2</v>
      </c>
      <c r="R537" s="4">
        <v>2</v>
      </c>
      <c r="T537" s="4">
        <v>0</v>
      </c>
    </row>
    <row r="538" spans="1:28" s="4" customFormat="1" ht="13.8" hidden="1" x14ac:dyDescent="0.3">
      <c r="A538" s="3" t="s">
        <v>2344</v>
      </c>
      <c r="B538" s="4">
        <v>18</v>
      </c>
      <c r="C538" s="4" t="s">
        <v>87</v>
      </c>
      <c r="E538" s="4">
        <v>552</v>
      </c>
      <c r="F538" s="4" t="str">
        <f>LOOKUP(E538,Lotes!A:A,Lotes!N:N)</f>
        <v>relleno constructivo bajo piso</v>
      </c>
      <c r="G538" s="4" t="s">
        <v>27</v>
      </c>
      <c r="H538" s="4" t="s">
        <v>2251</v>
      </c>
      <c r="I538" s="4" t="s">
        <v>1622</v>
      </c>
      <c r="K538" s="16"/>
      <c r="L538" s="16"/>
      <c r="M538" s="20" t="s">
        <v>1622</v>
      </c>
      <c r="N538" s="4" t="s">
        <v>1718</v>
      </c>
      <c r="P538" s="4" t="s">
        <v>1668</v>
      </c>
      <c r="Q538" s="4">
        <v>1</v>
      </c>
      <c r="R538" s="4">
        <v>1</v>
      </c>
      <c r="T538" s="4">
        <v>0</v>
      </c>
    </row>
    <row r="539" spans="1:28" s="4" customFormat="1" ht="13.8" hidden="1" x14ac:dyDescent="0.3">
      <c r="A539" s="3" t="s">
        <v>2345</v>
      </c>
      <c r="B539" s="4">
        <v>18</v>
      </c>
      <c r="C539" s="4" t="s">
        <v>87</v>
      </c>
      <c r="E539" s="4">
        <v>552</v>
      </c>
      <c r="F539" s="4" t="str">
        <f>LOOKUP(E539,Lotes!A:A,Lotes!N:N)</f>
        <v>relleno constructivo bajo piso</v>
      </c>
      <c r="G539" s="4" t="s">
        <v>27</v>
      </c>
      <c r="H539" s="4" t="s">
        <v>2251</v>
      </c>
      <c r="I539" s="4" t="s">
        <v>1634</v>
      </c>
      <c r="K539" s="16"/>
      <c r="L539" s="16"/>
      <c r="M539" s="4" t="s">
        <v>1634</v>
      </c>
      <c r="N539" s="4" t="s">
        <v>1695</v>
      </c>
      <c r="P539" s="4" t="s">
        <v>1668</v>
      </c>
      <c r="Q539" s="4">
        <v>6</v>
      </c>
      <c r="R539" s="4">
        <v>6</v>
      </c>
      <c r="T539" s="4">
        <v>0</v>
      </c>
    </row>
    <row r="540" spans="1:28" s="4" customFormat="1" ht="26.4" hidden="1" x14ac:dyDescent="0.3">
      <c r="A540" s="9" t="s">
        <v>2346</v>
      </c>
      <c r="B540" s="4">
        <v>18</v>
      </c>
      <c r="C540" s="4" t="s">
        <v>168</v>
      </c>
      <c r="D540" s="4" t="s">
        <v>1647</v>
      </c>
      <c r="E540" s="4">
        <v>494</v>
      </c>
      <c r="F540" s="4" t="str">
        <f>LOOKUP(E540,Lotes!A:A,Lotes!N:N)</f>
        <v>nivel de ocupacion posclasico</v>
      </c>
      <c r="G540" s="4" t="s">
        <v>27</v>
      </c>
      <c r="H540" s="4" t="s">
        <v>2347</v>
      </c>
      <c r="I540" s="4" t="s">
        <v>1634</v>
      </c>
      <c r="J540" s="4" t="s">
        <v>3561</v>
      </c>
      <c r="K540" s="10" t="s">
        <v>1656</v>
      </c>
      <c r="L540" s="10" t="s">
        <v>1657</v>
      </c>
      <c r="M540" s="4" t="s">
        <v>1658</v>
      </c>
      <c r="N540" s="4" t="s">
        <v>1730</v>
      </c>
      <c r="O540" s="4" t="s">
        <v>1625</v>
      </c>
      <c r="P540" s="4" t="s">
        <v>1786</v>
      </c>
      <c r="Q540" s="4">
        <v>1</v>
      </c>
      <c r="R540" s="4">
        <v>1</v>
      </c>
      <c r="T540" s="4">
        <v>1</v>
      </c>
      <c r="U540" s="4">
        <v>59.73</v>
      </c>
      <c r="V540" s="4">
        <v>32.4</v>
      </c>
      <c r="X540" s="4" t="s">
        <v>1646</v>
      </c>
      <c r="Y540" s="4" t="s">
        <v>1627</v>
      </c>
      <c r="AB540" s="4" t="s">
        <v>2348</v>
      </c>
    </row>
    <row r="541" spans="1:28" s="4" customFormat="1" ht="13.8" hidden="1" x14ac:dyDescent="0.3">
      <c r="A541" s="3" t="s">
        <v>2349</v>
      </c>
      <c r="B541" s="4">
        <v>18</v>
      </c>
      <c r="C541" s="4" t="s">
        <v>168</v>
      </c>
      <c r="D541" s="4" t="s">
        <v>1647</v>
      </c>
      <c r="E541" s="4">
        <v>494</v>
      </c>
      <c r="F541" s="4" t="str">
        <f>LOOKUP(E541,Lotes!A:A,Lotes!N:N)</f>
        <v>nivel de ocupacion posclasico</v>
      </c>
      <c r="G541" s="4" t="s">
        <v>27</v>
      </c>
      <c r="H541" s="4" t="s">
        <v>2347</v>
      </c>
      <c r="I541" s="4" t="s">
        <v>1634</v>
      </c>
      <c r="J541" s="4" t="s">
        <v>2911</v>
      </c>
      <c r="K541" s="10" t="s">
        <v>1635</v>
      </c>
      <c r="L541" s="10" t="s">
        <v>1636</v>
      </c>
      <c r="M541" s="4" t="s">
        <v>1637</v>
      </c>
      <c r="N541" s="4" t="s">
        <v>1710</v>
      </c>
      <c r="O541" s="4" t="s">
        <v>1625</v>
      </c>
      <c r="P541" s="4" t="s">
        <v>1626</v>
      </c>
      <c r="Q541" s="4">
        <v>1</v>
      </c>
      <c r="R541" s="4">
        <v>1</v>
      </c>
      <c r="T541" s="4">
        <v>1</v>
      </c>
      <c r="U541" s="4">
        <v>79.06</v>
      </c>
      <c r="V541" s="4">
        <v>19.16</v>
      </c>
      <c r="AB541" s="4" t="s">
        <v>2350</v>
      </c>
    </row>
    <row r="542" spans="1:28" s="4" customFormat="1" ht="26.4" hidden="1" x14ac:dyDescent="0.3">
      <c r="A542" s="3" t="s">
        <v>2351</v>
      </c>
      <c r="B542" s="4">
        <v>18</v>
      </c>
      <c r="C542" s="4" t="s">
        <v>168</v>
      </c>
      <c r="D542" s="4" t="s">
        <v>1647</v>
      </c>
      <c r="E542" s="4">
        <v>494</v>
      </c>
      <c r="F542" s="4" t="str">
        <f>LOOKUP(E542,Lotes!A:A,Lotes!N:N)</f>
        <v>nivel de ocupacion posclasico</v>
      </c>
      <c r="G542" s="4" t="s">
        <v>27</v>
      </c>
      <c r="H542" s="4" t="s">
        <v>2347</v>
      </c>
      <c r="I542" s="4" t="s">
        <v>1622</v>
      </c>
      <c r="K542" s="10" t="s">
        <v>1630</v>
      </c>
      <c r="L542" s="16"/>
      <c r="M542" s="20" t="s">
        <v>1622</v>
      </c>
      <c r="N542" s="4" t="s">
        <v>1643</v>
      </c>
      <c r="P542" s="4" t="s">
        <v>1632</v>
      </c>
      <c r="Q542" s="4">
        <v>2</v>
      </c>
      <c r="R542" s="4">
        <v>2</v>
      </c>
      <c r="T542" s="4">
        <v>0</v>
      </c>
      <c r="V542" s="4">
        <v>8.5399999999999991</v>
      </c>
      <c r="X542" s="4" t="s">
        <v>1679</v>
      </c>
      <c r="AB542" s="4" t="s">
        <v>2352</v>
      </c>
    </row>
    <row r="543" spans="1:28" s="4" customFormat="1" ht="13.8" hidden="1" x14ac:dyDescent="0.3">
      <c r="A543" s="3" t="s">
        <v>2353</v>
      </c>
      <c r="B543" s="4">
        <v>18</v>
      </c>
      <c r="C543" s="4" t="s">
        <v>168</v>
      </c>
      <c r="D543" s="4" t="s">
        <v>1647</v>
      </c>
      <c r="E543" s="4">
        <v>494</v>
      </c>
      <c r="F543" s="4" t="str">
        <f>LOOKUP(E543,Lotes!A:A,Lotes!N:N)</f>
        <v>nivel de ocupacion posclasico</v>
      </c>
      <c r="G543" s="4" t="s">
        <v>27</v>
      </c>
      <c r="H543" s="4" t="s">
        <v>2347</v>
      </c>
      <c r="I543" s="4" t="s">
        <v>1622</v>
      </c>
      <c r="K543" s="10" t="s">
        <v>1650</v>
      </c>
      <c r="L543" s="16"/>
      <c r="M543" s="20" t="s">
        <v>1622</v>
      </c>
      <c r="N543" s="4" t="s">
        <v>1757</v>
      </c>
      <c r="O543" s="4" t="s">
        <v>1665</v>
      </c>
      <c r="P543" s="4" t="s">
        <v>1786</v>
      </c>
      <c r="Q543" s="4">
        <v>1</v>
      </c>
      <c r="R543" s="4">
        <v>1</v>
      </c>
      <c r="T543" s="4">
        <v>1</v>
      </c>
      <c r="U543" s="4">
        <v>19.690000000000001</v>
      </c>
      <c r="V543" s="4">
        <v>13.24</v>
      </c>
      <c r="X543" s="4" t="s">
        <v>1679</v>
      </c>
    </row>
    <row r="544" spans="1:28" s="4" customFormat="1" ht="13.8" hidden="1" x14ac:dyDescent="0.3">
      <c r="A544" s="3" t="s">
        <v>2354</v>
      </c>
      <c r="B544" s="4">
        <v>18</v>
      </c>
      <c r="C544" s="4" t="s">
        <v>168</v>
      </c>
      <c r="D544" s="4" t="s">
        <v>1647</v>
      </c>
      <c r="E544" s="4">
        <v>494</v>
      </c>
      <c r="F544" s="4" t="str">
        <f>LOOKUP(E544,Lotes!A:A,Lotes!N:N)</f>
        <v>nivel de ocupacion posclasico</v>
      </c>
      <c r="G544" s="4" t="s">
        <v>27</v>
      </c>
      <c r="H544" s="4" t="s">
        <v>2347</v>
      </c>
      <c r="I544" s="4" t="s">
        <v>1634</v>
      </c>
      <c r="K544" s="10" t="s">
        <v>1682</v>
      </c>
      <c r="L544" s="16"/>
      <c r="M544" s="4" t="s">
        <v>1683</v>
      </c>
      <c r="N544" s="4" t="s">
        <v>1643</v>
      </c>
      <c r="P544" s="4" t="s">
        <v>1632</v>
      </c>
      <c r="Q544" s="4">
        <v>4</v>
      </c>
      <c r="R544" s="4">
        <v>4</v>
      </c>
      <c r="T544" s="4">
        <v>0</v>
      </c>
    </row>
    <row r="545" spans="1:28" s="4" customFormat="1" ht="13.8" hidden="1" x14ac:dyDescent="0.3">
      <c r="A545" s="3" t="s">
        <v>2354</v>
      </c>
      <c r="B545" s="4">
        <v>18</v>
      </c>
      <c r="C545" s="4" t="s">
        <v>168</v>
      </c>
      <c r="D545" s="4" t="s">
        <v>1647</v>
      </c>
      <c r="E545" s="4">
        <v>494</v>
      </c>
      <c r="F545" s="4" t="str">
        <f>LOOKUP(E545,Lotes!A:A,Lotes!N:N)</f>
        <v>nivel de ocupacion posclasico</v>
      </c>
      <c r="G545" s="4" t="s">
        <v>27</v>
      </c>
      <c r="H545" s="4" t="s">
        <v>2347</v>
      </c>
      <c r="I545" s="4" t="s">
        <v>1634</v>
      </c>
      <c r="K545" s="10" t="s">
        <v>1682</v>
      </c>
      <c r="L545" s="16"/>
      <c r="M545" s="4" t="s">
        <v>1683</v>
      </c>
      <c r="N545" s="4" t="s">
        <v>1643</v>
      </c>
      <c r="P545" s="4" t="s">
        <v>1632</v>
      </c>
      <c r="Q545" s="4">
        <v>1</v>
      </c>
      <c r="R545" s="4">
        <v>1</v>
      </c>
      <c r="T545" s="4">
        <v>0</v>
      </c>
      <c r="X545" s="4" t="s">
        <v>1679</v>
      </c>
    </row>
    <row r="546" spans="1:28" s="4" customFormat="1" ht="52.8" hidden="1" x14ac:dyDescent="0.3">
      <c r="A546" s="3" t="s">
        <v>2355</v>
      </c>
      <c r="B546" s="4">
        <v>18</v>
      </c>
      <c r="C546" s="4" t="s">
        <v>168</v>
      </c>
      <c r="D546" s="4" t="s">
        <v>1647</v>
      </c>
      <c r="E546" s="4">
        <v>494</v>
      </c>
      <c r="F546" s="4" t="str">
        <f>LOOKUP(E546,Lotes!A:A,Lotes!N:N)</f>
        <v>nivel de ocupacion posclasico</v>
      </c>
      <c r="G546" s="4" t="s">
        <v>27</v>
      </c>
      <c r="H546" s="4" t="s">
        <v>2347</v>
      </c>
      <c r="I546" s="4" t="s">
        <v>1634</v>
      </c>
      <c r="K546" s="16"/>
      <c r="L546" s="16"/>
      <c r="M546" s="4" t="s">
        <v>1634</v>
      </c>
      <c r="N546" s="4" t="s">
        <v>1643</v>
      </c>
      <c r="P546" s="4" t="s">
        <v>1632</v>
      </c>
      <c r="Q546" s="4">
        <v>1</v>
      </c>
      <c r="R546" s="4">
        <v>1</v>
      </c>
      <c r="T546" s="4">
        <v>0</v>
      </c>
      <c r="U546" s="4">
        <v>29.82</v>
      </c>
      <c r="V546" s="4">
        <v>7.45</v>
      </c>
      <c r="X546" s="4" t="s">
        <v>2356</v>
      </c>
      <c r="AB546" s="4" t="s">
        <v>2357</v>
      </c>
    </row>
    <row r="547" spans="1:28" s="4" customFormat="1" ht="26.4" hidden="1" x14ac:dyDescent="0.3">
      <c r="A547" s="3" t="s">
        <v>2358</v>
      </c>
      <c r="B547" s="4">
        <v>17</v>
      </c>
      <c r="C547" s="4" t="s">
        <v>32</v>
      </c>
      <c r="E547" s="4">
        <v>118</v>
      </c>
      <c r="F547" s="4" t="str">
        <f>LOOKUP(E547,Lotes!A:A,Lotes!N:N)</f>
        <v>Núcleo de construcción con relleno</v>
      </c>
      <c r="G547" s="4" t="s">
        <v>2359</v>
      </c>
      <c r="H547" s="4" t="s">
        <v>1822</v>
      </c>
      <c r="I547" s="4" t="s">
        <v>1738</v>
      </c>
      <c r="K547" s="16"/>
      <c r="L547" s="16"/>
      <c r="M547" s="4" t="s">
        <v>1807</v>
      </c>
      <c r="N547" s="4" t="s">
        <v>2081</v>
      </c>
      <c r="P547" s="4" t="s">
        <v>1626</v>
      </c>
      <c r="Q547" s="4">
        <v>1</v>
      </c>
      <c r="R547" s="4">
        <v>1</v>
      </c>
      <c r="T547" s="4">
        <v>1</v>
      </c>
      <c r="U547" s="4">
        <v>16.440000000000001</v>
      </c>
      <c r="V547" s="4">
        <v>5.84</v>
      </c>
      <c r="Y547" s="4" t="s">
        <v>1627</v>
      </c>
      <c r="AB547" s="4" t="s">
        <v>2360</v>
      </c>
    </row>
    <row r="548" spans="1:28" s="4" customFormat="1" ht="26.4" hidden="1" x14ac:dyDescent="0.3">
      <c r="A548" s="3" t="s">
        <v>2361</v>
      </c>
      <c r="B548" s="4">
        <v>17</v>
      </c>
      <c r="C548" s="4" t="s">
        <v>32</v>
      </c>
      <c r="E548" s="4">
        <v>118</v>
      </c>
      <c r="F548" s="4" t="str">
        <f>LOOKUP(E548,Lotes!A:A,Lotes!N:N)</f>
        <v>Núcleo de construcción con relleno</v>
      </c>
      <c r="G548" s="4" t="s">
        <v>2359</v>
      </c>
      <c r="H548" s="4" t="s">
        <v>1822</v>
      </c>
      <c r="I548" s="4" t="s">
        <v>1622</v>
      </c>
      <c r="K548" s="10" t="s">
        <v>1682</v>
      </c>
      <c r="L548" s="16"/>
      <c r="M548" s="20" t="s">
        <v>1622</v>
      </c>
      <c r="N548" s="4" t="s">
        <v>1796</v>
      </c>
      <c r="P548" s="4" t="s">
        <v>1945</v>
      </c>
      <c r="Q548" s="4">
        <v>1</v>
      </c>
      <c r="R548" s="4">
        <v>1</v>
      </c>
      <c r="T548" s="4">
        <v>0</v>
      </c>
      <c r="U548" s="4">
        <v>17.04</v>
      </c>
      <c r="V548" s="4">
        <v>5.01</v>
      </c>
      <c r="AB548" s="4" t="s">
        <v>2362</v>
      </c>
    </row>
    <row r="549" spans="1:28" s="4" customFormat="1" ht="27.6" hidden="1" x14ac:dyDescent="0.3">
      <c r="A549" s="3" t="s">
        <v>2363</v>
      </c>
      <c r="B549" s="4">
        <v>17</v>
      </c>
      <c r="C549" s="4" t="s">
        <v>32</v>
      </c>
      <c r="E549" s="4">
        <v>118</v>
      </c>
      <c r="F549" s="4" t="str">
        <f>LOOKUP(E549,Lotes!A:A,Lotes!N:N)</f>
        <v>Núcleo de construcción con relleno</v>
      </c>
      <c r="G549" s="4" t="s">
        <v>2359</v>
      </c>
      <c r="H549" s="4" t="s">
        <v>1822</v>
      </c>
      <c r="I549" s="4" t="s">
        <v>1634</v>
      </c>
      <c r="K549" s="10" t="s">
        <v>1728</v>
      </c>
      <c r="L549" s="16"/>
      <c r="M549" s="4" t="s">
        <v>1729</v>
      </c>
      <c r="N549" s="4" t="s">
        <v>1667</v>
      </c>
      <c r="P549" s="4" t="s">
        <v>1668</v>
      </c>
      <c r="Q549" s="4">
        <v>1</v>
      </c>
      <c r="R549" s="4">
        <v>1</v>
      </c>
      <c r="T549" s="4">
        <v>0</v>
      </c>
      <c r="AB549" s="4" t="s">
        <v>2364</v>
      </c>
    </row>
    <row r="550" spans="1:28" s="4" customFormat="1" ht="27.6" hidden="1" x14ac:dyDescent="0.3">
      <c r="A550" s="3" t="s">
        <v>2363</v>
      </c>
      <c r="B550" s="4">
        <v>17</v>
      </c>
      <c r="C550" s="4" t="s">
        <v>32</v>
      </c>
      <c r="E550" s="4">
        <v>118</v>
      </c>
      <c r="F550" s="4" t="str">
        <f>LOOKUP(E550,Lotes!A:A,Lotes!N:N)</f>
        <v>Núcleo de construcción con relleno</v>
      </c>
      <c r="G550" s="4" t="s">
        <v>2359</v>
      </c>
      <c r="H550" s="4" t="s">
        <v>1822</v>
      </c>
      <c r="I550" s="4" t="s">
        <v>1634</v>
      </c>
      <c r="K550" s="10" t="s">
        <v>1728</v>
      </c>
      <c r="L550" s="16"/>
      <c r="M550" s="4" t="s">
        <v>1729</v>
      </c>
      <c r="N550" s="4" t="s">
        <v>1718</v>
      </c>
      <c r="P550" s="4" t="s">
        <v>1668</v>
      </c>
      <c r="Q550" s="4">
        <v>1</v>
      </c>
      <c r="R550" s="4">
        <v>1</v>
      </c>
      <c r="T550" s="4">
        <v>0</v>
      </c>
    </row>
    <row r="551" spans="1:28" s="4" customFormat="1" ht="27.6" hidden="1" x14ac:dyDescent="0.3">
      <c r="A551" s="3" t="s">
        <v>2365</v>
      </c>
      <c r="B551" s="4">
        <v>17</v>
      </c>
      <c r="C551" s="4" t="s">
        <v>32</v>
      </c>
      <c r="E551" s="4">
        <v>118</v>
      </c>
      <c r="F551" s="4" t="str">
        <f>LOOKUP(E551,Lotes!A:A,Lotes!N:N)</f>
        <v>Núcleo de construcción con relleno</v>
      </c>
      <c r="G551" s="4" t="s">
        <v>2359</v>
      </c>
      <c r="H551" s="4" t="s">
        <v>1822</v>
      </c>
      <c r="I551" s="4" t="s">
        <v>1622</v>
      </c>
      <c r="K551" s="10" t="s">
        <v>1728</v>
      </c>
      <c r="L551" s="16"/>
      <c r="M551" s="20" t="s">
        <v>1622</v>
      </c>
      <c r="N551" s="4" t="s">
        <v>1643</v>
      </c>
      <c r="P551" s="4" t="s">
        <v>1632</v>
      </c>
      <c r="Q551" s="4">
        <v>1</v>
      </c>
      <c r="R551" s="4">
        <v>1</v>
      </c>
      <c r="T551" s="4">
        <v>0</v>
      </c>
      <c r="V551" s="4">
        <v>4.26</v>
      </c>
      <c r="AB551" s="4" t="s">
        <v>2366</v>
      </c>
    </row>
    <row r="552" spans="1:28" s="4" customFormat="1" ht="26.4" hidden="1" x14ac:dyDescent="0.3">
      <c r="A552" s="3" t="s">
        <v>2358</v>
      </c>
      <c r="B552" s="4">
        <v>17</v>
      </c>
      <c r="C552" s="4" t="s">
        <v>32</v>
      </c>
      <c r="E552" s="4">
        <v>118</v>
      </c>
      <c r="F552" s="4" t="str">
        <f>LOOKUP(E552,Lotes!A:A,Lotes!N:N)</f>
        <v>Núcleo de construcción con relleno</v>
      </c>
      <c r="G552" s="4" t="s">
        <v>2359</v>
      </c>
      <c r="H552" s="4" t="s">
        <v>1822</v>
      </c>
      <c r="I552" s="4" t="s">
        <v>1738</v>
      </c>
      <c r="K552" s="16"/>
      <c r="L552" s="16"/>
      <c r="M552" s="4" t="s">
        <v>1807</v>
      </c>
      <c r="N552" s="4" t="s">
        <v>1718</v>
      </c>
      <c r="P552" s="4" t="s">
        <v>1668</v>
      </c>
      <c r="Q552" s="4">
        <v>1</v>
      </c>
      <c r="R552" s="4">
        <v>1</v>
      </c>
      <c r="T552" s="4">
        <v>0</v>
      </c>
      <c r="X552" s="4" t="s">
        <v>2073</v>
      </c>
    </row>
    <row r="553" spans="1:28" s="4" customFormat="1" ht="26.4" hidden="1" x14ac:dyDescent="0.3">
      <c r="A553" s="3" t="s">
        <v>2367</v>
      </c>
      <c r="B553" s="4">
        <v>18</v>
      </c>
      <c r="C553" s="4" t="s">
        <v>94</v>
      </c>
      <c r="E553" s="4">
        <v>582</v>
      </c>
      <c r="F553" s="4" t="str">
        <f>LOOKUP(E553,Lotes!A:A,Lotes!N:N)</f>
        <v>relleno entre de los pisos</v>
      </c>
      <c r="G553" s="4" t="s">
        <v>581</v>
      </c>
      <c r="H553" s="4" t="s">
        <v>1996</v>
      </c>
      <c r="I553" s="4" t="s">
        <v>1634</v>
      </c>
      <c r="J553" s="4" t="s">
        <v>3561</v>
      </c>
      <c r="K553" s="10" t="s">
        <v>1656</v>
      </c>
      <c r="L553" s="10" t="s">
        <v>1657</v>
      </c>
      <c r="M553" s="4" t="s">
        <v>1658</v>
      </c>
      <c r="N553" s="4" t="s">
        <v>1849</v>
      </c>
      <c r="P553" s="4" t="s">
        <v>1751</v>
      </c>
      <c r="Q553" s="4">
        <v>1</v>
      </c>
      <c r="R553" s="4">
        <v>1</v>
      </c>
      <c r="T553" s="4">
        <v>0</v>
      </c>
      <c r="U553" s="4">
        <v>69.98</v>
      </c>
      <c r="V553" s="4">
        <v>23.02</v>
      </c>
      <c r="Y553" s="4" t="s">
        <v>1627</v>
      </c>
      <c r="AB553" s="4" t="s">
        <v>2368</v>
      </c>
    </row>
    <row r="554" spans="1:28" s="4" customFormat="1" ht="26.4" hidden="1" x14ac:dyDescent="0.3">
      <c r="A554" s="3" t="s">
        <v>2369</v>
      </c>
      <c r="B554" s="4">
        <v>18</v>
      </c>
      <c r="C554" s="4" t="s">
        <v>94</v>
      </c>
      <c r="E554" s="4">
        <v>582</v>
      </c>
      <c r="F554" s="4" t="str">
        <f>LOOKUP(E554,Lotes!A:A,Lotes!N:N)</f>
        <v>relleno entre de los pisos</v>
      </c>
      <c r="G554" s="4" t="s">
        <v>581</v>
      </c>
      <c r="H554" s="4" t="s">
        <v>1996</v>
      </c>
      <c r="I554" s="4" t="s">
        <v>1634</v>
      </c>
      <c r="K554" s="10" t="s">
        <v>1641</v>
      </c>
      <c r="L554" s="16"/>
      <c r="M554" s="4" t="s">
        <v>1642</v>
      </c>
      <c r="N554" s="4" t="s">
        <v>1667</v>
      </c>
      <c r="P554" s="4" t="s">
        <v>1945</v>
      </c>
      <c r="Q554" s="4">
        <v>1</v>
      </c>
      <c r="R554" s="4">
        <v>1</v>
      </c>
      <c r="T554" s="4">
        <v>1</v>
      </c>
      <c r="U554" s="5"/>
      <c r="Y554" s="4" t="s">
        <v>1874</v>
      </c>
    </row>
    <row r="555" spans="1:28" s="4" customFormat="1" ht="26.4" hidden="1" x14ac:dyDescent="0.3">
      <c r="A555" s="3" t="s">
        <v>2369</v>
      </c>
      <c r="B555" s="4">
        <v>18</v>
      </c>
      <c r="C555" s="4" t="s">
        <v>94</v>
      </c>
      <c r="E555" s="4">
        <v>582</v>
      </c>
      <c r="F555" s="4" t="str">
        <f>LOOKUP(E555,Lotes!A:A,Lotes!N:N)</f>
        <v>relleno entre de los pisos</v>
      </c>
      <c r="G555" s="4" t="s">
        <v>581</v>
      </c>
      <c r="H555" s="4" t="s">
        <v>1996</v>
      </c>
      <c r="I555" s="4" t="s">
        <v>1634</v>
      </c>
      <c r="K555" s="10" t="s">
        <v>1641</v>
      </c>
      <c r="L555" s="16"/>
      <c r="M555" s="4" t="s">
        <v>1642</v>
      </c>
      <c r="N555" s="4" t="s">
        <v>1643</v>
      </c>
      <c r="P555" s="4" t="s">
        <v>1632</v>
      </c>
      <c r="Q555" s="4">
        <v>1</v>
      </c>
      <c r="R555" s="4">
        <v>1</v>
      </c>
      <c r="T555" s="4">
        <v>0</v>
      </c>
      <c r="U555" s="4">
        <v>43.11</v>
      </c>
      <c r="V555" s="4">
        <v>7.21</v>
      </c>
      <c r="X555" s="4" t="s">
        <v>1646</v>
      </c>
      <c r="AB555" s="4" t="s">
        <v>2370</v>
      </c>
    </row>
    <row r="556" spans="1:28" s="4" customFormat="1" ht="13.8" hidden="1" x14ac:dyDescent="0.3">
      <c r="A556" s="3" t="s">
        <v>2371</v>
      </c>
      <c r="B556" s="4">
        <v>18</v>
      </c>
      <c r="C556" s="4" t="s">
        <v>94</v>
      </c>
      <c r="E556" s="4">
        <v>582</v>
      </c>
      <c r="F556" s="4" t="str">
        <f>LOOKUP(E556,Lotes!A:A,Lotes!N:N)</f>
        <v>relleno entre de los pisos</v>
      </c>
      <c r="G556" s="4" t="s">
        <v>581</v>
      </c>
      <c r="H556" s="4" t="s">
        <v>1996</v>
      </c>
      <c r="I556" s="4" t="s">
        <v>1634</v>
      </c>
      <c r="J556" s="4" t="s">
        <v>2911</v>
      </c>
      <c r="K556" s="10" t="s">
        <v>1635</v>
      </c>
      <c r="L556" s="10" t="s">
        <v>1636</v>
      </c>
      <c r="M556" s="4" t="s">
        <v>1637</v>
      </c>
      <c r="N556" s="4" t="s">
        <v>1785</v>
      </c>
      <c r="O556" s="4" t="s">
        <v>1665</v>
      </c>
      <c r="P556" s="4" t="s">
        <v>1626</v>
      </c>
      <c r="Q556" s="4">
        <v>1</v>
      </c>
      <c r="R556" s="4">
        <v>1</v>
      </c>
      <c r="T556" s="4">
        <v>1</v>
      </c>
      <c r="U556" s="4">
        <v>66.25</v>
      </c>
      <c r="V556" s="4">
        <v>13.08</v>
      </c>
      <c r="Y556" s="4" t="s">
        <v>1627</v>
      </c>
      <c r="AB556" s="4" t="s">
        <v>2372</v>
      </c>
    </row>
    <row r="557" spans="1:28" s="4" customFormat="1" ht="13.8" hidden="1" x14ac:dyDescent="0.3">
      <c r="A557" s="3" t="s">
        <v>2373</v>
      </c>
      <c r="B557" s="4">
        <v>18</v>
      </c>
      <c r="C557" s="4" t="s">
        <v>94</v>
      </c>
      <c r="E557" s="4">
        <v>582</v>
      </c>
      <c r="F557" s="4" t="str">
        <f>LOOKUP(E557,Lotes!A:A,Lotes!N:N)</f>
        <v>relleno entre de los pisos</v>
      </c>
      <c r="G557" s="4" t="s">
        <v>581</v>
      </c>
      <c r="H557" s="4" t="s">
        <v>1996</v>
      </c>
      <c r="I557" s="4" t="s">
        <v>1622</v>
      </c>
      <c r="K557" s="10" t="s">
        <v>2090</v>
      </c>
      <c r="L557" s="10" t="s">
        <v>1636</v>
      </c>
      <c r="M557" s="4" t="s">
        <v>2091</v>
      </c>
      <c r="N557" s="4" t="s">
        <v>1785</v>
      </c>
      <c r="O557" s="4" t="s">
        <v>1665</v>
      </c>
      <c r="P557" s="4" t="s">
        <v>1626</v>
      </c>
      <c r="Q557" s="4">
        <v>1</v>
      </c>
      <c r="R557" s="4">
        <v>1</v>
      </c>
      <c r="T557" s="4">
        <v>1</v>
      </c>
      <c r="U557" s="4">
        <v>93.1</v>
      </c>
      <c r="V557" s="4">
        <v>16.37</v>
      </c>
      <c r="Z557" s="4" t="s">
        <v>1874</v>
      </c>
      <c r="AA557" s="4" t="s">
        <v>1647</v>
      </c>
      <c r="AB557" s="4" t="s">
        <v>2374</v>
      </c>
    </row>
    <row r="558" spans="1:28" s="4" customFormat="1" ht="13.8" hidden="1" x14ac:dyDescent="0.3">
      <c r="A558" s="3" t="s">
        <v>2375</v>
      </c>
      <c r="B558" s="4">
        <v>18</v>
      </c>
      <c r="C558" s="4" t="s">
        <v>94</v>
      </c>
      <c r="E558" s="4">
        <v>582</v>
      </c>
      <c r="F558" s="4" t="str">
        <f>LOOKUP(E558,Lotes!A:A,Lotes!N:N)</f>
        <v>relleno entre de los pisos</v>
      </c>
      <c r="G558" s="4" t="s">
        <v>581</v>
      </c>
      <c r="H558" s="4" t="s">
        <v>1996</v>
      </c>
      <c r="I558" s="4" t="s">
        <v>1622</v>
      </c>
      <c r="K558" s="10" t="s">
        <v>1650</v>
      </c>
      <c r="L558" s="16"/>
      <c r="M558" s="20" t="s">
        <v>1622</v>
      </c>
      <c r="N558" s="4" t="s">
        <v>1643</v>
      </c>
      <c r="P558" s="4" t="s">
        <v>1632</v>
      </c>
      <c r="Q558" s="4">
        <v>1</v>
      </c>
      <c r="R558" s="4">
        <v>1</v>
      </c>
      <c r="T558" s="4">
        <v>0</v>
      </c>
      <c r="U558" s="4">
        <v>41.21</v>
      </c>
      <c r="V558" s="4">
        <v>4.51</v>
      </c>
    </row>
    <row r="559" spans="1:28" s="4" customFormat="1" ht="26.4" hidden="1" x14ac:dyDescent="0.3">
      <c r="A559" s="3" t="s">
        <v>2375</v>
      </c>
      <c r="B559" s="4">
        <v>18</v>
      </c>
      <c r="C559" s="4" t="s">
        <v>94</v>
      </c>
      <c r="E559" s="4">
        <v>582</v>
      </c>
      <c r="F559" s="4" t="str">
        <f>LOOKUP(E559,Lotes!A:A,Lotes!N:N)</f>
        <v>relleno entre de los pisos</v>
      </c>
      <c r="G559" s="4" t="s">
        <v>581</v>
      </c>
      <c r="H559" s="4" t="s">
        <v>1996</v>
      </c>
      <c r="I559" s="4" t="s">
        <v>1622</v>
      </c>
      <c r="K559" s="17" t="s">
        <v>2077</v>
      </c>
      <c r="L559" s="18" t="s">
        <v>1657</v>
      </c>
      <c r="M559" s="19" t="s">
        <v>2078</v>
      </c>
      <c r="N559" s="4" t="s">
        <v>1898</v>
      </c>
      <c r="O559" s="4" t="s">
        <v>1665</v>
      </c>
      <c r="P559" s="6">
        <v>0.9</v>
      </c>
      <c r="Q559" s="4">
        <v>1</v>
      </c>
      <c r="R559" s="4">
        <v>1</v>
      </c>
      <c r="T559" s="4">
        <v>1</v>
      </c>
      <c r="U559" s="12">
        <v>26.9</v>
      </c>
      <c r="V559" s="12">
        <v>6.62</v>
      </c>
      <c r="W559" s="5"/>
      <c r="Z559" s="4" t="s">
        <v>1874</v>
      </c>
      <c r="AA559" s="5"/>
      <c r="AB559" s="4" t="s">
        <v>2376</v>
      </c>
    </row>
    <row r="560" spans="1:28" s="4" customFormat="1" ht="13.8" hidden="1" x14ac:dyDescent="0.3">
      <c r="A560" s="3" t="s">
        <v>2377</v>
      </c>
      <c r="B560" s="4">
        <v>18</v>
      </c>
      <c r="C560" s="4" t="s">
        <v>94</v>
      </c>
      <c r="E560" s="4">
        <v>582</v>
      </c>
      <c r="F560" s="4" t="str">
        <f>LOOKUP(E560,Lotes!A:A,Lotes!N:N)</f>
        <v>relleno entre de los pisos</v>
      </c>
      <c r="G560" s="4" t="s">
        <v>581</v>
      </c>
      <c r="H560" s="4" t="s">
        <v>1996</v>
      </c>
      <c r="I560" s="4" t="s">
        <v>1622</v>
      </c>
      <c r="K560" s="10" t="s">
        <v>1682</v>
      </c>
      <c r="L560" s="16"/>
      <c r="M560" s="20" t="s">
        <v>1622</v>
      </c>
      <c r="N560" s="4" t="s">
        <v>1755</v>
      </c>
      <c r="O560" s="4" t="s">
        <v>1665</v>
      </c>
      <c r="P560" s="6">
        <v>0.8</v>
      </c>
      <c r="Q560" s="4">
        <v>1</v>
      </c>
      <c r="R560" s="4">
        <v>1</v>
      </c>
      <c r="T560" s="4">
        <v>1</v>
      </c>
      <c r="U560" s="4">
        <v>24.83</v>
      </c>
      <c r="V560" s="4">
        <v>4.78</v>
      </c>
      <c r="AB560" s="4" t="s">
        <v>2008</v>
      </c>
    </row>
    <row r="561" spans="1:28" s="4" customFormat="1" ht="13.8" hidden="1" x14ac:dyDescent="0.3">
      <c r="A561" s="3" t="s">
        <v>2378</v>
      </c>
      <c r="B561" s="4">
        <v>17</v>
      </c>
      <c r="C561" s="4" t="s">
        <v>99</v>
      </c>
      <c r="E561" s="4">
        <v>78</v>
      </c>
      <c r="F561" s="4" t="str">
        <f>LOOKUP(E561,Lotes!A:A,Lotes!N:N)</f>
        <v>Deslave</v>
      </c>
      <c r="G561" s="4" t="s">
        <v>95</v>
      </c>
      <c r="H561" s="4" t="s">
        <v>2379</v>
      </c>
      <c r="I561" s="4" t="s">
        <v>1634</v>
      </c>
      <c r="J561" s="4" t="s">
        <v>2911</v>
      </c>
      <c r="K561" s="10" t="s">
        <v>1635</v>
      </c>
      <c r="L561" s="10" t="s">
        <v>1636</v>
      </c>
      <c r="M561" s="4" t="s">
        <v>1637</v>
      </c>
      <c r="N561" s="4" t="s">
        <v>1713</v>
      </c>
      <c r="O561" s="4" t="s">
        <v>1625</v>
      </c>
      <c r="P561" s="4" t="s">
        <v>1715</v>
      </c>
      <c r="Q561" s="4">
        <v>1</v>
      </c>
      <c r="R561" s="4">
        <v>1</v>
      </c>
      <c r="T561" s="4">
        <v>0</v>
      </c>
      <c r="U561" s="4">
        <v>40.520000000000003</v>
      </c>
      <c r="V561" s="4">
        <v>26.88</v>
      </c>
      <c r="AA561" s="4" t="s">
        <v>1647</v>
      </c>
      <c r="AB561" s="4" t="s">
        <v>2380</v>
      </c>
    </row>
    <row r="562" spans="1:28" s="4" customFormat="1" ht="52.8" hidden="1" x14ac:dyDescent="0.3">
      <c r="A562" s="3" t="s">
        <v>2378</v>
      </c>
      <c r="B562" s="4">
        <v>17</v>
      </c>
      <c r="C562" s="4" t="s">
        <v>99</v>
      </c>
      <c r="E562" s="4">
        <v>78</v>
      </c>
      <c r="F562" s="4" t="str">
        <f>LOOKUP(E562,Lotes!A:A,Lotes!N:N)</f>
        <v>Deslave</v>
      </c>
      <c r="G562" s="4" t="s">
        <v>95</v>
      </c>
      <c r="H562" s="4" t="s">
        <v>2379</v>
      </c>
      <c r="I562" s="4" t="s">
        <v>1634</v>
      </c>
      <c r="J562" s="4" t="s">
        <v>2911</v>
      </c>
      <c r="K562" s="10" t="s">
        <v>1635</v>
      </c>
      <c r="L562" s="10" t="s">
        <v>1636</v>
      </c>
      <c r="M562" s="4" t="s">
        <v>1637</v>
      </c>
      <c r="N562" s="4" t="s">
        <v>1757</v>
      </c>
      <c r="O562" s="4" t="s">
        <v>1625</v>
      </c>
      <c r="P562" s="4" t="s">
        <v>2381</v>
      </c>
      <c r="Q562" s="4">
        <v>1</v>
      </c>
      <c r="R562" s="4">
        <v>1</v>
      </c>
      <c r="T562" s="4">
        <v>0</v>
      </c>
      <c r="U562" s="4">
        <v>27.31</v>
      </c>
      <c r="V562" s="4">
        <v>9.2100000000000009</v>
      </c>
      <c r="AB562" s="4" t="s">
        <v>2382</v>
      </c>
    </row>
    <row r="563" spans="1:28" s="4" customFormat="1" ht="26.4" hidden="1" x14ac:dyDescent="0.3">
      <c r="A563" s="3" t="s">
        <v>2383</v>
      </c>
      <c r="B563" s="4">
        <v>17</v>
      </c>
      <c r="C563" s="4" t="s">
        <v>99</v>
      </c>
      <c r="E563" s="4">
        <v>78</v>
      </c>
      <c r="F563" s="4" t="str">
        <f>LOOKUP(E563,Lotes!A:A,Lotes!N:N)</f>
        <v>Deslave</v>
      </c>
      <c r="G563" s="4" t="s">
        <v>95</v>
      </c>
      <c r="H563" s="4" t="s">
        <v>2379</v>
      </c>
      <c r="I563" s="4" t="s">
        <v>1634</v>
      </c>
      <c r="K563" s="10" t="s">
        <v>1682</v>
      </c>
      <c r="L563" s="16"/>
      <c r="M563" s="4" t="s">
        <v>1683</v>
      </c>
      <c r="N563" s="4" t="s">
        <v>1757</v>
      </c>
      <c r="O563" s="4" t="s">
        <v>1665</v>
      </c>
      <c r="P563" s="4" t="s">
        <v>2384</v>
      </c>
      <c r="Q563" s="4">
        <v>1</v>
      </c>
      <c r="R563" s="4">
        <v>1</v>
      </c>
      <c r="T563" s="4">
        <v>0</v>
      </c>
      <c r="U563" s="4">
        <v>30.19</v>
      </c>
      <c r="V563" s="4">
        <v>16.27</v>
      </c>
      <c r="AB563" s="4" t="s">
        <v>2385</v>
      </c>
    </row>
    <row r="564" spans="1:28" s="4" customFormat="1" ht="13.8" hidden="1" x14ac:dyDescent="0.3">
      <c r="A564" s="3" t="s">
        <v>2383</v>
      </c>
      <c r="B564" s="4">
        <v>17</v>
      </c>
      <c r="C564" s="4" t="s">
        <v>99</v>
      </c>
      <c r="E564" s="4">
        <v>78</v>
      </c>
      <c r="F564" s="4" t="str">
        <f>LOOKUP(E564,Lotes!A:A,Lotes!N:N)</f>
        <v>Deslave</v>
      </c>
      <c r="G564" s="4" t="s">
        <v>95</v>
      </c>
      <c r="H564" s="4" t="s">
        <v>2379</v>
      </c>
      <c r="I564" s="4" t="s">
        <v>1634</v>
      </c>
      <c r="K564" s="10" t="s">
        <v>1682</v>
      </c>
      <c r="L564" s="16"/>
      <c r="M564" s="4" t="s">
        <v>1683</v>
      </c>
      <c r="N564" s="4" t="s">
        <v>1624</v>
      </c>
      <c r="O564" s="4" t="s">
        <v>1625</v>
      </c>
      <c r="P564" s="4" t="s">
        <v>1786</v>
      </c>
      <c r="Q564" s="4">
        <v>1</v>
      </c>
      <c r="R564" s="4">
        <v>1</v>
      </c>
      <c r="T564" s="4">
        <v>0</v>
      </c>
      <c r="U564" s="4">
        <v>23.5</v>
      </c>
      <c r="V564" s="4">
        <v>4.71</v>
      </c>
      <c r="Y564" s="4" t="s">
        <v>1874</v>
      </c>
      <c r="Z564" s="4" t="s">
        <v>2011</v>
      </c>
      <c r="AB564" s="4" t="s">
        <v>2386</v>
      </c>
    </row>
    <row r="565" spans="1:28" s="4" customFormat="1" ht="39.6" hidden="1" x14ac:dyDescent="0.3">
      <c r="A565" s="3" t="s">
        <v>2383</v>
      </c>
      <c r="B565" s="4">
        <v>17</v>
      </c>
      <c r="C565" s="4" t="s">
        <v>99</v>
      </c>
      <c r="E565" s="4">
        <v>78</v>
      </c>
      <c r="F565" s="4" t="str">
        <f>LOOKUP(E565,Lotes!A:A,Lotes!N:N)</f>
        <v>Deslave</v>
      </c>
      <c r="G565" s="4" t="s">
        <v>95</v>
      </c>
      <c r="H565" s="4" t="s">
        <v>2379</v>
      </c>
      <c r="I565" s="4" t="s">
        <v>1634</v>
      </c>
      <c r="K565" s="10" t="s">
        <v>1682</v>
      </c>
      <c r="L565" s="16"/>
      <c r="M565" s="4" t="s">
        <v>1683</v>
      </c>
      <c r="N565" s="4" t="s">
        <v>1713</v>
      </c>
      <c r="P565" s="4" t="s">
        <v>1668</v>
      </c>
      <c r="Q565" s="4">
        <v>1</v>
      </c>
      <c r="R565" s="4">
        <v>1</v>
      </c>
      <c r="T565" s="4">
        <v>0</v>
      </c>
      <c r="U565" s="4">
        <v>28.38</v>
      </c>
      <c r="V565" s="4">
        <v>16.920000000000002</v>
      </c>
      <c r="X565" s="4" t="s">
        <v>1874</v>
      </c>
      <c r="Z565" s="4" t="s">
        <v>2011</v>
      </c>
      <c r="AA565" s="4" t="s">
        <v>1647</v>
      </c>
      <c r="AB565" s="4" t="s">
        <v>2387</v>
      </c>
    </row>
    <row r="566" spans="1:28" s="4" customFormat="1" ht="13.8" hidden="1" x14ac:dyDescent="0.3">
      <c r="A566" s="3" t="s">
        <v>2383</v>
      </c>
      <c r="B566" s="4">
        <v>17</v>
      </c>
      <c r="C566" s="4" t="s">
        <v>99</v>
      </c>
      <c r="E566" s="4">
        <v>78</v>
      </c>
      <c r="F566" s="4" t="str">
        <f>LOOKUP(E566,Lotes!A:A,Lotes!N:N)</f>
        <v>Deslave</v>
      </c>
      <c r="G566" s="4" t="s">
        <v>95</v>
      </c>
      <c r="H566" s="4" t="s">
        <v>2379</v>
      </c>
      <c r="I566" s="4" t="s">
        <v>1634</v>
      </c>
      <c r="K566" s="10" t="s">
        <v>1682</v>
      </c>
      <c r="L566" s="16"/>
      <c r="M566" s="4" t="s">
        <v>1683</v>
      </c>
      <c r="N566" s="4" t="s">
        <v>1713</v>
      </c>
      <c r="P566" s="4" t="s">
        <v>1668</v>
      </c>
      <c r="Q566" s="4">
        <v>1</v>
      </c>
      <c r="R566" s="4">
        <v>1</v>
      </c>
      <c r="T566" s="4">
        <v>0</v>
      </c>
      <c r="X566" s="4" t="s">
        <v>1874</v>
      </c>
      <c r="AA566" s="5"/>
      <c r="AB566" s="4" t="s">
        <v>2388</v>
      </c>
    </row>
    <row r="567" spans="1:28" s="4" customFormat="1" ht="13.8" hidden="1" x14ac:dyDescent="0.3">
      <c r="A567" s="3" t="s">
        <v>2389</v>
      </c>
      <c r="B567" s="4">
        <v>17</v>
      </c>
      <c r="C567" s="4" t="s">
        <v>99</v>
      </c>
      <c r="E567" s="4">
        <v>78</v>
      </c>
      <c r="F567" s="4" t="str">
        <f>LOOKUP(E567,Lotes!A:A,Lotes!N:N)</f>
        <v>Deslave</v>
      </c>
      <c r="G567" s="4" t="s">
        <v>95</v>
      </c>
      <c r="H567" s="4" t="s">
        <v>2379</v>
      </c>
      <c r="I567" s="4" t="s">
        <v>1698</v>
      </c>
      <c r="K567" s="16"/>
      <c r="L567" s="16"/>
      <c r="M567" s="4" t="s">
        <v>1698</v>
      </c>
      <c r="N567" s="4" t="s">
        <v>1853</v>
      </c>
      <c r="P567" s="6">
        <v>0.8</v>
      </c>
      <c r="Q567" s="4">
        <v>1</v>
      </c>
      <c r="R567" s="4">
        <v>1</v>
      </c>
      <c r="T567" s="4">
        <v>1</v>
      </c>
      <c r="U567" s="4">
        <v>31.25</v>
      </c>
      <c r="V567" s="4">
        <v>6.09</v>
      </c>
    </row>
    <row r="568" spans="1:28" s="4" customFormat="1" ht="13.8" hidden="1" x14ac:dyDescent="0.3">
      <c r="A568" s="3" t="s">
        <v>2389</v>
      </c>
      <c r="B568" s="4">
        <v>17</v>
      </c>
      <c r="C568" s="4" t="s">
        <v>99</v>
      </c>
      <c r="E568" s="4">
        <v>78</v>
      </c>
      <c r="F568" s="4" t="str">
        <f>LOOKUP(E568,Lotes!A:A,Lotes!N:N)</f>
        <v>Deslave</v>
      </c>
      <c r="G568" s="4" t="s">
        <v>95</v>
      </c>
      <c r="H568" s="4" t="s">
        <v>2379</v>
      </c>
      <c r="I568" s="4" t="s">
        <v>1698</v>
      </c>
      <c r="K568" s="16"/>
      <c r="L568" s="16"/>
      <c r="M568" s="4" t="s">
        <v>1698</v>
      </c>
      <c r="N568" s="4" t="s">
        <v>1796</v>
      </c>
      <c r="P568" s="4" t="s">
        <v>1668</v>
      </c>
      <c r="Q568" s="4">
        <v>1</v>
      </c>
      <c r="R568" s="4">
        <v>1</v>
      </c>
      <c r="T568" s="4">
        <v>0</v>
      </c>
      <c r="U568" s="4">
        <v>19.87</v>
      </c>
      <c r="V568" s="4">
        <v>6.36</v>
      </c>
    </row>
    <row r="569" spans="1:28" s="4" customFormat="1" ht="26.4" hidden="1" x14ac:dyDescent="0.3">
      <c r="A569" s="9" t="s">
        <v>2390</v>
      </c>
      <c r="B569" s="4">
        <v>17</v>
      </c>
      <c r="C569" s="4" t="s">
        <v>99</v>
      </c>
      <c r="E569" s="4">
        <v>78</v>
      </c>
      <c r="F569" s="4" t="str">
        <f>LOOKUP(E569,Lotes!A:A,Lotes!N:N)</f>
        <v>Deslave</v>
      </c>
      <c r="G569" s="4" t="s">
        <v>95</v>
      </c>
      <c r="H569" s="4" t="s">
        <v>2379</v>
      </c>
      <c r="I569" s="4" t="s">
        <v>1622</v>
      </c>
      <c r="K569" s="10" t="s">
        <v>1650</v>
      </c>
      <c r="L569" s="16"/>
      <c r="M569" s="20" t="s">
        <v>1622</v>
      </c>
      <c r="N569" s="4" t="s">
        <v>1898</v>
      </c>
      <c r="P569" s="4" t="s">
        <v>1832</v>
      </c>
      <c r="Q569" s="4">
        <v>1</v>
      </c>
      <c r="R569" s="4">
        <v>1</v>
      </c>
      <c r="T569" s="4">
        <v>0</v>
      </c>
      <c r="U569" s="4">
        <v>12.07</v>
      </c>
      <c r="V569" s="4">
        <v>7.41</v>
      </c>
      <c r="AB569" s="4" t="s">
        <v>2391</v>
      </c>
    </row>
    <row r="570" spans="1:28" s="4" customFormat="1" ht="13.8" hidden="1" x14ac:dyDescent="0.3">
      <c r="A570" s="3" t="s">
        <v>2390</v>
      </c>
      <c r="B570" s="4">
        <v>17</v>
      </c>
      <c r="C570" s="4" t="s">
        <v>99</v>
      </c>
      <c r="E570" s="4">
        <v>78</v>
      </c>
      <c r="F570" s="4" t="str">
        <f>LOOKUP(E570,Lotes!A:A,Lotes!N:N)</f>
        <v>Deslave</v>
      </c>
      <c r="G570" s="4" t="s">
        <v>95</v>
      </c>
      <c r="H570" s="4" t="s">
        <v>2379</v>
      </c>
      <c r="I570" s="4" t="s">
        <v>1622</v>
      </c>
      <c r="K570" s="10" t="s">
        <v>1650</v>
      </c>
      <c r="L570" s="16"/>
      <c r="M570" s="20" t="s">
        <v>1622</v>
      </c>
      <c r="N570" s="4" t="s">
        <v>1643</v>
      </c>
      <c r="P570" s="4" t="s">
        <v>1668</v>
      </c>
      <c r="Q570" s="4">
        <v>1</v>
      </c>
      <c r="R570" s="4">
        <v>1</v>
      </c>
      <c r="T570" s="4">
        <v>0</v>
      </c>
    </row>
    <row r="571" spans="1:28" s="4" customFormat="1" ht="26.4" hidden="1" x14ac:dyDescent="0.3">
      <c r="A571" s="3" t="s">
        <v>2392</v>
      </c>
      <c r="B571" s="4">
        <v>17</v>
      </c>
      <c r="C571" s="4" t="s">
        <v>99</v>
      </c>
      <c r="E571" s="4">
        <v>78</v>
      </c>
      <c r="F571" s="4" t="str">
        <f>LOOKUP(E571,Lotes!A:A,Lotes!N:N)</f>
        <v>Deslave</v>
      </c>
      <c r="G571" s="4" t="s">
        <v>95</v>
      </c>
      <c r="H571" s="4" t="s">
        <v>2379</v>
      </c>
      <c r="I571" s="4" t="s">
        <v>1622</v>
      </c>
      <c r="K571" s="10" t="s">
        <v>1630</v>
      </c>
      <c r="L571" s="16"/>
      <c r="M571" s="20" t="s">
        <v>1622</v>
      </c>
      <c r="N571" s="4" t="s">
        <v>2393</v>
      </c>
      <c r="P571" s="4" t="s">
        <v>1626</v>
      </c>
      <c r="Q571" s="4">
        <v>1</v>
      </c>
      <c r="R571" s="4">
        <v>1</v>
      </c>
      <c r="T571" s="4">
        <v>1</v>
      </c>
      <c r="U571" s="4">
        <v>17.899999999999999</v>
      </c>
      <c r="V571" s="4">
        <v>6.29</v>
      </c>
      <c r="AB571" s="4" t="s">
        <v>2394</v>
      </c>
    </row>
    <row r="572" spans="1:28" s="4" customFormat="1" ht="13.8" hidden="1" x14ac:dyDescent="0.3">
      <c r="A572" s="3" t="s">
        <v>2392</v>
      </c>
      <c r="B572" s="4">
        <v>17</v>
      </c>
      <c r="C572" s="4" t="s">
        <v>99</v>
      </c>
      <c r="E572" s="4">
        <v>78</v>
      </c>
      <c r="F572" s="4" t="str">
        <f>LOOKUP(E572,Lotes!A:A,Lotes!N:N)</f>
        <v>Deslave</v>
      </c>
      <c r="G572" s="4" t="s">
        <v>95</v>
      </c>
      <c r="H572" s="4" t="s">
        <v>2379</v>
      </c>
      <c r="I572" s="4" t="s">
        <v>1622</v>
      </c>
      <c r="K572" s="10" t="s">
        <v>1630</v>
      </c>
      <c r="L572" s="16"/>
      <c r="M572" s="20" t="s">
        <v>1622</v>
      </c>
      <c r="N572" s="4" t="s">
        <v>1643</v>
      </c>
      <c r="P572" s="4" t="s">
        <v>1632</v>
      </c>
      <c r="Q572" s="4">
        <v>1</v>
      </c>
      <c r="R572" s="4">
        <v>1</v>
      </c>
      <c r="T572" s="4">
        <v>0</v>
      </c>
      <c r="U572" s="4">
        <v>29.82</v>
      </c>
      <c r="V572" s="4">
        <v>8.44</v>
      </c>
    </row>
    <row r="573" spans="1:28" s="4" customFormat="1" ht="26.4" hidden="1" x14ac:dyDescent="0.3">
      <c r="A573" s="3" t="s">
        <v>2392</v>
      </c>
      <c r="B573" s="4">
        <v>17</v>
      </c>
      <c r="C573" s="4" t="s">
        <v>99</v>
      </c>
      <c r="E573" s="4">
        <v>78</v>
      </c>
      <c r="F573" s="4" t="str">
        <f>LOOKUP(E573,Lotes!A:A,Lotes!N:N)</f>
        <v>Deslave</v>
      </c>
      <c r="G573" s="4" t="s">
        <v>95</v>
      </c>
      <c r="H573" s="4" t="s">
        <v>2379</v>
      </c>
      <c r="I573" s="4" t="s">
        <v>1622</v>
      </c>
      <c r="K573" s="10" t="s">
        <v>1630</v>
      </c>
      <c r="L573" s="16"/>
      <c r="M573" s="20" t="s">
        <v>1622</v>
      </c>
      <c r="N573" s="4" t="s">
        <v>2395</v>
      </c>
      <c r="O573" s="4" t="s">
        <v>1665</v>
      </c>
      <c r="P573" s="4" t="s">
        <v>1668</v>
      </c>
      <c r="Q573" s="4">
        <v>1</v>
      </c>
      <c r="R573" s="4">
        <v>1</v>
      </c>
      <c r="T573" s="4">
        <v>1</v>
      </c>
      <c r="U573" s="4">
        <v>13.99</v>
      </c>
      <c r="V573" s="4">
        <v>11.77</v>
      </c>
      <c r="AB573" s="4" t="s">
        <v>2396</v>
      </c>
    </row>
    <row r="574" spans="1:28" s="4" customFormat="1" ht="26.4" hidden="1" x14ac:dyDescent="0.3">
      <c r="A574" s="3" t="s">
        <v>2397</v>
      </c>
      <c r="B574" s="4">
        <v>17</v>
      </c>
      <c r="C574" s="4" t="s">
        <v>99</v>
      </c>
      <c r="E574" s="4">
        <v>78</v>
      </c>
      <c r="F574" s="4" t="str">
        <f>LOOKUP(E574,Lotes!A:A,Lotes!N:N)</f>
        <v>Deslave</v>
      </c>
      <c r="G574" s="4" t="s">
        <v>95</v>
      </c>
      <c r="H574" s="4" t="s">
        <v>2379</v>
      </c>
      <c r="I574" s="4" t="s">
        <v>1634</v>
      </c>
      <c r="K574" s="16"/>
      <c r="L574" s="16"/>
      <c r="M574" s="4" t="s">
        <v>1634</v>
      </c>
      <c r="N574" s="4" t="s">
        <v>2398</v>
      </c>
      <c r="P574" s="4" t="s">
        <v>1945</v>
      </c>
      <c r="Q574" s="4">
        <v>1</v>
      </c>
      <c r="R574" s="4">
        <v>1</v>
      </c>
      <c r="T574" s="4">
        <v>0</v>
      </c>
      <c r="U574" s="4">
        <v>15.72</v>
      </c>
      <c r="V574" s="4">
        <v>6.58</v>
      </c>
      <c r="AB574" s="4" t="s">
        <v>2399</v>
      </c>
    </row>
    <row r="575" spans="1:28" s="4" customFormat="1" ht="13.8" hidden="1" x14ac:dyDescent="0.3">
      <c r="A575" s="3" t="s">
        <v>2397</v>
      </c>
      <c r="B575" s="4">
        <v>17</v>
      </c>
      <c r="C575" s="4" t="s">
        <v>99</v>
      </c>
      <c r="E575" s="4">
        <v>78</v>
      </c>
      <c r="F575" s="4" t="str">
        <f>LOOKUP(E575,Lotes!A:A,Lotes!N:N)</f>
        <v>Deslave</v>
      </c>
      <c r="G575" s="4" t="s">
        <v>95</v>
      </c>
      <c r="H575" s="4" t="s">
        <v>2379</v>
      </c>
      <c r="I575" s="4" t="s">
        <v>1634</v>
      </c>
      <c r="K575" s="16"/>
      <c r="L575" s="16"/>
      <c r="M575" s="4" t="s">
        <v>1634</v>
      </c>
      <c r="N575" s="4" t="s">
        <v>1695</v>
      </c>
      <c r="P575" s="4" t="s">
        <v>1668</v>
      </c>
      <c r="Q575" s="4">
        <v>11</v>
      </c>
      <c r="R575" s="4">
        <v>11</v>
      </c>
      <c r="T575" s="4">
        <v>0</v>
      </c>
    </row>
    <row r="576" spans="1:28" s="4" customFormat="1" ht="26.4" hidden="1" x14ac:dyDescent="0.3">
      <c r="A576" s="3" t="s">
        <v>2400</v>
      </c>
      <c r="B576" s="4">
        <v>17</v>
      </c>
      <c r="C576" s="4" t="s">
        <v>99</v>
      </c>
      <c r="E576" s="4">
        <v>78</v>
      </c>
      <c r="F576" s="4" t="str">
        <f>LOOKUP(E576,Lotes!A:A,Lotes!N:N)</f>
        <v>Deslave</v>
      </c>
      <c r="G576" s="4" t="s">
        <v>95</v>
      </c>
      <c r="H576" s="4" t="s">
        <v>2379</v>
      </c>
      <c r="I576" s="4" t="s">
        <v>1634</v>
      </c>
      <c r="K576" s="10" t="s">
        <v>1641</v>
      </c>
      <c r="L576" s="16"/>
      <c r="M576" s="4" t="s">
        <v>1642</v>
      </c>
      <c r="N576" s="4" t="s">
        <v>1699</v>
      </c>
      <c r="P576" s="4" t="s">
        <v>1668</v>
      </c>
      <c r="Q576" s="4">
        <v>1</v>
      </c>
      <c r="R576" s="4">
        <v>1</v>
      </c>
      <c r="T576" s="4">
        <v>0</v>
      </c>
    </row>
    <row r="577" spans="1:28" s="4" customFormat="1" ht="26.4" hidden="1" x14ac:dyDescent="0.3">
      <c r="A577" s="3" t="s">
        <v>2400</v>
      </c>
      <c r="B577" s="4">
        <v>17</v>
      </c>
      <c r="C577" s="4" t="s">
        <v>99</v>
      </c>
      <c r="E577" s="4">
        <v>78</v>
      </c>
      <c r="F577" s="4" t="str">
        <f>LOOKUP(E577,Lotes!A:A,Lotes!N:N)</f>
        <v>Deslave</v>
      </c>
      <c r="G577" s="4" t="s">
        <v>95</v>
      </c>
      <c r="H577" s="4" t="s">
        <v>2379</v>
      </c>
      <c r="I577" s="4" t="s">
        <v>1634</v>
      </c>
      <c r="K577" s="10" t="s">
        <v>1641</v>
      </c>
      <c r="L577" s="16"/>
      <c r="M577" s="4" t="s">
        <v>1642</v>
      </c>
      <c r="N577" s="4" t="s">
        <v>1669</v>
      </c>
      <c r="P577" s="4" t="s">
        <v>1668</v>
      </c>
      <c r="Q577" s="4">
        <v>1</v>
      </c>
      <c r="R577" s="4">
        <v>1</v>
      </c>
      <c r="T577" s="4">
        <v>0</v>
      </c>
      <c r="X577" s="4" t="s">
        <v>1679</v>
      </c>
    </row>
    <row r="578" spans="1:28" s="4" customFormat="1" ht="26.4" hidden="1" x14ac:dyDescent="0.3">
      <c r="A578" s="3" t="s">
        <v>2400</v>
      </c>
      <c r="B578" s="4">
        <v>17</v>
      </c>
      <c r="C578" s="4" t="s">
        <v>99</v>
      </c>
      <c r="E578" s="4">
        <v>78</v>
      </c>
      <c r="F578" s="4" t="str">
        <f>LOOKUP(E578,Lotes!A:A,Lotes!N:N)</f>
        <v>Deslave</v>
      </c>
      <c r="G578" s="4" t="s">
        <v>95</v>
      </c>
      <c r="H578" s="4" t="s">
        <v>2379</v>
      </c>
      <c r="I578" s="4" t="s">
        <v>1634</v>
      </c>
      <c r="K578" s="10" t="s">
        <v>1641</v>
      </c>
      <c r="L578" s="16"/>
      <c r="M578" s="4" t="s">
        <v>1642</v>
      </c>
      <c r="N578" s="4" t="s">
        <v>1667</v>
      </c>
      <c r="P578" s="4" t="s">
        <v>1668</v>
      </c>
      <c r="Q578" s="4">
        <v>1</v>
      </c>
      <c r="R578" s="4">
        <v>1</v>
      </c>
      <c r="T578" s="4">
        <v>0</v>
      </c>
      <c r="AB578" s="4" t="s">
        <v>2401</v>
      </c>
    </row>
    <row r="579" spans="1:28" s="4" customFormat="1" ht="26.4" hidden="1" x14ac:dyDescent="0.3">
      <c r="A579" s="3" t="s">
        <v>2400</v>
      </c>
      <c r="B579" s="4">
        <v>17</v>
      </c>
      <c r="C579" s="4" t="s">
        <v>99</v>
      </c>
      <c r="E579" s="4">
        <v>78</v>
      </c>
      <c r="F579" s="4" t="str">
        <f>LOOKUP(E579,Lotes!A:A,Lotes!N:N)</f>
        <v>Deslave</v>
      </c>
      <c r="G579" s="4" t="s">
        <v>95</v>
      </c>
      <c r="H579" s="4" t="s">
        <v>2379</v>
      </c>
      <c r="I579" s="4" t="s">
        <v>1634</v>
      </c>
      <c r="K579" s="10" t="s">
        <v>1641</v>
      </c>
      <c r="L579" s="16"/>
      <c r="M579" s="4" t="s">
        <v>1642</v>
      </c>
      <c r="N579" s="4" t="s">
        <v>1667</v>
      </c>
      <c r="P579" s="4" t="s">
        <v>1668</v>
      </c>
      <c r="Q579" s="4">
        <v>1</v>
      </c>
      <c r="R579" s="4">
        <v>1</v>
      </c>
      <c r="T579" s="4">
        <v>0</v>
      </c>
      <c r="X579" s="4" t="s">
        <v>1679</v>
      </c>
      <c r="AB579" s="4" t="s">
        <v>2274</v>
      </c>
    </row>
    <row r="580" spans="1:28" s="4" customFormat="1" ht="26.4" hidden="1" x14ac:dyDescent="0.3">
      <c r="A580" s="3" t="s">
        <v>2400</v>
      </c>
      <c r="B580" s="4">
        <v>17</v>
      </c>
      <c r="C580" s="4" t="s">
        <v>99</v>
      </c>
      <c r="E580" s="4">
        <v>78</v>
      </c>
      <c r="F580" s="4" t="str">
        <f>LOOKUP(E580,Lotes!A:A,Lotes!N:N)</f>
        <v>Deslave</v>
      </c>
      <c r="G580" s="4" t="s">
        <v>95</v>
      </c>
      <c r="H580" s="4" t="s">
        <v>2379</v>
      </c>
      <c r="I580" s="4" t="s">
        <v>1634</v>
      </c>
      <c r="K580" s="10" t="s">
        <v>1641</v>
      </c>
      <c r="L580" s="16"/>
      <c r="M580" s="4" t="s">
        <v>1642</v>
      </c>
      <c r="N580" s="4" t="s">
        <v>1643</v>
      </c>
      <c r="P580" s="4" t="s">
        <v>1632</v>
      </c>
      <c r="Q580" s="4">
        <v>1</v>
      </c>
      <c r="R580" s="4">
        <v>1</v>
      </c>
      <c r="T580" s="4">
        <v>0</v>
      </c>
    </row>
    <row r="581" spans="1:28" s="4" customFormat="1" ht="26.4" hidden="1" x14ac:dyDescent="0.3">
      <c r="A581" s="3" t="s">
        <v>2402</v>
      </c>
      <c r="B581" s="4">
        <v>17</v>
      </c>
      <c r="C581" s="4" t="s">
        <v>99</v>
      </c>
      <c r="E581" s="4">
        <v>78</v>
      </c>
      <c r="F581" s="4" t="str">
        <f>LOOKUP(E581,Lotes!A:A,Lotes!N:N)</f>
        <v>Deslave</v>
      </c>
      <c r="G581" s="4" t="s">
        <v>95</v>
      </c>
      <c r="H581" s="4" t="s">
        <v>2379</v>
      </c>
      <c r="I581" s="4" t="s">
        <v>1738</v>
      </c>
      <c r="K581" s="16"/>
      <c r="L581" s="16"/>
      <c r="M581" s="4" t="s">
        <v>1738</v>
      </c>
      <c r="N581" s="4" t="s">
        <v>1796</v>
      </c>
      <c r="P581" s="4" t="s">
        <v>1626</v>
      </c>
      <c r="Q581" s="4">
        <v>1</v>
      </c>
      <c r="R581" s="4">
        <v>1</v>
      </c>
      <c r="T581" s="4">
        <v>1</v>
      </c>
      <c r="U581" s="4">
        <v>13.88</v>
      </c>
      <c r="V581" s="4">
        <v>9.68</v>
      </c>
      <c r="Z581" s="4" t="s">
        <v>1874</v>
      </c>
      <c r="AA581" s="5"/>
      <c r="AB581" s="4" t="s">
        <v>2403</v>
      </c>
    </row>
    <row r="582" spans="1:28" s="4" customFormat="1" ht="13.8" hidden="1" x14ac:dyDescent="0.3">
      <c r="A582" s="3" t="s">
        <v>2402</v>
      </c>
      <c r="B582" s="4">
        <v>17</v>
      </c>
      <c r="C582" s="4" t="s">
        <v>99</v>
      </c>
      <c r="E582" s="4">
        <v>78</v>
      </c>
      <c r="F582" s="4" t="str">
        <f>LOOKUP(E582,Lotes!A:A,Lotes!N:N)</f>
        <v>Deslave</v>
      </c>
      <c r="G582" s="4" t="s">
        <v>95</v>
      </c>
      <c r="H582" s="4" t="s">
        <v>2379</v>
      </c>
      <c r="I582" s="4" t="s">
        <v>1738</v>
      </c>
      <c r="K582" s="16"/>
      <c r="L582" s="16"/>
      <c r="M582" s="4" t="s">
        <v>1738</v>
      </c>
      <c r="N582" s="4" t="s">
        <v>1695</v>
      </c>
      <c r="P582" s="4" t="s">
        <v>1668</v>
      </c>
      <c r="Q582" s="4">
        <v>3</v>
      </c>
      <c r="R582" s="4">
        <v>3</v>
      </c>
      <c r="T582" s="4">
        <v>0</v>
      </c>
    </row>
    <row r="583" spans="1:28" s="4" customFormat="1" ht="39.6" hidden="1" x14ac:dyDescent="0.3">
      <c r="A583" s="3" t="s">
        <v>2404</v>
      </c>
      <c r="B583" s="4">
        <v>17</v>
      </c>
      <c r="C583" s="4" t="s">
        <v>99</v>
      </c>
      <c r="E583" s="4">
        <v>78</v>
      </c>
      <c r="F583" s="4" t="str">
        <f>LOOKUP(E583,Lotes!A:A,Lotes!N:N)</f>
        <v>Deslave</v>
      </c>
      <c r="G583" s="4" t="s">
        <v>95</v>
      </c>
      <c r="H583" s="4" t="s">
        <v>2379</v>
      </c>
      <c r="I583" s="4" t="s">
        <v>1634</v>
      </c>
      <c r="J583" s="4" t="s">
        <v>3965</v>
      </c>
      <c r="K583" s="10" t="s">
        <v>1673</v>
      </c>
      <c r="L583" s="10" t="s">
        <v>1636</v>
      </c>
      <c r="M583" s="4" t="s">
        <v>1674</v>
      </c>
      <c r="N583" s="4" t="s">
        <v>1715</v>
      </c>
      <c r="O583" s="4" t="s">
        <v>1625</v>
      </c>
      <c r="P583" s="4" t="s">
        <v>1668</v>
      </c>
      <c r="Q583" s="4">
        <v>1</v>
      </c>
      <c r="R583" s="4">
        <v>1</v>
      </c>
      <c r="T583" s="4">
        <v>0</v>
      </c>
      <c r="U583" s="4">
        <v>35.520000000000003</v>
      </c>
      <c r="V583" s="4">
        <v>23.82</v>
      </c>
      <c r="AA583" s="4" t="s">
        <v>1647</v>
      </c>
      <c r="AB583" s="4" t="s">
        <v>2405</v>
      </c>
    </row>
    <row r="584" spans="1:28" s="4" customFormat="1" ht="26.4" hidden="1" x14ac:dyDescent="0.3">
      <c r="A584" s="3" t="s">
        <v>2406</v>
      </c>
      <c r="B584" s="4">
        <v>18</v>
      </c>
      <c r="C584" s="4" t="s">
        <v>129</v>
      </c>
      <c r="E584" s="4">
        <v>585</v>
      </c>
      <c r="F584" s="4" t="str">
        <f>LOOKUP(E584,Lotes!A:A,Lotes!N:N)</f>
        <v>relleno bajo piso</v>
      </c>
      <c r="G584" s="4" t="s">
        <v>27</v>
      </c>
      <c r="H584" s="4" t="s">
        <v>2407</v>
      </c>
      <c r="I584" s="4" t="s">
        <v>1634</v>
      </c>
      <c r="J584" s="4" t="s">
        <v>3561</v>
      </c>
      <c r="K584" s="10" t="s">
        <v>1656</v>
      </c>
      <c r="L584" s="10" t="s">
        <v>1657</v>
      </c>
      <c r="M584" s="4" t="s">
        <v>1658</v>
      </c>
      <c r="N584" s="4" t="s">
        <v>2408</v>
      </c>
      <c r="O584" s="4" t="s">
        <v>1625</v>
      </c>
      <c r="P584" s="4" t="s">
        <v>1626</v>
      </c>
      <c r="Q584" s="4">
        <v>1</v>
      </c>
      <c r="R584" s="4">
        <v>1</v>
      </c>
      <c r="T584" s="4">
        <v>1</v>
      </c>
      <c r="U584" s="4">
        <v>61.59</v>
      </c>
      <c r="V584" s="4">
        <v>23.21</v>
      </c>
      <c r="Y584" s="4" t="s">
        <v>1647</v>
      </c>
      <c r="AA584" s="4" t="s">
        <v>1647</v>
      </c>
    </row>
    <row r="585" spans="1:28" s="4" customFormat="1" ht="52.8" hidden="1" x14ac:dyDescent="0.3">
      <c r="A585" s="3" t="s">
        <v>2406</v>
      </c>
      <c r="B585" s="4">
        <v>18</v>
      </c>
      <c r="C585" s="4" t="s">
        <v>129</v>
      </c>
      <c r="E585" s="4">
        <v>585</v>
      </c>
      <c r="F585" s="4" t="str">
        <f>LOOKUP(E585,Lotes!A:A,Lotes!N:N)</f>
        <v>relleno bajo piso</v>
      </c>
      <c r="G585" s="4" t="s">
        <v>27</v>
      </c>
      <c r="H585" s="4" t="s">
        <v>2407</v>
      </c>
      <c r="I585" s="4" t="s">
        <v>1634</v>
      </c>
      <c r="J585" s="4" t="s">
        <v>3561</v>
      </c>
      <c r="K585" s="10" t="s">
        <v>1656</v>
      </c>
      <c r="L585" s="10" t="s">
        <v>1657</v>
      </c>
      <c r="M585" s="4" t="s">
        <v>1658</v>
      </c>
      <c r="N585" s="4" t="s">
        <v>1710</v>
      </c>
      <c r="O585" s="4" t="s">
        <v>1665</v>
      </c>
      <c r="P585" s="6">
        <v>0.7</v>
      </c>
      <c r="Q585" s="4" t="s">
        <v>1723</v>
      </c>
      <c r="R585" s="4">
        <v>2</v>
      </c>
      <c r="S585" s="4">
        <v>1</v>
      </c>
      <c r="T585" s="4">
        <v>1</v>
      </c>
      <c r="U585" s="4">
        <v>118.39</v>
      </c>
      <c r="V585" s="4">
        <v>49.96</v>
      </c>
      <c r="X585" s="4" t="s">
        <v>2409</v>
      </c>
      <c r="AA585" s="4" t="s">
        <v>1647</v>
      </c>
      <c r="AB585" s="4" t="s">
        <v>2410</v>
      </c>
    </row>
    <row r="586" spans="1:28" s="4" customFormat="1" ht="52.8" hidden="1" x14ac:dyDescent="0.3">
      <c r="A586" s="3" t="s">
        <v>2411</v>
      </c>
      <c r="B586" s="4">
        <v>18</v>
      </c>
      <c r="C586" s="4" t="s">
        <v>129</v>
      </c>
      <c r="E586" s="4">
        <v>585</v>
      </c>
      <c r="F586" s="4" t="str">
        <f>LOOKUP(E586,Lotes!A:A,Lotes!N:N)</f>
        <v>relleno bajo piso</v>
      </c>
      <c r="G586" s="4" t="s">
        <v>27</v>
      </c>
      <c r="H586" s="4" t="s">
        <v>2407</v>
      </c>
      <c r="I586" s="4" t="s">
        <v>1634</v>
      </c>
      <c r="J586" s="4" t="s">
        <v>3965</v>
      </c>
      <c r="K586" s="10" t="s">
        <v>1673</v>
      </c>
      <c r="L586" s="10" t="s">
        <v>1829</v>
      </c>
      <c r="M586" s="4" t="s">
        <v>1830</v>
      </c>
      <c r="N586" s="4" t="s">
        <v>1693</v>
      </c>
      <c r="O586" s="4" t="s">
        <v>1665</v>
      </c>
      <c r="P586" s="6">
        <v>0.7</v>
      </c>
      <c r="Q586" s="4">
        <v>1</v>
      </c>
      <c r="R586" s="4">
        <v>1</v>
      </c>
      <c r="T586" s="4">
        <v>1</v>
      </c>
      <c r="U586" s="4">
        <v>106.06</v>
      </c>
      <c r="V586" s="4">
        <v>49.93</v>
      </c>
      <c r="AA586" s="4" t="s">
        <v>1647</v>
      </c>
      <c r="AB586" s="4" t="s">
        <v>2412</v>
      </c>
    </row>
    <row r="587" spans="1:28" s="4" customFormat="1" ht="39.6" hidden="1" x14ac:dyDescent="0.3">
      <c r="A587" s="3" t="s">
        <v>2411</v>
      </c>
      <c r="B587" s="4">
        <v>18</v>
      </c>
      <c r="C587" s="4" t="s">
        <v>129</v>
      </c>
      <c r="E587" s="4">
        <v>585</v>
      </c>
      <c r="F587" s="4" t="str">
        <f>LOOKUP(E587,Lotes!A:A,Lotes!N:N)</f>
        <v>relleno bajo piso</v>
      </c>
      <c r="G587" s="4" t="s">
        <v>27</v>
      </c>
      <c r="H587" s="4" t="s">
        <v>2407</v>
      </c>
      <c r="I587" s="4" t="s">
        <v>1634</v>
      </c>
      <c r="J587" s="4" t="s">
        <v>3965</v>
      </c>
      <c r="K587" s="10" t="s">
        <v>1673</v>
      </c>
      <c r="L587" s="10" t="s">
        <v>1829</v>
      </c>
      <c r="M587" s="4" t="s">
        <v>1830</v>
      </c>
      <c r="N587" s="4" t="s">
        <v>1713</v>
      </c>
      <c r="P587" s="4" t="s">
        <v>2413</v>
      </c>
      <c r="Q587" s="4">
        <v>1</v>
      </c>
      <c r="R587" s="4">
        <v>1</v>
      </c>
      <c r="T587" s="4">
        <v>0</v>
      </c>
      <c r="U587" s="4">
        <v>36.6</v>
      </c>
      <c r="V587" s="4">
        <v>43.9</v>
      </c>
      <c r="Y587" s="4" t="s">
        <v>1791</v>
      </c>
      <c r="AA587" s="4" t="s">
        <v>1647</v>
      </c>
      <c r="AB587" s="4" t="s">
        <v>2414</v>
      </c>
    </row>
    <row r="588" spans="1:28" s="4" customFormat="1" ht="26.4" hidden="1" x14ac:dyDescent="0.3">
      <c r="A588" s="3" t="s">
        <v>2411</v>
      </c>
      <c r="B588" s="4">
        <v>18</v>
      </c>
      <c r="C588" s="4" t="s">
        <v>129</v>
      </c>
      <c r="E588" s="4">
        <v>585</v>
      </c>
      <c r="F588" s="4" t="str">
        <f>LOOKUP(E588,Lotes!A:A,Lotes!N:N)</f>
        <v>relleno bajo piso</v>
      </c>
      <c r="G588" s="4" t="s">
        <v>27</v>
      </c>
      <c r="H588" s="4" t="s">
        <v>2407</v>
      </c>
      <c r="I588" s="4" t="s">
        <v>1634</v>
      </c>
      <c r="J588" s="4" t="s">
        <v>3965</v>
      </c>
      <c r="K588" s="10" t="s">
        <v>1673</v>
      </c>
      <c r="L588" s="10" t="s">
        <v>1829</v>
      </c>
      <c r="M588" s="4" t="s">
        <v>1830</v>
      </c>
      <c r="N588" s="4" t="s">
        <v>2415</v>
      </c>
      <c r="O588" s="4" t="s">
        <v>1665</v>
      </c>
      <c r="P588" s="4" t="s">
        <v>1626</v>
      </c>
      <c r="Q588" s="4">
        <v>2</v>
      </c>
      <c r="R588" s="4">
        <v>2</v>
      </c>
      <c r="T588" s="4">
        <v>2</v>
      </c>
      <c r="U588" s="4">
        <v>10.33</v>
      </c>
      <c r="V588" s="4">
        <v>12.62</v>
      </c>
      <c r="AA588" s="4" t="s">
        <v>1647</v>
      </c>
      <c r="AB588" s="4" t="s">
        <v>2416</v>
      </c>
    </row>
    <row r="589" spans="1:28" s="4" customFormat="1" ht="26.4" hidden="1" x14ac:dyDescent="0.3">
      <c r="A589" s="3" t="s">
        <v>2411</v>
      </c>
      <c r="B589" s="4">
        <v>18</v>
      </c>
      <c r="C589" s="4" t="s">
        <v>129</v>
      </c>
      <c r="E589" s="4">
        <v>585</v>
      </c>
      <c r="F589" s="4" t="str">
        <f>LOOKUP(E589,Lotes!A:A,Lotes!N:N)</f>
        <v>relleno bajo piso</v>
      </c>
      <c r="G589" s="4" t="s">
        <v>27</v>
      </c>
      <c r="H589" s="4" t="s">
        <v>2407</v>
      </c>
      <c r="I589" s="4" t="s">
        <v>1634</v>
      </c>
      <c r="J589" s="4" t="s">
        <v>3965</v>
      </c>
      <c r="K589" s="10" t="s">
        <v>1673</v>
      </c>
      <c r="L589" s="10" t="s">
        <v>1829</v>
      </c>
      <c r="M589" s="4" t="s">
        <v>1830</v>
      </c>
      <c r="N589" s="4" t="s">
        <v>2415</v>
      </c>
      <c r="O589" s="4" t="s">
        <v>1665</v>
      </c>
      <c r="P589" s="6">
        <v>0.5</v>
      </c>
      <c r="Q589" s="4">
        <v>1</v>
      </c>
      <c r="R589" s="4">
        <v>1</v>
      </c>
      <c r="T589" s="4">
        <v>0</v>
      </c>
      <c r="AA589" s="4" t="s">
        <v>1647</v>
      </c>
    </row>
    <row r="590" spans="1:28" s="4" customFormat="1" ht="13.8" hidden="1" x14ac:dyDescent="0.3">
      <c r="A590" s="3" t="s">
        <v>2411</v>
      </c>
      <c r="B590" s="4">
        <v>18</v>
      </c>
      <c r="C590" s="4" t="s">
        <v>129</v>
      </c>
      <c r="E590" s="4">
        <v>585</v>
      </c>
      <c r="F590" s="4" t="str">
        <f>LOOKUP(E590,Lotes!A:A,Lotes!N:N)</f>
        <v>relleno bajo piso</v>
      </c>
      <c r="G590" s="4" t="s">
        <v>27</v>
      </c>
      <c r="H590" s="4" t="s">
        <v>2407</v>
      </c>
      <c r="I590" s="4" t="s">
        <v>1634</v>
      </c>
      <c r="J590" s="4" t="s">
        <v>3965</v>
      </c>
      <c r="K590" s="10" t="s">
        <v>1673</v>
      </c>
      <c r="L590" s="10" t="s">
        <v>1829</v>
      </c>
      <c r="M590" s="4" t="s">
        <v>1830</v>
      </c>
      <c r="N590" s="4" t="s">
        <v>2417</v>
      </c>
      <c r="Q590" s="4">
        <v>1</v>
      </c>
      <c r="R590" s="4">
        <v>1</v>
      </c>
      <c r="T590" s="4">
        <v>0</v>
      </c>
      <c r="U590" s="4">
        <v>18.46</v>
      </c>
      <c r="V590" s="4">
        <v>6.48</v>
      </c>
      <c r="AA590" s="4" t="s">
        <v>1647</v>
      </c>
    </row>
    <row r="591" spans="1:28" s="4" customFormat="1" ht="13.8" hidden="1" x14ac:dyDescent="0.3">
      <c r="A591" s="3" t="s">
        <v>2411</v>
      </c>
      <c r="B591" s="4">
        <v>18</v>
      </c>
      <c r="C591" s="4" t="s">
        <v>129</v>
      </c>
      <c r="E591" s="4">
        <v>585</v>
      </c>
      <c r="F591" s="4" t="str">
        <f>LOOKUP(E591,Lotes!A:A,Lotes!N:N)</f>
        <v>relleno bajo piso</v>
      </c>
      <c r="G591" s="4" t="s">
        <v>27</v>
      </c>
      <c r="H591" s="4" t="s">
        <v>2407</v>
      </c>
      <c r="I591" s="4" t="s">
        <v>1634</v>
      </c>
      <c r="J591" s="4" t="s">
        <v>3965</v>
      </c>
      <c r="K591" s="10" t="s">
        <v>1673</v>
      </c>
      <c r="L591" s="10" t="s">
        <v>1829</v>
      </c>
      <c r="M591" s="4" t="s">
        <v>1830</v>
      </c>
      <c r="N591" s="4" t="s">
        <v>1712</v>
      </c>
      <c r="P591" s="4" t="s">
        <v>1626</v>
      </c>
      <c r="Q591" s="4">
        <v>1</v>
      </c>
      <c r="R591" s="4">
        <v>1</v>
      </c>
      <c r="T591" s="4">
        <v>1</v>
      </c>
      <c r="U591" s="4">
        <v>38.090000000000003</v>
      </c>
      <c r="V591" s="4">
        <v>23.21</v>
      </c>
      <c r="X591" s="4" t="s">
        <v>2409</v>
      </c>
      <c r="Y591" s="4" t="s">
        <v>1874</v>
      </c>
      <c r="AA591" s="4" t="s">
        <v>1647</v>
      </c>
    </row>
    <row r="592" spans="1:28" s="4" customFormat="1" ht="39.6" hidden="1" x14ac:dyDescent="0.3">
      <c r="A592" s="3" t="s">
        <v>2418</v>
      </c>
      <c r="B592" s="4">
        <v>18</v>
      </c>
      <c r="C592" s="4" t="s">
        <v>129</v>
      </c>
      <c r="E592" s="4">
        <v>585</v>
      </c>
      <c r="F592" s="4" t="str">
        <f>LOOKUP(E592,Lotes!A:A,Lotes!N:N)</f>
        <v>relleno bajo piso</v>
      </c>
      <c r="G592" s="4" t="s">
        <v>27</v>
      </c>
      <c r="H592" s="4" t="s">
        <v>2407</v>
      </c>
      <c r="I592" s="4" t="s">
        <v>1634</v>
      </c>
      <c r="K592" s="10" t="s">
        <v>1682</v>
      </c>
      <c r="L592" s="16"/>
      <c r="M592" s="4" t="s">
        <v>1683</v>
      </c>
      <c r="N592" s="4" t="s">
        <v>1706</v>
      </c>
      <c r="O592" s="4" t="s">
        <v>1665</v>
      </c>
      <c r="P592" s="4" t="s">
        <v>1751</v>
      </c>
      <c r="Q592" s="4">
        <v>1</v>
      </c>
      <c r="R592" s="4">
        <v>1</v>
      </c>
      <c r="T592" s="4">
        <v>0</v>
      </c>
      <c r="U592" s="4">
        <v>33.14</v>
      </c>
      <c r="V592" s="4">
        <v>6.84</v>
      </c>
      <c r="Y592" s="4" t="s">
        <v>1647</v>
      </c>
      <c r="AB592" s="4" t="s">
        <v>2419</v>
      </c>
    </row>
    <row r="593" spans="1:28" s="4" customFormat="1" ht="26.4" hidden="1" x14ac:dyDescent="0.3">
      <c r="A593" s="3" t="s">
        <v>2418</v>
      </c>
      <c r="B593" s="4">
        <v>18</v>
      </c>
      <c r="C593" s="4" t="s">
        <v>129</v>
      </c>
      <c r="E593" s="4">
        <v>585</v>
      </c>
      <c r="F593" s="4" t="str">
        <f>LOOKUP(E593,Lotes!A:A,Lotes!N:N)</f>
        <v>relleno bajo piso</v>
      </c>
      <c r="G593" s="4" t="s">
        <v>27</v>
      </c>
      <c r="H593" s="4" t="s">
        <v>2407</v>
      </c>
      <c r="I593" s="4" t="s">
        <v>1634</v>
      </c>
      <c r="K593" s="10" t="s">
        <v>1682</v>
      </c>
      <c r="L593" s="16"/>
      <c r="M593" s="4" t="s">
        <v>1683</v>
      </c>
      <c r="N593" s="4" t="s">
        <v>1730</v>
      </c>
      <c r="O593" s="4" t="s">
        <v>1665</v>
      </c>
      <c r="P593" s="4" t="s">
        <v>1751</v>
      </c>
      <c r="Q593" s="4">
        <v>1</v>
      </c>
      <c r="R593" s="4">
        <v>1</v>
      </c>
      <c r="T593" s="4">
        <v>0</v>
      </c>
      <c r="U593" s="4">
        <v>36.46</v>
      </c>
      <c r="V593" s="4">
        <v>9.74</v>
      </c>
      <c r="X593" s="5"/>
      <c r="Y593" s="4" t="s">
        <v>1627</v>
      </c>
      <c r="AB593" s="4" t="s">
        <v>2420</v>
      </c>
    </row>
    <row r="594" spans="1:28" s="4" customFormat="1" ht="52.8" hidden="1" x14ac:dyDescent="0.3">
      <c r="A594" s="3" t="s">
        <v>2418</v>
      </c>
      <c r="B594" s="4">
        <v>18</v>
      </c>
      <c r="C594" s="4" t="s">
        <v>129</v>
      </c>
      <c r="E594" s="4">
        <v>585</v>
      </c>
      <c r="F594" s="4" t="str">
        <f>LOOKUP(E594,Lotes!A:A,Lotes!N:N)</f>
        <v>relleno bajo piso</v>
      </c>
      <c r="G594" s="4" t="s">
        <v>27</v>
      </c>
      <c r="H594" s="4" t="s">
        <v>2407</v>
      </c>
      <c r="I594" s="4" t="s">
        <v>1634</v>
      </c>
      <c r="K594" s="10" t="s">
        <v>1682</v>
      </c>
      <c r="L594" s="16"/>
      <c r="M594" s="4" t="s">
        <v>1683</v>
      </c>
      <c r="N594" s="4" t="s">
        <v>1710</v>
      </c>
      <c r="O594" s="4" t="s">
        <v>1625</v>
      </c>
      <c r="P594" s="4" t="s">
        <v>1668</v>
      </c>
      <c r="Q594" s="4">
        <v>1</v>
      </c>
      <c r="R594" s="4">
        <v>1</v>
      </c>
      <c r="T594" s="4">
        <v>0</v>
      </c>
      <c r="U594" s="4">
        <v>20.2</v>
      </c>
      <c r="V594" s="4">
        <v>12.73</v>
      </c>
      <c r="Z594" s="4" t="s">
        <v>2011</v>
      </c>
      <c r="AB594" s="4" t="s">
        <v>2421</v>
      </c>
    </row>
    <row r="595" spans="1:28" s="4" customFormat="1" ht="39.6" hidden="1" x14ac:dyDescent="0.3">
      <c r="A595" s="3" t="s">
        <v>2422</v>
      </c>
      <c r="B595" s="4">
        <v>18</v>
      </c>
      <c r="C595" s="4" t="s">
        <v>129</v>
      </c>
      <c r="E595" s="4">
        <v>585</v>
      </c>
      <c r="F595" s="4" t="str">
        <f>LOOKUP(E595,Lotes!A:A,Lotes!N:N)</f>
        <v>relleno bajo piso</v>
      </c>
      <c r="G595" s="4" t="s">
        <v>27</v>
      </c>
      <c r="H595" s="4" t="s">
        <v>2407</v>
      </c>
      <c r="I595" s="4" t="s">
        <v>1634</v>
      </c>
      <c r="K595" s="10" t="s">
        <v>1641</v>
      </c>
      <c r="L595" s="16"/>
      <c r="M595" s="4" t="s">
        <v>1642</v>
      </c>
      <c r="N595" s="4" t="s">
        <v>1643</v>
      </c>
      <c r="O595" s="5"/>
      <c r="P595" s="4" t="s">
        <v>1632</v>
      </c>
      <c r="Q595" s="4">
        <v>1</v>
      </c>
      <c r="R595" s="4">
        <v>1</v>
      </c>
      <c r="T595" s="4">
        <v>0</v>
      </c>
      <c r="U595" s="4">
        <v>94.51</v>
      </c>
      <c r="V595" s="4">
        <v>10.96</v>
      </c>
      <c r="X595" s="4" t="s">
        <v>2409</v>
      </c>
      <c r="Z595" s="4" t="s">
        <v>1874</v>
      </c>
      <c r="AB595" s="4" t="s">
        <v>2423</v>
      </c>
    </row>
    <row r="596" spans="1:28" s="4" customFormat="1" ht="39.6" hidden="1" x14ac:dyDescent="0.3">
      <c r="A596" s="3" t="s">
        <v>2411</v>
      </c>
      <c r="B596" s="4">
        <v>18</v>
      </c>
      <c r="C596" s="4" t="s">
        <v>129</v>
      </c>
      <c r="E596" s="4">
        <v>585</v>
      </c>
      <c r="F596" s="4" t="str">
        <f>LOOKUP(E596,Lotes!A:A,Lotes!N:N)</f>
        <v>relleno bajo piso</v>
      </c>
      <c r="G596" s="4" t="s">
        <v>27</v>
      </c>
      <c r="H596" s="4" t="s">
        <v>2407</v>
      </c>
      <c r="I596" s="4" t="s">
        <v>1634</v>
      </c>
      <c r="J596" s="4" t="s">
        <v>3965</v>
      </c>
      <c r="K596" s="10" t="s">
        <v>1673</v>
      </c>
      <c r="L596" s="10" t="s">
        <v>1829</v>
      </c>
      <c r="M596" s="4" t="s">
        <v>1830</v>
      </c>
      <c r="N596" s="4" t="s">
        <v>2338</v>
      </c>
      <c r="P596" s="4" t="s">
        <v>1626</v>
      </c>
      <c r="Q596" s="4" t="s">
        <v>1723</v>
      </c>
      <c r="R596" s="4">
        <v>2</v>
      </c>
      <c r="S596" s="4">
        <v>1</v>
      </c>
      <c r="T596" s="4">
        <v>1</v>
      </c>
      <c r="U596" s="4">
        <v>13.18</v>
      </c>
      <c r="V596" s="4">
        <v>29.21</v>
      </c>
      <c r="Y596" s="4" t="s">
        <v>1627</v>
      </c>
      <c r="AB596" s="4" t="s">
        <v>2424</v>
      </c>
    </row>
    <row r="597" spans="1:28" s="4" customFormat="1" ht="52.8" hidden="1" x14ac:dyDescent="0.3">
      <c r="A597" s="3" t="s">
        <v>2406</v>
      </c>
      <c r="B597" s="4">
        <v>18</v>
      </c>
      <c r="C597" s="4" t="s">
        <v>129</v>
      </c>
      <c r="E597" s="4">
        <v>585</v>
      </c>
      <c r="F597" s="4" t="str">
        <f>LOOKUP(E597,Lotes!A:A,Lotes!N:N)</f>
        <v>relleno bajo piso</v>
      </c>
      <c r="G597" s="4" t="s">
        <v>27</v>
      </c>
      <c r="H597" s="4" t="s">
        <v>2407</v>
      </c>
      <c r="I597" s="4" t="s">
        <v>1634</v>
      </c>
      <c r="J597" s="4" t="s">
        <v>3561</v>
      </c>
      <c r="K597" s="10" t="s">
        <v>1656</v>
      </c>
      <c r="L597" s="10" t="s">
        <v>1657</v>
      </c>
      <c r="M597" s="4" t="s">
        <v>1658</v>
      </c>
      <c r="N597" s="4" t="s">
        <v>1659</v>
      </c>
      <c r="O597" s="5"/>
      <c r="P597" s="6">
        <v>0.6</v>
      </c>
      <c r="Q597" s="4">
        <v>1</v>
      </c>
      <c r="R597" s="4">
        <v>1</v>
      </c>
      <c r="T597" s="4">
        <v>1</v>
      </c>
      <c r="U597" s="4">
        <v>27.23</v>
      </c>
      <c r="V597" s="4">
        <v>39.1</v>
      </c>
      <c r="Y597" s="4" t="s">
        <v>1647</v>
      </c>
      <c r="AA597" s="4" t="s">
        <v>1647</v>
      </c>
      <c r="AB597" s="4" t="s">
        <v>2425</v>
      </c>
    </row>
    <row r="598" spans="1:28" s="4" customFormat="1" ht="39.6" hidden="1" x14ac:dyDescent="0.3">
      <c r="A598" s="3" t="s">
        <v>2422</v>
      </c>
      <c r="B598" s="4">
        <v>18</v>
      </c>
      <c r="C598" s="4" t="s">
        <v>129</v>
      </c>
      <c r="E598" s="4">
        <v>585</v>
      </c>
      <c r="F598" s="4" t="str">
        <f>LOOKUP(E598,Lotes!A:A,Lotes!N:N)</f>
        <v>relleno bajo piso</v>
      </c>
      <c r="G598" s="4" t="s">
        <v>27</v>
      </c>
      <c r="H598" s="4" t="s">
        <v>2407</v>
      </c>
      <c r="I598" s="4" t="s">
        <v>1634</v>
      </c>
      <c r="K598" s="10" t="s">
        <v>1641</v>
      </c>
      <c r="L598" s="16"/>
      <c r="M598" s="4" t="s">
        <v>1642</v>
      </c>
      <c r="N598" s="4" t="s">
        <v>1669</v>
      </c>
      <c r="O598" s="5"/>
      <c r="P598" s="4" t="s">
        <v>1626</v>
      </c>
      <c r="Q598" s="4" t="s">
        <v>1723</v>
      </c>
      <c r="R598" s="4">
        <v>2</v>
      </c>
      <c r="S598" s="4">
        <v>1</v>
      </c>
      <c r="T598" s="4">
        <v>1</v>
      </c>
      <c r="U598" s="4">
        <v>21.94</v>
      </c>
      <c r="V598" s="4">
        <v>41.52</v>
      </c>
      <c r="Y598" s="4" t="s">
        <v>1791</v>
      </c>
      <c r="AB598" s="4" t="s">
        <v>2426</v>
      </c>
    </row>
    <row r="599" spans="1:28" s="4" customFormat="1" ht="26.4" hidden="1" x14ac:dyDescent="0.3">
      <c r="A599" s="3" t="s">
        <v>2422</v>
      </c>
      <c r="B599" s="4">
        <v>18</v>
      </c>
      <c r="C599" s="4" t="s">
        <v>129</v>
      </c>
      <c r="E599" s="4">
        <v>585</v>
      </c>
      <c r="F599" s="4" t="str">
        <f>LOOKUP(E599,Lotes!A:A,Lotes!N:N)</f>
        <v>relleno bajo piso</v>
      </c>
      <c r="G599" s="4" t="s">
        <v>27</v>
      </c>
      <c r="H599" s="4" t="s">
        <v>2407</v>
      </c>
      <c r="I599" s="4" t="s">
        <v>1634</v>
      </c>
      <c r="K599" s="10" t="s">
        <v>1641</v>
      </c>
      <c r="L599" s="16"/>
      <c r="M599" s="4" t="s">
        <v>1642</v>
      </c>
      <c r="N599" s="4" t="s">
        <v>1667</v>
      </c>
      <c r="O599" s="5"/>
      <c r="P599" s="4" t="s">
        <v>1945</v>
      </c>
      <c r="Q599" s="4">
        <v>1</v>
      </c>
      <c r="R599" s="4">
        <v>1</v>
      </c>
      <c r="T599" s="4">
        <v>1</v>
      </c>
      <c r="U599" s="5"/>
      <c r="V599" s="4">
        <v>14.24</v>
      </c>
      <c r="AB599" s="4" t="s">
        <v>2427</v>
      </c>
    </row>
    <row r="600" spans="1:28" s="4" customFormat="1" ht="39.6" hidden="1" x14ac:dyDescent="0.3">
      <c r="A600" s="3" t="s">
        <v>2422</v>
      </c>
      <c r="B600" s="4">
        <v>18</v>
      </c>
      <c r="C600" s="4" t="s">
        <v>129</v>
      </c>
      <c r="E600" s="4">
        <v>585</v>
      </c>
      <c r="F600" s="4" t="str">
        <f>LOOKUP(E600,Lotes!A:A,Lotes!N:N)</f>
        <v>relleno bajo piso</v>
      </c>
      <c r="G600" s="4" t="s">
        <v>27</v>
      </c>
      <c r="H600" s="4" t="s">
        <v>2407</v>
      </c>
      <c r="I600" s="4" t="s">
        <v>1634</v>
      </c>
      <c r="K600" s="10" t="s">
        <v>1641</v>
      </c>
      <c r="L600" s="16"/>
      <c r="M600" s="4" t="s">
        <v>1642</v>
      </c>
      <c r="N600" s="4" t="s">
        <v>2428</v>
      </c>
      <c r="P600" s="6">
        <v>0.7</v>
      </c>
      <c r="Q600" s="4" t="s">
        <v>1984</v>
      </c>
      <c r="R600" s="4">
        <v>3</v>
      </c>
      <c r="S600" s="4">
        <v>1</v>
      </c>
      <c r="T600" s="4">
        <v>1</v>
      </c>
      <c r="U600" s="4">
        <v>23.33</v>
      </c>
      <c r="V600" s="4">
        <v>36.299999999999997</v>
      </c>
      <c r="Y600" s="4" t="s">
        <v>1627</v>
      </c>
      <c r="AB600" s="4" t="s">
        <v>2429</v>
      </c>
    </row>
    <row r="601" spans="1:28" s="4" customFormat="1" ht="52.8" hidden="1" x14ac:dyDescent="0.3">
      <c r="A601" s="3" t="s">
        <v>2422</v>
      </c>
      <c r="B601" s="4">
        <v>18</v>
      </c>
      <c r="C601" s="4" t="s">
        <v>129</v>
      </c>
      <c r="E601" s="4">
        <v>585</v>
      </c>
      <c r="F601" s="4" t="str">
        <f>LOOKUP(E601,Lotes!A:A,Lotes!N:N)</f>
        <v>relleno bajo piso</v>
      </c>
      <c r="G601" s="4" t="s">
        <v>27</v>
      </c>
      <c r="H601" s="4" t="s">
        <v>2407</v>
      </c>
      <c r="I601" s="4" t="s">
        <v>1634</v>
      </c>
      <c r="K601" s="10" t="s">
        <v>1641</v>
      </c>
      <c r="L601" s="16"/>
      <c r="M601" s="4" t="s">
        <v>1642</v>
      </c>
      <c r="N601" s="4" t="s">
        <v>1713</v>
      </c>
      <c r="O601" s="5"/>
      <c r="P601" s="4" t="s">
        <v>1668</v>
      </c>
      <c r="Q601" s="4" t="s">
        <v>1723</v>
      </c>
      <c r="R601" s="4">
        <v>2</v>
      </c>
      <c r="S601" s="4">
        <v>1</v>
      </c>
      <c r="T601" s="4">
        <v>0</v>
      </c>
      <c r="U601" s="4">
        <v>52.61</v>
      </c>
      <c r="V601" s="4">
        <v>11.71</v>
      </c>
      <c r="AB601" s="4" t="s">
        <v>2430</v>
      </c>
    </row>
    <row r="602" spans="1:28" s="4" customFormat="1" ht="26.4" hidden="1" x14ac:dyDescent="0.3">
      <c r="A602" s="3" t="s">
        <v>2422</v>
      </c>
      <c r="B602" s="4">
        <v>18</v>
      </c>
      <c r="C602" s="4" t="s">
        <v>129</v>
      </c>
      <c r="E602" s="4">
        <v>585</v>
      </c>
      <c r="F602" s="4" t="str">
        <f>LOOKUP(E602,Lotes!A:A,Lotes!N:N)</f>
        <v>relleno bajo piso</v>
      </c>
      <c r="G602" s="4" t="s">
        <v>27</v>
      </c>
      <c r="H602" s="4" t="s">
        <v>2407</v>
      </c>
      <c r="I602" s="4" t="s">
        <v>1634</v>
      </c>
      <c r="K602" s="10" t="s">
        <v>1641</v>
      </c>
      <c r="L602" s="16"/>
      <c r="M602" s="4" t="s">
        <v>1642</v>
      </c>
      <c r="N602" s="4" t="s">
        <v>1713</v>
      </c>
      <c r="O602" s="5"/>
      <c r="P602" s="4" t="s">
        <v>1668</v>
      </c>
      <c r="Q602" s="4">
        <v>2</v>
      </c>
      <c r="R602" s="4">
        <v>2</v>
      </c>
      <c r="T602" s="4">
        <v>0</v>
      </c>
    </row>
    <row r="603" spans="1:28" s="4" customFormat="1" ht="26.4" hidden="1" x14ac:dyDescent="0.3">
      <c r="A603" s="3" t="s">
        <v>2422</v>
      </c>
      <c r="B603" s="4">
        <v>18</v>
      </c>
      <c r="C603" s="4" t="s">
        <v>129</v>
      </c>
      <c r="E603" s="4">
        <v>585</v>
      </c>
      <c r="F603" s="4" t="str">
        <f>LOOKUP(E603,Lotes!A:A,Lotes!N:N)</f>
        <v>relleno bajo piso</v>
      </c>
      <c r="G603" s="4" t="s">
        <v>27</v>
      </c>
      <c r="H603" s="4" t="s">
        <v>2407</v>
      </c>
      <c r="I603" s="4" t="s">
        <v>1634</v>
      </c>
      <c r="K603" s="10" t="s">
        <v>1641</v>
      </c>
      <c r="L603" s="16"/>
      <c r="M603" s="4" t="s">
        <v>1642</v>
      </c>
      <c r="N603" s="4" t="s">
        <v>1667</v>
      </c>
      <c r="P603" s="4" t="s">
        <v>1668</v>
      </c>
      <c r="Q603" s="4">
        <v>1</v>
      </c>
      <c r="R603" s="4">
        <v>1</v>
      </c>
      <c r="T603" s="4">
        <v>0</v>
      </c>
    </row>
    <row r="604" spans="1:28" s="4" customFormat="1" ht="26.4" hidden="1" x14ac:dyDescent="0.3">
      <c r="A604" s="3" t="s">
        <v>2431</v>
      </c>
      <c r="B604" s="4">
        <v>18</v>
      </c>
      <c r="C604" s="4" t="s">
        <v>129</v>
      </c>
      <c r="E604" s="4">
        <v>585</v>
      </c>
      <c r="F604" s="4" t="str">
        <f>LOOKUP(E604,Lotes!A:A,Lotes!N:N)</f>
        <v>relleno bajo piso</v>
      </c>
      <c r="G604" s="4" t="s">
        <v>27</v>
      </c>
      <c r="H604" s="4" t="s">
        <v>2407</v>
      </c>
      <c r="I604" s="4" t="s">
        <v>1622</v>
      </c>
      <c r="K604" s="10" t="s">
        <v>1682</v>
      </c>
      <c r="L604" s="16"/>
      <c r="M604" s="20" t="s">
        <v>1622</v>
      </c>
      <c r="N604" s="4" t="s">
        <v>1693</v>
      </c>
      <c r="O604" s="4" t="s">
        <v>1665</v>
      </c>
      <c r="P604" s="4" t="s">
        <v>1945</v>
      </c>
      <c r="Q604" s="4">
        <v>1</v>
      </c>
      <c r="R604" s="4">
        <v>1</v>
      </c>
      <c r="T604" s="4">
        <v>1</v>
      </c>
      <c r="U604" s="4">
        <v>20.92</v>
      </c>
      <c r="V604" s="4">
        <v>5.96</v>
      </c>
      <c r="AB604" s="4" t="s">
        <v>2432</v>
      </c>
    </row>
    <row r="605" spans="1:28" s="4" customFormat="1" ht="26.4" hidden="1" x14ac:dyDescent="0.3">
      <c r="A605" s="3" t="s">
        <v>2431</v>
      </c>
      <c r="B605" s="4">
        <v>18</v>
      </c>
      <c r="C605" s="4" t="s">
        <v>129</v>
      </c>
      <c r="E605" s="4">
        <v>585</v>
      </c>
      <c r="F605" s="4" t="str">
        <f>LOOKUP(E605,Lotes!A:A,Lotes!N:N)</f>
        <v>relleno bajo piso</v>
      </c>
      <c r="G605" s="4" t="s">
        <v>27</v>
      </c>
      <c r="H605" s="4" t="s">
        <v>2407</v>
      </c>
      <c r="I605" s="4" t="s">
        <v>1622</v>
      </c>
      <c r="K605" s="10" t="s">
        <v>1682</v>
      </c>
      <c r="L605" s="16"/>
      <c r="M605" s="20" t="s">
        <v>1622</v>
      </c>
      <c r="N605" s="4" t="s">
        <v>1693</v>
      </c>
      <c r="O605" s="4" t="s">
        <v>1625</v>
      </c>
      <c r="P605" s="4" t="s">
        <v>1945</v>
      </c>
      <c r="Q605" s="4">
        <v>1</v>
      </c>
      <c r="R605" s="4">
        <v>1</v>
      </c>
      <c r="T605" s="4">
        <v>1</v>
      </c>
      <c r="U605" s="4">
        <v>18.7</v>
      </c>
      <c r="V605" s="4">
        <v>4.1399999999999997</v>
      </c>
      <c r="AB605" s="4" t="s">
        <v>2432</v>
      </c>
    </row>
    <row r="606" spans="1:28" s="4" customFormat="1" ht="26.4" hidden="1" x14ac:dyDescent="0.3">
      <c r="A606" s="3" t="s">
        <v>2433</v>
      </c>
      <c r="B606" s="4">
        <v>18</v>
      </c>
      <c r="C606" s="4" t="s">
        <v>129</v>
      </c>
      <c r="E606" s="4">
        <v>585</v>
      </c>
      <c r="F606" s="4" t="str">
        <f>LOOKUP(E606,Lotes!A:A,Lotes!N:N)</f>
        <v>relleno bajo piso</v>
      </c>
      <c r="G606" s="4" t="s">
        <v>27</v>
      </c>
      <c r="H606" s="4" t="s">
        <v>2407</v>
      </c>
      <c r="I606" s="4" t="s">
        <v>1622</v>
      </c>
      <c r="K606" s="10" t="s">
        <v>1650</v>
      </c>
      <c r="L606" s="16"/>
      <c r="M606" s="20" t="s">
        <v>1622</v>
      </c>
      <c r="N606" s="4" t="s">
        <v>1898</v>
      </c>
      <c r="O606" s="4" t="s">
        <v>1625</v>
      </c>
      <c r="P606" s="4" t="s">
        <v>1632</v>
      </c>
      <c r="Q606" s="4">
        <v>1</v>
      </c>
      <c r="R606" s="4">
        <v>1</v>
      </c>
      <c r="T606" s="4">
        <v>1</v>
      </c>
      <c r="U606" s="4">
        <v>25.35</v>
      </c>
      <c r="V606" s="4">
        <v>5.36</v>
      </c>
      <c r="AB606" s="4" t="s">
        <v>2008</v>
      </c>
    </row>
    <row r="607" spans="1:28" s="4" customFormat="1" ht="13.8" hidden="1" x14ac:dyDescent="0.3">
      <c r="A607" s="3" t="s">
        <v>2433</v>
      </c>
      <c r="B607" s="4">
        <v>18</v>
      </c>
      <c r="C607" s="4" t="s">
        <v>129</v>
      </c>
      <c r="E607" s="4">
        <v>585</v>
      </c>
      <c r="F607" s="4" t="str">
        <f>LOOKUP(E607,Lotes!A:A,Lotes!N:N)</f>
        <v>relleno bajo piso</v>
      </c>
      <c r="G607" s="4" t="s">
        <v>27</v>
      </c>
      <c r="H607" s="4" t="s">
        <v>2407</v>
      </c>
      <c r="I607" s="4" t="s">
        <v>1622</v>
      </c>
      <c r="K607" s="10" t="s">
        <v>1650</v>
      </c>
      <c r="L607" s="16"/>
      <c r="M607" s="20" t="s">
        <v>1622</v>
      </c>
      <c r="N607" s="4" t="s">
        <v>1643</v>
      </c>
      <c r="P607" s="4" t="s">
        <v>1632</v>
      </c>
      <c r="Q607" s="4">
        <v>1</v>
      </c>
      <c r="R607" s="4">
        <v>1</v>
      </c>
      <c r="T607" s="4">
        <v>0</v>
      </c>
    </row>
    <row r="608" spans="1:28" s="4" customFormat="1" ht="52.8" hidden="1" x14ac:dyDescent="0.3">
      <c r="A608" s="3" t="s">
        <v>2434</v>
      </c>
      <c r="B608" s="4">
        <v>18</v>
      </c>
      <c r="C608" s="4" t="s">
        <v>129</v>
      </c>
      <c r="E608" s="4">
        <v>585</v>
      </c>
      <c r="F608" s="4" t="str">
        <f>LOOKUP(E608,Lotes!A:A,Lotes!N:N)</f>
        <v>relleno bajo piso</v>
      </c>
      <c r="G608" s="4" t="s">
        <v>27</v>
      </c>
      <c r="H608" s="4" t="s">
        <v>2407</v>
      </c>
      <c r="I608" s="4" t="s">
        <v>1622</v>
      </c>
      <c r="K608" s="10" t="s">
        <v>1623</v>
      </c>
      <c r="L608" s="16"/>
      <c r="M608" s="20" t="s">
        <v>1622</v>
      </c>
      <c r="N608" s="4" t="s">
        <v>1750</v>
      </c>
      <c r="O608" s="4" t="s">
        <v>1625</v>
      </c>
      <c r="P608" s="4" t="s">
        <v>1632</v>
      </c>
      <c r="Q608" s="4">
        <v>1</v>
      </c>
      <c r="R608" s="4">
        <v>1</v>
      </c>
      <c r="T608" s="4">
        <v>0</v>
      </c>
      <c r="U608" s="4">
        <v>20.69</v>
      </c>
      <c r="V608" s="4">
        <v>2.2400000000000002</v>
      </c>
      <c r="AB608" s="4" t="s">
        <v>2435</v>
      </c>
    </row>
    <row r="609" spans="1:28" s="4" customFormat="1" ht="52.8" hidden="1" x14ac:dyDescent="0.3">
      <c r="A609" s="3" t="s">
        <v>2436</v>
      </c>
      <c r="B609" s="4">
        <v>18</v>
      </c>
      <c r="C609" s="4" t="s">
        <v>129</v>
      </c>
      <c r="E609" s="4">
        <v>585</v>
      </c>
      <c r="F609" s="4" t="str">
        <f>LOOKUP(E609,Lotes!A:A,Lotes!N:N)</f>
        <v>relleno bajo piso</v>
      </c>
      <c r="G609" s="4" t="s">
        <v>27</v>
      </c>
      <c r="H609" s="4" t="s">
        <v>2407</v>
      </c>
      <c r="I609" s="4" t="s">
        <v>1634</v>
      </c>
      <c r="K609" s="16"/>
      <c r="L609" s="16"/>
      <c r="M609" s="4" t="s">
        <v>1634</v>
      </c>
      <c r="N609" s="4" t="s">
        <v>1643</v>
      </c>
      <c r="P609" s="4" t="s">
        <v>1937</v>
      </c>
      <c r="Q609" s="4">
        <v>1</v>
      </c>
      <c r="R609" s="4">
        <v>1</v>
      </c>
      <c r="T609" s="4">
        <v>0</v>
      </c>
      <c r="U609" s="4">
        <v>19.809999999999999</v>
      </c>
      <c r="V609" s="4">
        <v>2.2599999999999998</v>
      </c>
      <c r="X609" s="4" t="s">
        <v>1702</v>
      </c>
      <c r="AA609" s="4" t="s">
        <v>1647</v>
      </c>
      <c r="AB609" s="4" t="s">
        <v>2437</v>
      </c>
    </row>
    <row r="610" spans="1:28" s="4" customFormat="1" ht="52.8" hidden="1" x14ac:dyDescent="0.3">
      <c r="A610" s="3" t="s">
        <v>2436</v>
      </c>
      <c r="B610" s="4">
        <v>18</v>
      </c>
      <c r="C610" s="4" t="s">
        <v>129</v>
      </c>
      <c r="E610" s="4">
        <v>585</v>
      </c>
      <c r="F610" s="4" t="str">
        <f>LOOKUP(E610,Lotes!A:A,Lotes!N:N)</f>
        <v>relleno bajo piso</v>
      </c>
      <c r="G610" s="4" t="s">
        <v>27</v>
      </c>
      <c r="H610" s="4" t="s">
        <v>2407</v>
      </c>
      <c r="I610" s="4" t="s">
        <v>1634</v>
      </c>
      <c r="K610" s="16"/>
      <c r="L610" s="16"/>
      <c r="M610" s="4" t="s">
        <v>1634</v>
      </c>
      <c r="N610" s="4" t="s">
        <v>1643</v>
      </c>
      <c r="P610" s="4" t="s">
        <v>2438</v>
      </c>
      <c r="Q610" s="4">
        <v>1</v>
      </c>
      <c r="R610" s="4">
        <v>1</v>
      </c>
      <c r="T610" s="4">
        <v>0</v>
      </c>
      <c r="U610" s="4">
        <v>33.369999999999997</v>
      </c>
      <c r="V610" s="4">
        <v>1.84</v>
      </c>
      <c r="X610" s="4" t="s">
        <v>1702</v>
      </c>
      <c r="AA610" s="4" t="s">
        <v>1647</v>
      </c>
      <c r="AB610" s="4" t="s">
        <v>2439</v>
      </c>
    </row>
    <row r="611" spans="1:28" s="4" customFormat="1" ht="13.8" hidden="1" x14ac:dyDescent="0.3">
      <c r="A611" s="3" t="s">
        <v>2440</v>
      </c>
      <c r="B611" s="4">
        <v>18</v>
      </c>
      <c r="C611" s="4" t="s">
        <v>129</v>
      </c>
      <c r="E611" s="4">
        <v>585</v>
      </c>
      <c r="F611" s="4" t="str">
        <f>LOOKUP(E611,Lotes!A:A,Lotes!N:N)</f>
        <v>relleno bajo piso</v>
      </c>
      <c r="G611" s="4" t="s">
        <v>27</v>
      </c>
      <c r="H611" s="4" t="s">
        <v>2407</v>
      </c>
      <c r="I611" s="4" t="s">
        <v>1622</v>
      </c>
      <c r="K611" s="10" t="s">
        <v>1630</v>
      </c>
      <c r="L611" s="16"/>
      <c r="M611" s="20" t="s">
        <v>1622</v>
      </c>
      <c r="N611" s="4" t="s">
        <v>1643</v>
      </c>
      <c r="P611" s="4" t="s">
        <v>1668</v>
      </c>
      <c r="Q611" s="4">
        <v>1</v>
      </c>
      <c r="R611" s="4">
        <v>1</v>
      </c>
      <c r="T611" s="4">
        <v>0</v>
      </c>
    </row>
    <row r="612" spans="1:28" s="4" customFormat="1" ht="52.8" hidden="1" x14ac:dyDescent="0.3">
      <c r="A612" s="3" t="s">
        <v>2441</v>
      </c>
      <c r="B612" s="4">
        <v>18</v>
      </c>
      <c r="C612" s="4" t="s">
        <v>129</v>
      </c>
      <c r="E612" s="4">
        <v>585</v>
      </c>
      <c r="F612" s="4" t="str">
        <f>LOOKUP(E612,Lotes!A:A,Lotes!N:N)</f>
        <v>relleno bajo piso</v>
      </c>
      <c r="G612" s="4" t="s">
        <v>27</v>
      </c>
      <c r="H612" s="4" t="s">
        <v>2407</v>
      </c>
      <c r="I612" s="4" t="s">
        <v>1634</v>
      </c>
      <c r="J612" s="4" t="s">
        <v>2911</v>
      </c>
      <c r="K612" s="10" t="s">
        <v>1635</v>
      </c>
      <c r="L612" s="10" t="s">
        <v>1636</v>
      </c>
      <c r="M612" s="4" t="s">
        <v>1637</v>
      </c>
      <c r="N612" s="4" t="s">
        <v>1754</v>
      </c>
      <c r="O612" s="4" t="s">
        <v>1665</v>
      </c>
      <c r="P612" s="4" t="s">
        <v>2442</v>
      </c>
      <c r="Q612" s="4">
        <v>1</v>
      </c>
      <c r="R612" s="4">
        <v>1</v>
      </c>
      <c r="T612" s="4">
        <v>0</v>
      </c>
      <c r="U612" s="4">
        <v>15.51</v>
      </c>
      <c r="V612" s="4">
        <v>7.37</v>
      </c>
      <c r="AB612" s="4" t="s">
        <v>2443</v>
      </c>
    </row>
    <row r="613" spans="1:28" s="4" customFormat="1" ht="26.4" hidden="1" x14ac:dyDescent="0.3">
      <c r="A613" s="3" t="s">
        <v>2444</v>
      </c>
      <c r="B613" s="4">
        <v>18</v>
      </c>
      <c r="C613" s="4" t="s">
        <v>129</v>
      </c>
      <c r="E613" s="4">
        <v>585</v>
      </c>
      <c r="F613" s="4" t="str">
        <f>LOOKUP(E613,Lotes!A:A,Lotes!N:N)</f>
        <v>relleno bajo piso</v>
      </c>
      <c r="G613" s="4" t="s">
        <v>27</v>
      </c>
      <c r="H613" s="4" t="s">
        <v>2407</v>
      </c>
      <c r="I613" s="4" t="s">
        <v>1738</v>
      </c>
      <c r="K613" s="16"/>
      <c r="L613" s="16"/>
      <c r="M613" s="4" t="s">
        <v>1738</v>
      </c>
      <c r="N613" s="4" t="s">
        <v>1667</v>
      </c>
      <c r="P613" s="4" t="s">
        <v>1626</v>
      </c>
      <c r="Q613" s="4">
        <v>1</v>
      </c>
      <c r="R613" s="4">
        <v>1</v>
      </c>
      <c r="T613" s="4">
        <v>1</v>
      </c>
      <c r="U613" s="4">
        <v>25.85</v>
      </c>
      <c r="V613" s="4">
        <v>3.95</v>
      </c>
      <c r="AB613" s="4" t="s">
        <v>2445</v>
      </c>
    </row>
    <row r="614" spans="1:28" s="4" customFormat="1" ht="13.8" hidden="1" x14ac:dyDescent="0.3">
      <c r="A614" s="3" t="s">
        <v>2444</v>
      </c>
      <c r="B614" s="4">
        <v>18</v>
      </c>
      <c r="C614" s="4" t="s">
        <v>129</v>
      </c>
      <c r="E614" s="4">
        <v>585</v>
      </c>
      <c r="F614" s="4" t="str">
        <f>LOOKUP(E614,Lotes!A:A,Lotes!N:N)</f>
        <v>relleno bajo piso</v>
      </c>
      <c r="G614" s="4" t="s">
        <v>27</v>
      </c>
      <c r="H614" s="4" t="s">
        <v>2407</v>
      </c>
      <c r="I614" s="4" t="s">
        <v>1738</v>
      </c>
      <c r="K614" s="16"/>
      <c r="L614" s="16"/>
      <c r="M614" s="4" t="s">
        <v>1738</v>
      </c>
      <c r="N614" s="4" t="s">
        <v>2446</v>
      </c>
      <c r="P614" s="4" t="s">
        <v>1668</v>
      </c>
      <c r="Q614" s="4">
        <v>1</v>
      </c>
      <c r="R614" s="4">
        <v>1</v>
      </c>
      <c r="T614" s="4">
        <v>0</v>
      </c>
      <c r="U614" s="4">
        <v>14.51</v>
      </c>
      <c r="V614" s="4">
        <v>6.32</v>
      </c>
    </row>
    <row r="615" spans="1:28" s="4" customFormat="1" ht="13.8" hidden="1" x14ac:dyDescent="0.3">
      <c r="A615" s="3" t="s">
        <v>2444</v>
      </c>
      <c r="B615" s="4">
        <v>18</v>
      </c>
      <c r="C615" s="4" t="s">
        <v>129</v>
      </c>
      <c r="E615" s="4">
        <v>585</v>
      </c>
      <c r="F615" s="4" t="str">
        <f>LOOKUP(E615,Lotes!A:A,Lotes!N:N)</f>
        <v>relleno bajo piso</v>
      </c>
      <c r="G615" s="4" t="s">
        <v>27</v>
      </c>
      <c r="H615" s="4" t="s">
        <v>2407</v>
      </c>
      <c r="I615" s="4" t="s">
        <v>1738</v>
      </c>
      <c r="K615" s="16"/>
      <c r="L615" s="16"/>
      <c r="M615" s="4" t="s">
        <v>1738</v>
      </c>
      <c r="N615" s="4" t="s">
        <v>1695</v>
      </c>
      <c r="P615" s="4" t="s">
        <v>1668</v>
      </c>
      <c r="Q615" s="4">
        <v>5</v>
      </c>
      <c r="R615" s="4">
        <v>5</v>
      </c>
      <c r="T615" s="4">
        <v>0</v>
      </c>
    </row>
    <row r="616" spans="1:28" s="4" customFormat="1" ht="39.6" hidden="1" x14ac:dyDescent="0.3">
      <c r="A616" s="3" t="s">
        <v>2447</v>
      </c>
      <c r="B616" s="4">
        <v>18</v>
      </c>
      <c r="C616" s="4" t="s">
        <v>32</v>
      </c>
      <c r="E616" s="4">
        <v>610</v>
      </c>
      <c r="F616" s="4" t="str">
        <f>LOOKUP(E616,Lotes!A:A,Lotes!N:N)</f>
        <v>derrumbe y deslave</v>
      </c>
      <c r="G616" s="4" t="s">
        <v>27</v>
      </c>
      <c r="H616" s="4" t="s">
        <v>1860</v>
      </c>
      <c r="I616" s="4" t="s">
        <v>1634</v>
      </c>
      <c r="J616" s="4" t="s">
        <v>3561</v>
      </c>
      <c r="K616" s="10" t="s">
        <v>1656</v>
      </c>
      <c r="L616" s="10" t="s">
        <v>1657</v>
      </c>
      <c r="M616" s="4" t="s">
        <v>1658</v>
      </c>
      <c r="N616" s="4" t="s">
        <v>1687</v>
      </c>
      <c r="O616" s="4" t="s">
        <v>1665</v>
      </c>
      <c r="P616" s="4" t="s">
        <v>1786</v>
      </c>
      <c r="Q616" s="4" t="s">
        <v>2448</v>
      </c>
      <c r="R616" s="4">
        <v>5</v>
      </c>
      <c r="S616" s="4">
        <v>1</v>
      </c>
      <c r="T616" s="4">
        <v>1</v>
      </c>
      <c r="U616" s="4">
        <v>102.36</v>
      </c>
      <c r="V616" s="4">
        <v>34.4</v>
      </c>
      <c r="Y616" s="4" t="s">
        <v>1647</v>
      </c>
      <c r="AB616" s="4" t="s">
        <v>2449</v>
      </c>
    </row>
    <row r="617" spans="1:28" s="4" customFormat="1" ht="13.8" hidden="1" x14ac:dyDescent="0.3">
      <c r="A617" s="3" t="s">
        <v>2450</v>
      </c>
      <c r="B617" s="4">
        <v>18</v>
      </c>
      <c r="C617" s="4" t="s">
        <v>32</v>
      </c>
      <c r="E617" s="4">
        <v>610</v>
      </c>
      <c r="F617" s="4" t="str">
        <f>LOOKUP(E617,Lotes!A:A,Lotes!N:N)</f>
        <v>derrumbe y deslave</v>
      </c>
      <c r="G617" s="4" t="s">
        <v>27</v>
      </c>
      <c r="H617" s="4" t="s">
        <v>1860</v>
      </c>
      <c r="I617" s="4" t="s">
        <v>1634</v>
      </c>
      <c r="J617" s="4" t="s">
        <v>1742</v>
      </c>
      <c r="K617" s="10" t="s">
        <v>1904</v>
      </c>
      <c r="L617" s="16"/>
      <c r="M617" s="4" t="s">
        <v>1905</v>
      </c>
      <c r="N617" s="4" t="s">
        <v>1730</v>
      </c>
      <c r="O617" s="4" t="s">
        <v>1665</v>
      </c>
      <c r="P617" s="4" t="s">
        <v>1626</v>
      </c>
      <c r="Q617" s="4">
        <v>1</v>
      </c>
      <c r="R617" s="4">
        <v>1</v>
      </c>
      <c r="T617" s="4">
        <v>1</v>
      </c>
      <c r="U617" s="4">
        <v>53.87</v>
      </c>
      <c r="V617" s="4">
        <v>11.39</v>
      </c>
      <c r="Y617" s="4" t="s">
        <v>1874</v>
      </c>
      <c r="AA617" s="4" t="s">
        <v>1647</v>
      </c>
      <c r="AB617" s="4" t="s">
        <v>2009</v>
      </c>
    </row>
    <row r="618" spans="1:28" s="4" customFormat="1" ht="26.4" hidden="1" x14ac:dyDescent="0.3">
      <c r="A618" s="3" t="s">
        <v>2451</v>
      </c>
      <c r="B618" s="4">
        <v>18</v>
      </c>
      <c r="C618" s="4" t="s">
        <v>32</v>
      </c>
      <c r="E618" s="4">
        <v>610</v>
      </c>
      <c r="F618" s="4" t="str">
        <f>LOOKUP(E618,Lotes!A:A,Lotes!N:N)</f>
        <v>derrumbe y deslave</v>
      </c>
      <c r="G618" s="4" t="s">
        <v>27</v>
      </c>
      <c r="H618" s="4" t="s">
        <v>1860</v>
      </c>
      <c r="I618" s="4" t="s">
        <v>1622</v>
      </c>
      <c r="K618" s="10" t="s">
        <v>1630</v>
      </c>
      <c r="L618" s="16"/>
      <c r="M618" s="20" t="s">
        <v>1622</v>
      </c>
      <c r="N618" s="4" t="s">
        <v>1669</v>
      </c>
      <c r="P618" s="6">
        <v>0.7</v>
      </c>
      <c r="Q618" s="4">
        <v>1</v>
      </c>
      <c r="R618" s="4">
        <v>1</v>
      </c>
      <c r="T618" s="4">
        <v>1</v>
      </c>
      <c r="U618" s="4">
        <v>17.57</v>
      </c>
      <c r="V618" s="4">
        <v>30.57</v>
      </c>
      <c r="AB618" s="4" t="s">
        <v>2452</v>
      </c>
    </row>
    <row r="619" spans="1:28" s="4" customFormat="1" ht="13.8" hidden="1" x14ac:dyDescent="0.3">
      <c r="A619" s="3" t="s">
        <v>2451</v>
      </c>
      <c r="B619" s="4">
        <v>18</v>
      </c>
      <c r="C619" s="4" t="s">
        <v>32</v>
      </c>
      <c r="E619" s="4">
        <v>610</v>
      </c>
      <c r="F619" s="4" t="str">
        <f>LOOKUP(E619,Lotes!A:A,Lotes!N:N)</f>
        <v>derrumbe y deslave</v>
      </c>
      <c r="G619" s="4" t="s">
        <v>27</v>
      </c>
      <c r="H619" s="4" t="s">
        <v>1860</v>
      </c>
      <c r="I619" s="4" t="s">
        <v>1622</v>
      </c>
      <c r="K619" s="10" t="s">
        <v>1630</v>
      </c>
      <c r="L619" s="16"/>
      <c r="M619" s="20" t="s">
        <v>1622</v>
      </c>
      <c r="N619" s="4" t="s">
        <v>1929</v>
      </c>
      <c r="P619" s="4" t="s">
        <v>1668</v>
      </c>
      <c r="Q619" s="4">
        <v>1</v>
      </c>
      <c r="R619" s="4">
        <v>1</v>
      </c>
      <c r="T619" s="4">
        <v>0</v>
      </c>
      <c r="U619" s="4">
        <v>22.61</v>
      </c>
      <c r="V619" s="4">
        <v>12.33</v>
      </c>
      <c r="AB619" s="4" t="s">
        <v>2453</v>
      </c>
    </row>
    <row r="620" spans="1:28" s="4" customFormat="1" ht="13.8" hidden="1" x14ac:dyDescent="0.3">
      <c r="A620" s="3" t="s">
        <v>2451</v>
      </c>
      <c r="B620" s="4">
        <v>18</v>
      </c>
      <c r="C620" s="4" t="s">
        <v>32</v>
      </c>
      <c r="E620" s="4">
        <v>610</v>
      </c>
      <c r="F620" s="4" t="str">
        <f>LOOKUP(E620,Lotes!A:A,Lotes!N:N)</f>
        <v>derrumbe y deslave</v>
      </c>
      <c r="G620" s="4" t="s">
        <v>27</v>
      </c>
      <c r="H620" s="4" t="s">
        <v>1860</v>
      </c>
      <c r="I620" s="4" t="s">
        <v>1622</v>
      </c>
      <c r="K620" s="10" t="s">
        <v>1630</v>
      </c>
      <c r="L620" s="16"/>
      <c r="M620" s="20" t="s">
        <v>1622</v>
      </c>
      <c r="N620" s="4" t="s">
        <v>1643</v>
      </c>
      <c r="P620" s="4" t="s">
        <v>1632</v>
      </c>
      <c r="Q620" s="4">
        <v>1</v>
      </c>
      <c r="R620" s="4">
        <v>1</v>
      </c>
      <c r="T620" s="4">
        <v>0</v>
      </c>
    </row>
    <row r="621" spans="1:28" s="4" customFormat="1" ht="13.8" hidden="1" x14ac:dyDescent="0.3">
      <c r="A621" s="3" t="s">
        <v>2454</v>
      </c>
      <c r="B621" s="4">
        <v>18</v>
      </c>
      <c r="C621" s="4" t="s">
        <v>32</v>
      </c>
      <c r="E621" s="4">
        <v>610</v>
      </c>
      <c r="F621" s="4" t="str">
        <f>LOOKUP(E621,Lotes!A:A,Lotes!N:N)</f>
        <v>derrumbe y deslave</v>
      </c>
      <c r="G621" s="4" t="s">
        <v>27</v>
      </c>
      <c r="H621" s="4" t="s">
        <v>1860</v>
      </c>
      <c r="I621" s="4" t="s">
        <v>1622</v>
      </c>
      <c r="K621" s="16"/>
      <c r="L621" s="16"/>
      <c r="M621" s="20" t="s">
        <v>1622</v>
      </c>
      <c r="N621" s="4" t="s">
        <v>1718</v>
      </c>
      <c r="P621" s="4" t="s">
        <v>1668</v>
      </c>
      <c r="Q621" s="4">
        <v>2</v>
      </c>
      <c r="R621" s="4">
        <v>2</v>
      </c>
      <c r="T621" s="4">
        <v>0</v>
      </c>
    </row>
    <row r="622" spans="1:28" s="4" customFormat="1" ht="26.4" hidden="1" x14ac:dyDescent="0.3">
      <c r="A622" s="3" t="s">
        <v>2455</v>
      </c>
      <c r="B622" s="4">
        <v>18</v>
      </c>
      <c r="C622" s="4" t="s">
        <v>32</v>
      </c>
      <c r="E622" s="4">
        <v>610</v>
      </c>
      <c r="F622" s="4" t="str">
        <f>LOOKUP(E622,Lotes!A:A,Lotes!N:N)</f>
        <v>derrumbe y deslave</v>
      </c>
      <c r="G622" s="4" t="s">
        <v>27</v>
      </c>
      <c r="H622" s="4" t="s">
        <v>1860</v>
      </c>
      <c r="I622" s="4" t="s">
        <v>1634</v>
      </c>
      <c r="K622" s="10" t="s">
        <v>1641</v>
      </c>
      <c r="L622" s="16"/>
      <c r="M622" s="4" t="s">
        <v>1642</v>
      </c>
      <c r="N622" s="4" t="s">
        <v>1667</v>
      </c>
      <c r="P622" s="4" t="s">
        <v>1668</v>
      </c>
      <c r="Q622" s="4">
        <v>1</v>
      </c>
      <c r="R622" s="4">
        <v>1</v>
      </c>
      <c r="T622" s="4">
        <v>0</v>
      </c>
    </row>
    <row r="623" spans="1:28" s="4" customFormat="1" ht="26.4" hidden="1" x14ac:dyDescent="0.3">
      <c r="A623" s="3" t="s">
        <v>2455</v>
      </c>
      <c r="B623" s="4">
        <v>18</v>
      </c>
      <c r="C623" s="4" t="s">
        <v>32</v>
      </c>
      <c r="E623" s="4">
        <v>610</v>
      </c>
      <c r="F623" s="4" t="str">
        <f>LOOKUP(E623,Lotes!A:A,Lotes!N:N)</f>
        <v>derrumbe y deslave</v>
      </c>
      <c r="G623" s="4" t="s">
        <v>27</v>
      </c>
      <c r="H623" s="4" t="s">
        <v>1860</v>
      </c>
      <c r="I623" s="4" t="s">
        <v>1634</v>
      </c>
      <c r="K623" s="10" t="s">
        <v>1641</v>
      </c>
      <c r="L623" s="16"/>
      <c r="M623" s="4" t="s">
        <v>1642</v>
      </c>
      <c r="N623" s="4" t="s">
        <v>1695</v>
      </c>
      <c r="P623" s="4" t="s">
        <v>1668</v>
      </c>
      <c r="Q623" s="4">
        <v>1</v>
      </c>
      <c r="R623" s="4">
        <v>1</v>
      </c>
      <c r="T623" s="4">
        <v>0</v>
      </c>
      <c r="AB623" s="4" t="s">
        <v>2456</v>
      </c>
    </row>
    <row r="624" spans="1:28" s="12" customFormat="1" ht="26.4" hidden="1" x14ac:dyDescent="0.3">
      <c r="A624" s="11" t="s">
        <v>2455</v>
      </c>
      <c r="B624" s="12">
        <v>18</v>
      </c>
      <c r="C624" s="12" t="s">
        <v>32</v>
      </c>
      <c r="E624" s="12">
        <v>610</v>
      </c>
      <c r="F624" s="4" t="str">
        <f>LOOKUP(E624,Lotes!A:A,Lotes!N:N)</f>
        <v>derrumbe y deslave</v>
      </c>
      <c r="G624" s="12" t="s">
        <v>27</v>
      </c>
      <c r="H624" s="12" t="s">
        <v>1860</v>
      </c>
      <c r="I624" s="12" t="s">
        <v>1634</v>
      </c>
      <c r="K624" s="13" t="s">
        <v>1641</v>
      </c>
      <c r="L624" s="14"/>
      <c r="M624" s="12" t="s">
        <v>1642</v>
      </c>
      <c r="N624" s="12" t="s">
        <v>2457</v>
      </c>
      <c r="O624" s="12" t="s">
        <v>1665</v>
      </c>
      <c r="P624" s="12" t="s">
        <v>1668</v>
      </c>
      <c r="Q624" s="12">
        <v>1</v>
      </c>
      <c r="R624" s="12">
        <v>1</v>
      </c>
      <c r="T624" s="12">
        <v>1</v>
      </c>
      <c r="U624" s="12">
        <v>28.23</v>
      </c>
      <c r="V624" s="12">
        <v>22.82</v>
      </c>
      <c r="Y624" s="12" t="s">
        <v>1627</v>
      </c>
      <c r="Z624" s="12" t="s">
        <v>1874</v>
      </c>
      <c r="AA624" s="12" t="s">
        <v>1647</v>
      </c>
      <c r="AB624" s="12" t="s">
        <v>2458</v>
      </c>
    </row>
    <row r="625" spans="1:28" s="4" customFormat="1" ht="66" hidden="1" x14ac:dyDescent="0.3">
      <c r="A625" s="3" t="s">
        <v>2459</v>
      </c>
      <c r="B625" s="4">
        <v>17</v>
      </c>
      <c r="C625" s="4" t="s">
        <v>31</v>
      </c>
      <c r="E625" s="4">
        <v>18</v>
      </c>
      <c r="F625" s="4" t="str">
        <f>LOOKUP(E625,Lotes!A:A,Lotes!N:N)</f>
        <v>Núcleo de construcción con relleno</v>
      </c>
      <c r="G625" s="4" t="s">
        <v>27</v>
      </c>
      <c r="H625" s="4" t="s">
        <v>2460</v>
      </c>
      <c r="I625" s="4" t="s">
        <v>1634</v>
      </c>
      <c r="J625" s="4" t="s">
        <v>1742</v>
      </c>
      <c r="K625" s="4" t="s">
        <v>1942</v>
      </c>
      <c r="L625" s="4" t="s">
        <v>1636</v>
      </c>
      <c r="M625" s="4" t="s">
        <v>1943</v>
      </c>
      <c r="N625" s="4" t="s">
        <v>1693</v>
      </c>
      <c r="O625" s="4" t="s">
        <v>1665</v>
      </c>
      <c r="P625" s="6">
        <v>0.6</v>
      </c>
      <c r="Q625" s="4">
        <v>1</v>
      </c>
      <c r="R625" s="4">
        <v>1</v>
      </c>
      <c r="T625" s="4">
        <v>1</v>
      </c>
      <c r="U625" s="4">
        <v>35.36</v>
      </c>
      <c r="V625" s="4">
        <v>23.16</v>
      </c>
      <c r="AA625" s="4" t="s">
        <v>1647</v>
      </c>
      <c r="AB625" s="4" t="s">
        <v>2461</v>
      </c>
    </row>
    <row r="626" spans="1:28" s="4" customFormat="1" ht="92.4" hidden="1" x14ac:dyDescent="0.3">
      <c r="A626" s="3" t="s">
        <v>2459</v>
      </c>
      <c r="B626" s="4">
        <v>17</v>
      </c>
      <c r="C626" s="4" t="s">
        <v>31</v>
      </c>
      <c r="E626" s="4">
        <v>18</v>
      </c>
      <c r="F626" s="4" t="str">
        <f>LOOKUP(E626,Lotes!A:A,Lotes!N:N)</f>
        <v>Núcleo de construcción con relleno</v>
      </c>
      <c r="G626" s="4" t="s">
        <v>27</v>
      </c>
      <c r="H626" s="4" t="s">
        <v>2460</v>
      </c>
      <c r="I626" s="4" t="s">
        <v>1634</v>
      </c>
      <c r="J626" s="4" t="s">
        <v>1742</v>
      </c>
      <c r="K626" s="4" t="s">
        <v>1942</v>
      </c>
      <c r="L626" s="4" t="s">
        <v>1636</v>
      </c>
      <c r="M626" s="4" t="s">
        <v>1943</v>
      </c>
      <c r="N626" s="4" t="s">
        <v>1693</v>
      </c>
      <c r="O626" s="4" t="s">
        <v>1665</v>
      </c>
      <c r="P626" s="6">
        <v>0.5</v>
      </c>
      <c r="Q626" s="4" t="s">
        <v>1723</v>
      </c>
      <c r="R626" s="4">
        <v>2</v>
      </c>
      <c r="S626" s="4">
        <v>1</v>
      </c>
      <c r="T626" s="4">
        <v>1</v>
      </c>
      <c r="U626" s="4">
        <v>28.39</v>
      </c>
      <c r="V626" s="4">
        <v>11.74</v>
      </c>
      <c r="AA626" s="4" t="s">
        <v>1647</v>
      </c>
      <c r="AB626" s="4" t="s">
        <v>2462</v>
      </c>
    </row>
    <row r="627" spans="1:28" s="4" customFormat="1" ht="26.4" hidden="1" x14ac:dyDescent="0.3">
      <c r="A627" s="3" t="s">
        <v>2463</v>
      </c>
      <c r="B627" s="4">
        <v>17</v>
      </c>
      <c r="C627" s="4" t="s">
        <v>31</v>
      </c>
      <c r="E627" s="4">
        <v>18</v>
      </c>
      <c r="F627" s="4" t="str">
        <f>LOOKUP(E627,Lotes!A:A,Lotes!N:N)</f>
        <v>Núcleo de construcción con relleno</v>
      </c>
      <c r="G627" s="4" t="s">
        <v>27</v>
      </c>
      <c r="H627" s="4" t="s">
        <v>2460</v>
      </c>
      <c r="I627" s="4" t="s">
        <v>1634</v>
      </c>
      <c r="K627" s="10" t="s">
        <v>1682</v>
      </c>
      <c r="L627" s="16"/>
      <c r="M627" s="4" t="s">
        <v>1683</v>
      </c>
      <c r="N627" s="4" t="s">
        <v>1849</v>
      </c>
      <c r="P627" s="4" t="s">
        <v>1786</v>
      </c>
      <c r="Q627" s="4">
        <v>1</v>
      </c>
      <c r="R627" s="4">
        <v>1</v>
      </c>
      <c r="T627" s="4">
        <v>0</v>
      </c>
      <c r="U627" s="4">
        <v>21.72</v>
      </c>
      <c r="V627" s="4">
        <v>5.25</v>
      </c>
      <c r="Y627" s="4" t="s">
        <v>1874</v>
      </c>
      <c r="Z627" s="4" t="s">
        <v>2011</v>
      </c>
    </row>
    <row r="628" spans="1:28" s="4" customFormat="1" ht="13.8" hidden="1" x14ac:dyDescent="0.3">
      <c r="A628" s="3" t="s">
        <v>2463</v>
      </c>
      <c r="B628" s="4">
        <v>17</v>
      </c>
      <c r="C628" s="4" t="s">
        <v>31</v>
      </c>
      <c r="E628" s="4">
        <v>18</v>
      </c>
      <c r="F628" s="4" t="str">
        <f>LOOKUP(E628,Lotes!A:A,Lotes!N:N)</f>
        <v>Núcleo de construcción con relleno</v>
      </c>
      <c r="G628" s="4" t="s">
        <v>27</v>
      </c>
      <c r="H628" s="4" t="s">
        <v>2460</v>
      </c>
      <c r="I628" s="4" t="s">
        <v>1634</v>
      </c>
      <c r="K628" s="10" t="s">
        <v>1682</v>
      </c>
      <c r="L628" s="16"/>
      <c r="M628" s="4" t="s">
        <v>1683</v>
      </c>
      <c r="N628" s="4" t="s">
        <v>1643</v>
      </c>
      <c r="P628" s="4" t="s">
        <v>1632</v>
      </c>
      <c r="Q628" s="4">
        <v>2</v>
      </c>
      <c r="R628" s="4">
        <v>2</v>
      </c>
      <c r="T628" s="4">
        <v>0</v>
      </c>
    </row>
    <row r="629" spans="1:28" s="4" customFormat="1" ht="13.8" hidden="1" x14ac:dyDescent="0.3">
      <c r="A629" s="3" t="s">
        <v>2463</v>
      </c>
      <c r="B629" s="4">
        <v>17</v>
      </c>
      <c r="C629" s="4" t="s">
        <v>31</v>
      </c>
      <c r="E629" s="4">
        <v>18</v>
      </c>
      <c r="F629" s="4" t="str">
        <f>LOOKUP(E629,Lotes!A:A,Lotes!N:N)</f>
        <v>Núcleo de construcción con relleno</v>
      </c>
      <c r="G629" s="4" t="s">
        <v>27</v>
      </c>
      <c r="H629" s="4" t="s">
        <v>2460</v>
      </c>
      <c r="I629" s="4" t="s">
        <v>1634</v>
      </c>
      <c r="K629" s="10" t="s">
        <v>1682</v>
      </c>
      <c r="L629" s="16"/>
      <c r="M629" s="4" t="s">
        <v>1683</v>
      </c>
      <c r="N629" s="4" t="s">
        <v>1693</v>
      </c>
      <c r="P629" s="4" t="s">
        <v>1668</v>
      </c>
      <c r="Q629" s="4">
        <v>2</v>
      </c>
      <c r="R629" s="4">
        <v>2</v>
      </c>
      <c r="T629" s="4">
        <v>0</v>
      </c>
    </row>
    <row r="630" spans="1:28" s="4" customFormat="1" ht="13.8" hidden="1" x14ac:dyDescent="0.3">
      <c r="A630" s="3" t="s">
        <v>2463</v>
      </c>
      <c r="B630" s="4">
        <v>17</v>
      </c>
      <c r="C630" s="4" t="s">
        <v>31</v>
      </c>
      <c r="E630" s="4">
        <v>18</v>
      </c>
      <c r="F630" s="4" t="str">
        <f>LOOKUP(E630,Lotes!A:A,Lotes!N:N)</f>
        <v>Núcleo de construcción con relleno</v>
      </c>
      <c r="G630" s="4" t="s">
        <v>27</v>
      </c>
      <c r="H630" s="4" t="s">
        <v>2460</v>
      </c>
      <c r="I630" s="4" t="s">
        <v>1634</v>
      </c>
      <c r="K630" s="10" t="s">
        <v>1682</v>
      </c>
      <c r="L630" s="16"/>
      <c r="M630" s="4" t="s">
        <v>1683</v>
      </c>
      <c r="N630" s="4" t="s">
        <v>1706</v>
      </c>
      <c r="P630" s="4" t="s">
        <v>1786</v>
      </c>
      <c r="Q630" s="4">
        <v>1</v>
      </c>
      <c r="R630" s="4">
        <v>1</v>
      </c>
      <c r="T630" s="4">
        <v>0</v>
      </c>
      <c r="U630" s="4">
        <v>13.1</v>
      </c>
      <c r="V630" s="4">
        <v>8.5</v>
      </c>
      <c r="Y630" s="4" t="s">
        <v>1627</v>
      </c>
      <c r="AB630" s="4" t="s">
        <v>2464</v>
      </c>
    </row>
    <row r="631" spans="1:28" s="4" customFormat="1" ht="66" hidden="1" x14ac:dyDescent="0.3">
      <c r="A631" s="3" t="s">
        <v>2463</v>
      </c>
      <c r="B631" s="4">
        <v>17</v>
      </c>
      <c r="C631" s="4" t="s">
        <v>31</v>
      </c>
      <c r="E631" s="4">
        <v>18</v>
      </c>
      <c r="F631" s="4" t="str">
        <f>LOOKUP(E631,Lotes!A:A,Lotes!N:N)</f>
        <v>Núcleo de construcción con relleno</v>
      </c>
      <c r="G631" s="4" t="s">
        <v>27</v>
      </c>
      <c r="H631" s="4" t="s">
        <v>2460</v>
      </c>
      <c r="I631" s="4" t="s">
        <v>1634</v>
      </c>
      <c r="K631" s="10" t="s">
        <v>1682</v>
      </c>
      <c r="L631" s="16"/>
      <c r="M631" s="4" t="s">
        <v>1683</v>
      </c>
      <c r="N631" s="4" t="s">
        <v>1785</v>
      </c>
      <c r="O631" s="4" t="s">
        <v>1665</v>
      </c>
      <c r="P631" s="6">
        <v>0.8</v>
      </c>
      <c r="Q631" s="4">
        <v>1</v>
      </c>
      <c r="R631" s="4">
        <v>1</v>
      </c>
      <c r="T631" s="4">
        <v>1</v>
      </c>
      <c r="U631" s="4">
        <v>40.15</v>
      </c>
      <c r="V631" s="4">
        <v>5.77</v>
      </c>
      <c r="Z631" s="4" t="s">
        <v>2011</v>
      </c>
      <c r="AA631" s="5"/>
      <c r="AB631" s="4" t="s">
        <v>2465</v>
      </c>
    </row>
    <row r="632" spans="1:28" s="4" customFormat="1" ht="26.4" hidden="1" x14ac:dyDescent="0.3">
      <c r="A632" s="3" t="s">
        <v>2466</v>
      </c>
      <c r="B632" s="4">
        <v>17</v>
      </c>
      <c r="C632" s="4" t="s">
        <v>31</v>
      </c>
      <c r="E632" s="4">
        <v>18</v>
      </c>
      <c r="F632" s="4" t="str">
        <f>LOOKUP(E632,Lotes!A:A,Lotes!N:N)</f>
        <v>Núcleo de construcción con relleno</v>
      </c>
      <c r="G632" s="4" t="s">
        <v>27</v>
      </c>
      <c r="H632" s="4" t="s">
        <v>2460</v>
      </c>
      <c r="I632" s="4" t="s">
        <v>1634</v>
      </c>
      <c r="K632" s="10" t="s">
        <v>1641</v>
      </c>
      <c r="L632" s="16"/>
      <c r="M632" s="4" t="s">
        <v>1642</v>
      </c>
      <c r="N632" s="4" t="s">
        <v>2467</v>
      </c>
      <c r="P632" s="4" t="s">
        <v>1790</v>
      </c>
      <c r="Q632" s="4">
        <v>1</v>
      </c>
      <c r="R632" s="4">
        <v>1</v>
      </c>
      <c r="T632" s="4">
        <v>1</v>
      </c>
      <c r="U632" s="4">
        <v>18.43</v>
      </c>
      <c r="V632" s="4">
        <v>7.93</v>
      </c>
      <c r="AB632" s="4" t="s">
        <v>2468</v>
      </c>
    </row>
    <row r="633" spans="1:28" s="4" customFormat="1" ht="26.4" hidden="1" x14ac:dyDescent="0.3">
      <c r="A633" s="3" t="s">
        <v>2466</v>
      </c>
      <c r="B633" s="4">
        <v>17</v>
      </c>
      <c r="C633" s="4" t="s">
        <v>31</v>
      </c>
      <c r="E633" s="4">
        <v>18</v>
      </c>
      <c r="F633" s="4" t="str">
        <f>LOOKUP(E633,Lotes!A:A,Lotes!N:N)</f>
        <v>Núcleo de construcción con relleno</v>
      </c>
      <c r="G633" s="4" t="s">
        <v>27</v>
      </c>
      <c r="H633" s="4" t="s">
        <v>2460</v>
      </c>
      <c r="I633" s="4" t="s">
        <v>1634</v>
      </c>
      <c r="K633" s="10" t="s">
        <v>1641</v>
      </c>
      <c r="L633" s="16"/>
      <c r="M633" s="4" t="s">
        <v>1642</v>
      </c>
      <c r="N633" s="4" t="s">
        <v>1699</v>
      </c>
      <c r="P633" s="4" t="s">
        <v>2027</v>
      </c>
      <c r="Q633" s="4">
        <v>1</v>
      </c>
      <c r="R633" s="4">
        <v>1</v>
      </c>
      <c r="T633" s="4">
        <v>0</v>
      </c>
      <c r="U633" s="4">
        <v>25.64</v>
      </c>
      <c r="V633" s="4">
        <v>16.29</v>
      </c>
      <c r="AB633" s="4" t="s">
        <v>2339</v>
      </c>
    </row>
    <row r="634" spans="1:28" s="4" customFormat="1" ht="26.4" hidden="1" x14ac:dyDescent="0.3">
      <c r="A634" s="3" t="s">
        <v>2466</v>
      </c>
      <c r="B634" s="4">
        <v>17</v>
      </c>
      <c r="C634" s="4" t="s">
        <v>31</v>
      </c>
      <c r="E634" s="4">
        <v>18</v>
      </c>
      <c r="F634" s="4" t="str">
        <f>LOOKUP(E634,Lotes!A:A,Lotes!N:N)</f>
        <v>Núcleo de construcción con relleno</v>
      </c>
      <c r="G634" s="4" t="s">
        <v>27</v>
      </c>
      <c r="H634" s="4" t="s">
        <v>2460</v>
      </c>
      <c r="I634" s="4" t="s">
        <v>1634</v>
      </c>
      <c r="K634" s="10" t="s">
        <v>1641</v>
      </c>
      <c r="L634" s="16"/>
      <c r="M634" s="4" t="s">
        <v>1642</v>
      </c>
      <c r="N634" s="4" t="s">
        <v>1643</v>
      </c>
      <c r="P634" s="4" t="s">
        <v>1632</v>
      </c>
      <c r="Q634" s="4">
        <v>3</v>
      </c>
      <c r="R634" s="4">
        <v>3</v>
      </c>
      <c r="T634" s="4">
        <v>0</v>
      </c>
    </row>
    <row r="635" spans="1:28" s="4" customFormat="1" ht="26.4" hidden="1" x14ac:dyDescent="0.3">
      <c r="A635" s="3" t="s">
        <v>2466</v>
      </c>
      <c r="B635" s="4">
        <v>17</v>
      </c>
      <c r="C635" s="4" t="s">
        <v>31</v>
      </c>
      <c r="E635" s="4">
        <v>18</v>
      </c>
      <c r="F635" s="4" t="str">
        <f>LOOKUP(E635,Lotes!A:A,Lotes!N:N)</f>
        <v>Núcleo de construcción con relleno</v>
      </c>
      <c r="G635" s="4" t="s">
        <v>27</v>
      </c>
      <c r="H635" s="4" t="s">
        <v>2460</v>
      </c>
      <c r="I635" s="4" t="s">
        <v>1634</v>
      </c>
      <c r="K635" s="10" t="s">
        <v>1641</v>
      </c>
      <c r="L635" s="16"/>
      <c r="M635" s="4" t="s">
        <v>1642</v>
      </c>
      <c r="N635" s="4" t="s">
        <v>1718</v>
      </c>
      <c r="P635" s="4" t="s">
        <v>1668</v>
      </c>
      <c r="Q635" s="4">
        <v>2</v>
      </c>
      <c r="R635" s="4">
        <v>2</v>
      </c>
      <c r="T635" s="4">
        <v>0</v>
      </c>
      <c r="AB635" s="4" t="s">
        <v>2469</v>
      </c>
    </row>
    <row r="636" spans="1:28" s="4" customFormat="1" ht="13.8" hidden="1" x14ac:dyDescent="0.3">
      <c r="A636" s="3" t="s">
        <v>2470</v>
      </c>
      <c r="B636" s="4">
        <v>17</v>
      </c>
      <c r="C636" s="4" t="s">
        <v>31</v>
      </c>
      <c r="E636" s="4">
        <v>18</v>
      </c>
      <c r="F636" s="4" t="str">
        <f>LOOKUP(E636,Lotes!A:A,Lotes!N:N)</f>
        <v>Núcleo de construcción con relleno</v>
      </c>
      <c r="G636" s="4" t="s">
        <v>27</v>
      </c>
      <c r="H636" s="4" t="s">
        <v>2460</v>
      </c>
      <c r="I636" s="4" t="s">
        <v>1622</v>
      </c>
      <c r="K636" s="10" t="s">
        <v>1650</v>
      </c>
      <c r="L636" s="16"/>
      <c r="M636" s="20" t="s">
        <v>1622</v>
      </c>
      <c r="N636" s="4" t="s">
        <v>1755</v>
      </c>
      <c r="O636" s="4" t="s">
        <v>1665</v>
      </c>
      <c r="P636" s="4" t="s">
        <v>1786</v>
      </c>
      <c r="Q636" s="4">
        <v>1</v>
      </c>
      <c r="R636" s="4">
        <v>1</v>
      </c>
      <c r="T636" s="4">
        <v>1</v>
      </c>
      <c r="U636" s="4">
        <v>32.79</v>
      </c>
      <c r="V636" s="4">
        <v>8.02</v>
      </c>
      <c r="Z636" s="4" t="s">
        <v>1874</v>
      </c>
      <c r="AB636" s="4" t="s">
        <v>2080</v>
      </c>
    </row>
    <row r="637" spans="1:28" s="4" customFormat="1" ht="13.8" hidden="1" x14ac:dyDescent="0.3">
      <c r="A637" s="3" t="s">
        <v>2470</v>
      </c>
      <c r="B637" s="4">
        <v>17</v>
      </c>
      <c r="C637" s="4" t="s">
        <v>31</v>
      </c>
      <c r="E637" s="4">
        <v>18</v>
      </c>
      <c r="F637" s="4" t="str">
        <f>LOOKUP(E637,Lotes!A:A,Lotes!N:N)</f>
        <v>Núcleo de construcción con relleno</v>
      </c>
      <c r="G637" s="4" t="s">
        <v>27</v>
      </c>
      <c r="H637" s="4" t="s">
        <v>2460</v>
      </c>
      <c r="I637" s="4" t="s">
        <v>1622</v>
      </c>
      <c r="K637" s="10" t="s">
        <v>1650</v>
      </c>
      <c r="L637" s="16"/>
      <c r="M637" s="20" t="s">
        <v>1622</v>
      </c>
      <c r="N637" s="4" t="s">
        <v>1667</v>
      </c>
      <c r="P637" s="4" t="s">
        <v>1668</v>
      </c>
      <c r="Q637" s="4">
        <v>1</v>
      </c>
      <c r="R637" s="4">
        <v>1</v>
      </c>
      <c r="T637" s="4">
        <v>0</v>
      </c>
    </row>
    <row r="638" spans="1:28" s="4" customFormat="1" ht="13.8" hidden="1" x14ac:dyDescent="0.3">
      <c r="A638" s="3" t="s">
        <v>2471</v>
      </c>
      <c r="B638" s="4">
        <v>17</v>
      </c>
      <c r="C638" s="4" t="s">
        <v>31</v>
      </c>
      <c r="E638" s="4">
        <v>18</v>
      </c>
      <c r="F638" s="4" t="str">
        <f>LOOKUP(E638,Lotes!A:A,Lotes!N:N)</f>
        <v>Núcleo de construcción con relleno</v>
      </c>
      <c r="G638" s="4" t="s">
        <v>27</v>
      </c>
      <c r="H638" s="4" t="s">
        <v>2460</v>
      </c>
      <c r="I638" s="4" t="s">
        <v>1622</v>
      </c>
      <c r="K638" s="10" t="s">
        <v>1630</v>
      </c>
      <c r="L638" s="16"/>
      <c r="M638" s="20" t="s">
        <v>1622</v>
      </c>
      <c r="N638" s="4" t="s">
        <v>1643</v>
      </c>
      <c r="P638" s="4" t="s">
        <v>1632</v>
      </c>
      <c r="Q638" s="4">
        <v>1</v>
      </c>
      <c r="R638" s="4">
        <v>1</v>
      </c>
      <c r="T638" s="4">
        <v>0</v>
      </c>
    </row>
    <row r="639" spans="1:28" s="4" customFormat="1" ht="52.8" hidden="1" x14ac:dyDescent="0.3">
      <c r="A639" s="3" t="s">
        <v>2472</v>
      </c>
      <c r="B639" s="4">
        <v>17</v>
      </c>
      <c r="C639" s="4" t="s">
        <v>31</v>
      </c>
      <c r="E639" s="4">
        <v>18</v>
      </c>
      <c r="F639" s="4" t="str">
        <f>LOOKUP(E639,Lotes!A:A,Lotes!N:N)</f>
        <v>Núcleo de construcción con relleno</v>
      </c>
      <c r="G639" s="4" t="s">
        <v>27</v>
      </c>
      <c r="H639" s="4" t="s">
        <v>2460</v>
      </c>
      <c r="I639" s="4" t="s">
        <v>1816</v>
      </c>
      <c r="K639" s="16"/>
      <c r="L639" s="16"/>
      <c r="M639" s="4" t="s">
        <v>1816</v>
      </c>
      <c r="N639" s="4" t="s">
        <v>2473</v>
      </c>
      <c r="P639" s="4" t="s">
        <v>1993</v>
      </c>
      <c r="Q639" s="4">
        <v>1</v>
      </c>
      <c r="R639" s="4">
        <v>1</v>
      </c>
      <c r="T639" s="4">
        <v>0</v>
      </c>
      <c r="U639" s="4">
        <v>16.2</v>
      </c>
      <c r="V639" s="4">
        <v>9.08</v>
      </c>
      <c r="X639" s="4" t="s">
        <v>2473</v>
      </c>
      <c r="AA639" s="4" t="s">
        <v>1647</v>
      </c>
      <c r="AB639" s="4" t="s">
        <v>2474</v>
      </c>
    </row>
    <row r="640" spans="1:28" s="4" customFormat="1" ht="13.8" hidden="1" x14ac:dyDescent="0.3">
      <c r="A640" s="3" t="s">
        <v>2475</v>
      </c>
      <c r="B640" s="4">
        <v>17</v>
      </c>
      <c r="C640" s="4" t="s">
        <v>31</v>
      </c>
      <c r="E640" s="4">
        <v>18</v>
      </c>
      <c r="F640" s="4" t="str">
        <f>LOOKUP(E640,Lotes!A:A,Lotes!N:N)</f>
        <v>Núcleo de construcción con relleno</v>
      </c>
      <c r="G640" s="4" t="s">
        <v>27</v>
      </c>
      <c r="H640" s="4" t="s">
        <v>2460</v>
      </c>
      <c r="I640" s="4" t="s">
        <v>1738</v>
      </c>
      <c r="K640" s="16"/>
      <c r="L640" s="16"/>
      <c r="M640" s="4" t="s">
        <v>1738</v>
      </c>
      <c r="N640" s="4" t="s">
        <v>1739</v>
      </c>
      <c r="P640" s="4" t="s">
        <v>2476</v>
      </c>
      <c r="Q640" s="4">
        <v>1</v>
      </c>
      <c r="R640" s="4">
        <v>1</v>
      </c>
      <c r="T640" s="4">
        <v>0</v>
      </c>
      <c r="U640" s="4">
        <v>19.829999999999998</v>
      </c>
      <c r="V640" s="4">
        <v>6.09</v>
      </c>
      <c r="AB640" s="4" t="s">
        <v>2477</v>
      </c>
    </row>
    <row r="641" spans="1:28" s="4" customFormat="1" ht="13.8" hidden="1" x14ac:dyDescent="0.3">
      <c r="A641" s="3" t="s">
        <v>2478</v>
      </c>
      <c r="B641" s="4">
        <v>17</v>
      </c>
      <c r="C641" s="4" t="s">
        <v>31</v>
      </c>
      <c r="E641" s="4">
        <v>18</v>
      </c>
      <c r="F641" s="4" t="str">
        <f>LOOKUP(E641,Lotes!A:A,Lotes!N:N)</f>
        <v>Núcleo de construcción con relleno</v>
      </c>
      <c r="G641" s="4" t="s">
        <v>27</v>
      </c>
      <c r="H641" s="4" t="s">
        <v>2460</v>
      </c>
      <c r="I641" s="4" t="s">
        <v>1634</v>
      </c>
      <c r="K641" s="16"/>
      <c r="L641" s="16"/>
      <c r="M641" s="4" t="s">
        <v>1634</v>
      </c>
      <c r="N641" s="4" t="s">
        <v>2479</v>
      </c>
      <c r="P641" s="4" t="s">
        <v>1668</v>
      </c>
      <c r="Q641" s="4">
        <v>1</v>
      </c>
      <c r="R641" s="4">
        <v>1</v>
      </c>
      <c r="T641" s="4">
        <v>0</v>
      </c>
      <c r="U641" s="4">
        <v>19.3</v>
      </c>
      <c r="V641" s="4">
        <v>4.3600000000000003</v>
      </c>
    </row>
    <row r="642" spans="1:28" s="4" customFormat="1" ht="39.6" hidden="1" x14ac:dyDescent="0.3">
      <c r="A642" s="3" t="s">
        <v>2480</v>
      </c>
      <c r="B642" s="4">
        <v>17</v>
      </c>
      <c r="C642" s="4" t="s">
        <v>31</v>
      </c>
      <c r="E642" s="4">
        <v>18</v>
      </c>
      <c r="F642" s="4" t="str">
        <f>LOOKUP(E642,Lotes!A:A,Lotes!N:N)</f>
        <v>Núcleo de construcción con relleno</v>
      </c>
      <c r="G642" s="4" t="s">
        <v>27</v>
      </c>
      <c r="H642" s="4" t="s">
        <v>2460</v>
      </c>
      <c r="I642" s="4" t="s">
        <v>1634</v>
      </c>
      <c r="K642" s="16"/>
      <c r="L642" s="16"/>
      <c r="M642" s="4" t="s">
        <v>1634</v>
      </c>
      <c r="N642" s="4" t="s">
        <v>1643</v>
      </c>
      <c r="P642" s="4" t="s">
        <v>2481</v>
      </c>
      <c r="Q642" s="4">
        <v>1</v>
      </c>
      <c r="R642" s="4">
        <v>1</v>
      </c>
      <c r="T642" s="4">
        <v>0</v>
      </c>
      <c r="U642" s="4">
        <v>32.130000000000003</v>
      </c>
      <c r="V642" s="4">
        <v>1.98</v>
      </c>
      <c r="X642" s="4" t="s">
        <v>2482</v>
      </c>
      <c r="AA642" s="4" t="s">
        <v>1647</v>
      </c>
      <c r="AB642" s="4" t="s">
        <v>2483</v>
      </c>
    </row>
    <row r="643" spans="1:28" s="4" customFormat="1" ht="13.8" hidden="1" x14ac:dyDescent="0.3">
      <c r="A643" s="3" t="s">
        <v>2478</v>
      </c>
      <c r="B643" s="4">
        <v>17</v>
      </c>
      <c r="C643" s="4" t="s">
        <v>31</v>
      </c>
      <c r="E643" s="4">
        <v>18</v>
      </c>
      <c r="F643" s="4" t="str">
        <f>LOOKUP(E643,Lotes!A:A,Lotes!N:N)</f>
        <v>Núcleo de construcción con relleno</v>
      </c>
      <c r="G643" s="4" t="s">
        <v>27</v>
      </c>
      <c r="H643" s="4" t="s">
        <v>2460</v>
      </c>
      <c r="I643" s="4" t="s">
        <v>1634</v>
      </c>
      <c r="K643" s="16"/>
      <c r="L643" s="16"/>
      <c r="M643" s="4" t="s">
        <v>1634</v>
      </c>
      <c r="N643" s="4" t="s">
        <v>1695</v>
      </c>
      <c r="P643" s="4" t="s">
        <v>1668</v>
      </c>
      <c r="Q643" s="4">
        <v>20</v>
      </c>
      <c r="R643" s="4">
        <v>20</v>
      </c>
      <c r="T643" s="4">
        <v>0</v>
      </c>
    </row>
    <row r="644" spans="1:28" s="4" customFormat="1" ht="26.4" hidden="1" x14ac:dyDescent="0.3">
      <c r="A644" s="3" t="s">
        <v>2484</v>
      </c>
      <c r="B644" s="4">
        <v>18</v>
      </c>
      <c r="C644" s="4" t="s">
        <v>535</v>
      </c>
      <c r="E644" s="4">
        <v>332</v>
      </c>
      <c r="F644" s="4" t="str">
        <f>LOOKUP(E644,Lotes!A:A,Lotes!N:N)</f>
        <v>Derrumbe y deslave sobre piso de lajas</v>
      </c>
      <c r="G644" s="4" t="s">
        <v>27</v>
      </c>
      <c r="H644" s="4" t="s">
        <v>2485</v>
      </c>
      <c r="I644" s="4" t="s">
        <v>1634</v>
      </c>
      <c r="J644" s="4" t="s">
        <v>3561</v>
      </c>
      <c r="K644" s="10" t="s">
        <v>1656</v>
      </c>
      <c r="L644" s="10" t="s">
        <v>1657</v>
      </c>
      <c r="M644" s="4" t="s">
        <v>1658</v>
      </c>
      <c r="N644" s="4" t="s">
        <v>1710</v>
      </c>
      <c r="O644" s="4" t="s">
        <v>1665</v>
      </c>
      <c r="P644" s="4" t="s">
        <v>2486</v>
      </c>
      <c r="Q644" s="4">
        <v>1</v>
      </c>
      <c r="R644" s="4">
        <v>1</v>
      </c>
      <c r="T644" s="4">
        <v>1</v>
      </c>
      <c r="U644" s="4">
        <v>35.81</v>
      </c>
      <c r="V644" s="4">
        <v>31.08</v>
      </c>
      <c r="AB644" s="4" t="s">
        <v>2487</v>
      </c>
    </row>
    <row r="645" spans="1:28" s="4" customFormat="1" ht="26.4" hidden="1" x14ac:dyDescent="0.3">
      <c r="A645" s="3" t="s">
        <v>2484</v>
      </c>
      <c r="B645" s="4">
        <v>18</v>
      </c>
      <c r="C645" s="4" t="s">
        <v>535</v>
      </c>
      <c r="E645" s="4">
        <v>332</v>
      </c>
      <c r="F645" s="4" t="str">
        <f>LOOKUP(E645,Lotes!A:A,Lotes!N:N)</f>
        <v>Derrumbe y deslave sobre piso de lajas</v>
      </c>
      <c r="G645" s="4" t="s">
        <v>27</v>
      </c>
      <c r="H645" s="4" t="s">
        <v>2485</v>
      </c>
      <c r="I645" s="4" t="s">
        <v>1634</v>
      </c>
      <c r="J645" s="4" t="s">
        <v>3561</v>
      </c>
      <c r="K645" s="10" t="s">
        <v>1656</v>
      </c>
      <c r="L645" s="10" t="s">
        <v>1657</v>
      </c>
      <c r="M645" s="4" t="s">
        <v>1658</v>
      </c>
      <c r="N645" s="4" t="s">
        <v>1652</v>
      </c>
      <c r="P645" s="4" t="s">
        <v>1668</v>
      </c>
      <c r="Q645" s="4">
        <v>1</v>
      </c>
      <c r="R645" s="4">
        <v>1</v>
      </c>
      <c r="T645" s="4">
        <v>0</v>
      </c>
      <c r="U645" s="4">
        <v>15.19</v>
      </c>
      <c r="V645" s="4">
        <v>6.9</v>
      </c>
    </row>
    <row r="646" spans="1:28" s="4" customFormat="1" ht="26.4" hidden="1" x14ac:dyDescent="0.3">
      <c r="A646" s="3" t="s">
        <v>2488</v>
      </c>
      <c r="B646" s="4">
        <v>18</v>
      </c>
      <c r="C646" s="4" t="s">
        <v>342</v>
      </c>
      <c r="E646" s="4">
        <v>406</v>
      </c>
      <c r="F646" s="4" t="str">
        <f>LOOKUP(E646,Lotes!A:A,Lotes!N:N)</f>
        <v>deslave</v>
      </c>
      <c r="G646" s="4" t="s">
        <v>538</v>
      </c>
      <c r="H646" s="4" t="s">
        <v>2489</v>
      </c>
      <c r="I646" s="4" t="s">
        <v>1634</v>
      </c>
      <c r="J646" s="4" t="s">
        <v>3561</v>
      </c>
      <c r="K646" s="10" t="s">
        <v>1656</v>
      </c>
      <c r="L646" s="10" t="s">
        <v>1657</v>
      </c>
      <c r="M646" s="4" t="s">
        <v>1658</v>
      </c>
      <c r="N646" s="4" t="s">
        <v>1849</v>
      </c>
      <c r="P646" s="4" t="s">
        <v>2027</v>
      </c>
      <c r="Q646" s="4">
        <v>1</v>
      </c>
      <c r="R646" s="4">
        <v>1</v>
      </c>
      <c r="T646" s="4">
        <v>1</v>
      </c>
      <c r="U646" s="4">
        <v>16.28</v>
      </c>
      <c r="V646" s="4">
        <v>11.97</v>
      </c>
      <c r="Y646" s="4" t="s">
        <v>1627</v>
      </c>
      <c r="AB646" s="4" t="s">
        <v>2490</v>
      </c>
    </row>
    <row r="647" spans="1:28" s="4" customFormat="1" ht="26.4" hidden="1" x14ac:dyDescent="0.3">
      <c r="A647" s="3" t="s">
        <v>2491</v>
      </c>
      <c r="B647" s="4">
        <v>18</v>
      </c>
      <c r="C647" s="4" t="s">
        <v>342</v>
      </c>
      <c r="E647" s="4">
        <v>406</v>
      </c>
      <c r="F647" s="4" t="str">
        <f>LOOKUP(E647,Lotes!A:A,Lotes!N:N)</f>
        <v>deslave</v>
      </c>
      <c r="G647" s="4" t="s">
        <v>538</v>
      </c>
      <c r="H647" s="4" t="s">
        <v>2489</v>
      </c>
      <c r="I647" s="4" t="s">
        <v>1634</v>
      </c>
      <c r="K647" s="10" t="s">
        <v>1641</v>
      </c>
      <c r="L647" s="16"/>
      <c r="M647" s="4" t="s">
        <v>1642</v>
      </c>
      <c r="N647" s="4" t="s">
        <v>1667</v>
      </c>
      <c r="P647" s="4" t="s">
        <v>1668</v>
      </c>
      <c r="Q647" s="4">
        <v>1</v>
      </c>
      <c r="R647" s="4">
        <v>1</v>
      </c>
      <c r="T647" s="4">
        <v>0</v>
      </c>
    </row>
    <row r="648" spans="1:28" s="4" customFormat="1" ht="26.4" hidden="1" x14ac:dyDescent="0.3">
      <c r="A648" s="3" t="s">
        <v>2491</v>
      </c>
      <c r="B648" s="4">
        <v>18</v>
      </c>
      <c r="C648" s="4" t="s">
        <v>342</v>
      </c>
      <c r="E648" s="4">
        <v>406</v>
      </c>
      <c r="F648" s="4" t="str">
        <f>LOOKUP(E648,Lotes!A:A,Lotes!N:N)</f>
        <v>deslave</v>
      </c>
      <c r="G648" s="4" t="s">
        <v>538</v>
      </c>
      <c r="H648" s="4" t="s">
        <v>2489</v>
      </c>
      <c r="I648" s="4" t="s">
        <v>1634</v>
      </c>
      <c r="K648" s="10" t="s">
        <v>1641</v>
      </c>
      <c r="L648" s="16"/>
      <c r="M648" s="4" t="s">
        <v>1642</v>
      </c>
      <c r="N648" s="4" t="s">
        <v>1695</v>
      </c>
      <c r="P648" s="4" t="s">
        <v>1668</v>
      </c>
      <c r="Q648" s="4">
        <v>5</v>
      </c>
      <c r="R648" s="4">
        <v>5</v>
      </c>
      <c r="T648" s="4">
        <v>0</v>
      </c>
    </row>
    <row r="649" spans="1:28" s="4" customFormat="1" ht="13.8" hidden="1" x14ac:dyDescent="0.3">
      <c r="A649" s="3" t="s">
        <v>2492</v>
      </c>
      <c r="B649" s="4">
        <v>18</v>
      </c>
      <c r="C649" s="4" t="s">
        <v>545</v>
      </c>
      <c r="E649" s="4">
        <v>326</v>
      </c>
      <c r="F649" s="4" t="str">
        <f>LOOKUP(E649,Lotes!A:A,Lotes!N:N)</f>
        <v>derrumbe sobre el nivel de piso 2</v>
      </c>
      <c r="G649" s="4" t="s">
        <v>538</v>
      </c>
      <c r="H649" s="4" t="s">
        <v>2493</v>
      </c>
      <c r="I649" s="4" t="s">
        <v>1634</v>
      </c>
      <c r="K649" s="10" t="s">
        <v>1682</v>
      </c>
      <c r="L649" s="16"/>
      <c r="M649" s="4" t="s">
        <v>1683</v>
      </c>
      <c r="N649" s="4" t="s">
        <v>2494</v>
      </c>
      <c r="O649" s="4" t="s">
        <v>1665</v>
      </c>
      <c r="P649" s="4" t="s">
        <v>1626</v>
      </c>
      <c r="Q649" s="4">
        <v>1</v>
      </c>
      <c r="R649" s="4">
        <v>1</v>
      </c>
      <c r="T649" s="4">
        <v>1</v>
      </c>
      <c r="U649" s="4">
        <v>15.72</v>
      </c>
      <c r="V649" s="4">
        <v>7.87</v>
      </c>
      <c r="Y649" s="4" t="s">
        <v>1874</v>
      </c>
      <c r="AB649" s="5"/>
    </row>
    <row r="650" spans="1:28" s="4" customFormat="1" ht="26.4" hidden="1" x14ac:dyDescent="0.3">
      <c r="A650" s="3" t="s">
        <v>2495</v>
      </c>
      <c r="B650" s="4">
        <v>18</v>
      </c>
      <c r="C650" s="4" t="s">
        <v>545</v>
      </c>
      <c r="E650" s="4">
        <v>326</v>
      </c>
      <c r="F650" s="4" t="str">
        <f>LOOKUP(E650,Lotes!A:A,Lotes!N:N)</f>
        <v>derrumbe sobre el nivel de piso 2</v>
      </c>
      <c r="G650" s="4" t="s">
        <v>538</v>
      </c>
      <c r="H650" s="4" t="s">
        <v>2493</v>
      </c>
      <c r="I650" s="4" t="s">
        <v>1634</v>
      </c>
      <c r="J650" s="4" t="s">
        <v>3561</v>
      </c>
      <c r="K650" s="10" t="s">
        <v>1656</v>
      </c>
      <c r="L650" s="10" t="s">
        <v>1657</v>
      </c>
      <c r="M650" s="4" t="s">
        <v>1658</v>
      </c>
      <c r="N650" s="4" t="s">
        <v>1687</v>
      </c>
      <c r="O650" s="4" t="s">
        <v>1665</v>
      </c>
      <c r="P650" s="4" t="s">
        <v>1786</v>
      </c>
      <c r="Q650" s="4">
        <v>1</v>
      </c>
      <c r="R650" s="4">
        <v>1</v>
      </c>
      <c r="T650" s="4">
        <v>1</v>
      </c>
      <c r="U650" s="4">
        <v>79.86</v>
      </c>
      <c r="V650" s="4">
        <v>29.68</v>
      </c>
      <c r="X650" s="5"/>
      <c r="Y650" s="4" t="s">
        <v>1627</v>
      </c>
      <c r="AB650" s="4" t="s">
        <v>2496</v>
      </c>
    </row>
    <row r="651" spans="1:28" s="4" customFormat="1" ht="13.8" hidden="1" x14ac:dyDescent="0.3">
      <c r="A651" s="3" t="s">
        <v>2497</v>
      </c>
      <c r="B651" s="4">
        <v>18</v>
      </c>
      <c r="C651" s="4" t="s">
        <v>545</v>
      </c>
      <c r="E651" s="4">
        <v>326</v>
      </c>
      <c r="F651" s="4" t="str">
        <f>LOOKUP(E651,Lotes!A:A,Lotes!N:N)</f>
        <v>derrumbe sobre el nivel de piso 2</v>
      </c>
      <c r="G651" s="4" t="s">
        <v>538</v>
      </c>
      <c r="H651" s="4" t="s">
        <v>2493</v>
      </c>
      <c r="I651" s="4" t="s">
        <v>1634</v>
      </c>
      <c r="K651" s="16"/>
      <c r="L651" s="16"/>
      <c r="M651" s="4" t="s">
        <v>1634</v>
      </c>
      <c r="N651" s="4" t="s">
        <v>1695</v>
      </c>
      <c r="P651" s="4" t="s">
        <v>1668</v>
      </c>
      <c r="Q651" s="4">
        <v>3</v>
      </c>
      <c r="R651" s="4">
        <v>3</v>
      </c>
      <c r="T651" s="4">
        <v>0</v>
      </c>
    </row>
    <row r="652" spans="1:28" s="4" customFormat="1" ht="26.4" hidden="1" x14ac:dyDescent="0.3">
      <c r="A652" s="3" t="s">
        <v>2498</v>
      </c>
      <c r="B652" s="4">
        <v>18</v>
      </c>
      <c r="C652" s="4" t="s">
        <v>280</v>
      </c>
      <c r="E652" s="4">
        <v>487</v>
      </c>
      <c r="F652" s="4" t="str">
        <f>LOOKUP(E652,Lotes!A:A,Lotes!N:N)</f>
        <v>deslave</v>
      </c>
      <c r="G652" s="4" t="s">
        <v>27</v>
      </c>
      <c r="H652" s="4" t="s">
        <v>2347</v>
      </c>
      <c r="I652" s="4" t="s">
        <v>1634</v>
      </c>
      <c r="J652" s="4" t="s">
        <v>3561</v>
      </c>
      <c r="K652" s="10" t="s">
        <v>1656</v>
      </c>
      <c r="L652" s="10" t="s">
        <v>1657</v>
      </c>
      <c r="M652" s="4" t="s">
        <v>1658</v>
      </c>
      <c r="N652" s="4" t="s">
        <v>1785</v>
      </c>
      <c r="O652" s="4" t="s">
        <v>1665</v>
      </c>
      <c r="P652" s="4" t="s">
        <v>1786</v>
      </c>
      <c r="Q652" s="4">
        <v>1</v>
      </c>
      <c r="R652" s="4">
        <v>1</v>
      </c>
      <c r="T652" s="4">
        <v>0</v>
      </c>
      <c r="U652" s="4">
        <v>56.3</v>
      </c>
      <c r="V652" s="4">
        <v>58.16</v>
      </c>
      <c r="Y652" s="4" t="s">
        <v>1647</v>
      </c>
    </row>
    <row r="653" spans="1:28" s="4" customFormat="1" ht="13.8" hidden="1" x14ac:dyDescent="0.3">
      <c r="A653" s="3" t="s">
        <v>2499</v>
      </c>
      <c r="B653" s="4">
        <v>18</v>
      </c>
      <c r="C653" s="4" t="s">
        <v>280</v>
      </c>
      <c r="E653" s="4">
        <v>487</v>
      </c>
      <c r="F653" s="4" t="str">
        <f>LOOKUP(E653,Lotes!A:A,Lotes!N:N)</f>
        <v>deslave</v>
      </c>
      <c r="G653" s="4" t="s">
        <v>27</v>
      </c>
      <c r="H653" s="4" t="s">
        <v>2347</v>
      </c>
      <c r="I653" s="4" t="s">
        <v>1634</v>
      </c>
      <c r="J653" s="4" t="s">
        <v>3965</v>
      </c>
      <c r="K653" s="10" t="s">
        <v>1673</v>
      </c>
      <c r="L653" s="10" t="s">
        <v>1829</v>
      </c>
      <c r="M653" s="4" t="s">
        <v>1830</v>
      </c>
      <c r="N653" s="4" t="s">
        <v>2494</v>
      </c>
      <c r="O653" s="4" t="s">
        <v>1625</v>
      </c>
      <c r="P653" s="4" t="s">
        <v>1626</v>
      </c>
      <c r="Q653" s="4">
        <v>1</v>
      </c>
      <c r="R653" s="4">
        <v>1</v>
      </c>
      <c r="T653" s="4">
        <v>1</v>
      </c>
      <c r="U653" s="4">
        <v>26.91</v>
      </c>
      <c r="V653" s="4">
        <v>19.399999999999999</v>
      </c>
      <c r="Y653" s="4" t="s">
        <v>1647</v>
      </c>
      <c r="AA653" s="4" t="s">
        <v>1647</v>
      </c>
    </row>
    <row r="654" spans="1:28" s="4" customFormat="1" ht="26.4" hidden="1" x14ac:dyDescent="0.3">
      <c r="A654" s="3" t="s">
        <v>2498</v>
      </c>
      <c r="B654" s="4">
        <v>18</v>
      </c>
      <c r="C654" s="4" t="s">
        <v>280</v>
      </c>
      <c r="E654" s="4">
        <v>487</v>
      </c>
      <c r="F654" s="4" t="str">
        <f>LOOKUP(E654,Lotes!A:A,Lotes!N:N)</f>
        <v>deslave</v>
      </c>
      <c r="G654" s="4" t="s">
        <v>27</v>
      </c>
      <c r="H654" s="4" t="s">
        <v>2347</v>
      </c>
      <c r="I654" s="4" t="s">
        <v>1634</v>
      </c>
      <c r="J654" s="4" t="s">
        <v>3561</v>
      </c>
      <c r="K654" s="10" t="s">
        <v>1656</v>
      </c>
      <c r="L654" s="10" t="s">
        <v>1657</v>
      </c>
      <c r="M654" s="4" t="s">
        <v>1658</v>
      </c>
      <c r="N654" s="4" t="s">
        <v>2500</v>
      </c>
      <c r="P654" s="4" t="s">
        <v>1626</v>
      </c>
      <c r="Q654" s="4">
        <v>1</v>
      </c>
      <c r="R654" s="4">
        <v>1</v>
      </c>
      <c r="T654" s="4">
        <v>1</v>
      </c>
      <c r="U654" s="4">
        <v>15.26</v>
      </c>
      <c r="V654" s="4">
        <v>13.76</v>
      </c>
      <c r="AB654" s="4" t="s">
        <v>2501</v>
      </c>
    </row>
    <row r="655" spans="1:28" s="4" customFormat="1" ht="26.4" hidden="1" x14ac:dyDescent="0.3">
      <c r="A655" s="3" t="s">
        <v>2502</v>
      </c>
      <c r="B655" s="4">
        <v>18</v>
      </c>
      <c r="C655" s="4" t="s">
        <v>280</v>
      </c>
      <c r="E655" s="4">
        <v>487</v>
      </c>
      <c r="F655" s="4" t="str">
        <f>LOOKUP(E655,Lotes!A:A,Lotes!N:N)</f>
        <v>deslave</v>
      </c>
      <c r="G655" s="4" t="s">
        <v>27</v>
      </c>
      <c r="H655" s="4" t="s">
        <v>2347</v>
      </c>
      <c r="I655" s="4" t="s">
        <v>1634</v>
      </c>
      <c r="K655" s="10" t="s">
        <v>1641</v>
      </c>
      <c r="L655" s="16"/>
      <c r="M655" s="4" t="s">
        <v>1642</v>
      </c>
      <c r="N655" s="4" t="s">
        <v>1643</v>
      </c>
      <c r="P655" s="4" t="s">
        <v>1632</v>
      </c>
      <c r="Q655" s="4">
        <v>2</v>
      </c>
      <c r="R655" s="4">
        <v>2</v>
      </c>
      <c r="T655" s="4">
        <v>0</v>
      </c>
    </row>
    <row r="656" spans="1:28" s="4" customFormat="1" ht="26.4" hidden="1" x14ac:dyDescent="0.3">
      <c r="A656" s="3" t="s">
        <v>2502</v>
      </c>
      <c r="B656" s="4">
        <v>18</v>
      </c>
      <c r="C656" s="4" t="s">
        <v>280</v>
      </c>
      <c r="E656" s="4">
        <v>487</v>
      </c>
      <c r="F656" s="4" t="str">
        <f>LOOKUP(E656,Lotes!A:A,Lotes!N:N)</f>
        <v>deslave</v>
      </c>
      <c r="G656" s="4" t="s">
        <v>27</v>
      </c>
      <c r="H656" s="4" t="s">
        <v>2347</v>
      </c>
      <c r="I656" s="4" t="s">
        <v>1634</v>
      </c>
      <c r="K656" s="10" t="s">
        <v>1641</v>
      </c>
      <c r="L656" s="16"/>
      <c r="M656" s="4" t="s">
        <v>1642</v>
      </c>
      <c r="N656" s="4" t="s">
        <v>1667</v>
      </c>
      <c r="P656" s="4" t="s">
        <v>1668</v>
      </c>
      <c r="Q656" s="4">
        <v>4</v>
      </c>
      <c r="R656" s="4">
        <v>4</v>
      </c>
      <c r="T656" s="4">
        <v>0</v>
      </c>
    </row>
    <row r="657" spans="1:28" s="4" customFormat="1" ht="26.4" hidden="1" x14ac:dyDescent="0.3">
      <c r="A657" s="3" t="s">
        <v>2502</v>
      </c>
      <c r="B657" s="4">
        <v>18</v>
      </c>
      <c r="C657" s="4" t="s">
        <v>280</v>
      </c>
      <c r="E657" s="4">
        <v>487</v>
      </c>
      <c r="F657" s="4" t="str">
        <f>LOOKUP(E657,Lotes!A:A,Lotes!N:N)</f>
        <v>deslave</v>
      </c>
      <c r="G657" s="4" t="s">
        <v>27</v>
      </c>
      <c r="H657" s="4" t="s">
        <v>2347</v>
      </c>
      <c r="I657" s="4" t="s">
        <v>1634</v>
      </c>
      <c r="K657" s="10" t="s">
        <v>1641</v>
      </c>
      <c r="L657" s="16"/>
      <c r="M657" s="4" t="s">
        <v>1642</v>
      </c>
      <c r="N657" s="4" t="s">
        <v>1671</v>
      </c>
      <c r="P657" s="4" t="s">
        <v>1668</v>
      </c>
      <c r="Q657" s="4">
        <v>6</v>
      </c>
      <c r="R657" s="4">
        <v>6</v>
      </c>
      <c r="T657" s="4">
        <v>0</v>
      </c>
    </row>
    <row r="658" spans="1:28" s="4" customFormat="1" ht="13.8" hidden="1" x14ac:dyDescent="0.3">
      <c r="A658" s="3" t="s">
        <v>2503</v>
      </c>
      <c r="B658" s="4">
        <v>18</v>
      </c>
      <c r="C658" s="4" t="s">
        <v>280</v>
      </c>
      <c r="E658" s="4">
        <v>487</v>
      </c>
      <c r="F658" s="4" t="str">
        <f>LOOKUP(E658,Lotes!A:A,Lotes!N:N)</f>
        <v>deslave</v>
      </c>
      <c r="G658" s="4" t="s">
        <v>27</v>
      </c>
      <c r="H658" s="4" t="s">
        <v>2347</v>
      </c>
      <c r="I658" s="4" t="s">
        <v>1634</v>
      </c>
      <c r="K658" s="16"/>
      <c r="L658" s="16"/>
      <c r="M658" s="4" t="s">
        <v>1634</v>
      </c>
      <c r="N658" s="4" t="s">
        <v>1643</v>
      </c>
      <c r="P658" s="4" t="s">
        <v>1632</v>
      </c>
      <c r="Q658" s="4">
        <v>7</v>
      </c>
      <c r="R658" s="4">
        <v>7</v>
      </c>
      <c r="T658" s="4">
        <v>0</v>
      </c>
    </row>
    <row r="659" spans="1:28" s="4" customFormat="1" ht="13.8" hidden="1" x14ac:dyDescent="0.3">
      <c r="A659" s="3" t="s">
        <v>2503</v>
      </c>
      <c r="B659" s="4">
        <v>18</v>
      </c>
      <c r="C659" s="4" t="s">
        <v>280</v>
      </c>
      <c r="E659" s="4">
        <v>487</v>
      </c>
      <c r="F659" s="4" t="str">
        <f>LOOKUP(E659,Lotes!A:A,Lotes!N:N)</f>
        <v>deslave</v>
      </c>
      <c r="G659" s="4" t="s">
        <v>27</v>
      </c>
      <c r="H659" s="4" t="s">
        <v>2347</v>
      </c>
      <c r="I659" s="4" t="s">
        <v>1634</v>
      </c>
      <c r="K659" s="16"/>
      <c r="L659" s="16"/>
      <c r="M659" s="4" t="s">
        <v>1634</v>
      </c>
      <c r="N659" s="4" t="s">
        <v>1695</v>
      </c>
      <c r="P659" s="4" t="s">
        <v>1668</v>
      </c>
      <c r="Q659" s="4">
        <v>5</v>
      </c>
      <c r="R659" s="4">
        <v>5</v>
      </c>
      <c r="T659" s="4">
        <v>0</v>
      </c>
    </row>
    <row r="660" spans="1:28" s="4" customFormat="1" ht="39.6" hidden="1" x14ac:dyDescent="0.3">
      <c r="A660" s="3" t="s">
        <v>2504</v>
      </c>
      <c r="B660" s="4">
        <v>17</v>
      </c>
      <c r="C660" s="4" t="s">
        <v>236</v>
      </c>
      <c r="D660" s="4" t="s">
        <v>1647</v>
      </c>
      <c r="E660" s="4">
        <v>214</v>
      </c>
      <c r="F660" s="4" t="str">
        <f>LOOKUP(E660,Lotes!A:A,Lotes!N:N)</f>
        <v>Primera ocupación sobre el tepetate</v>
      </c>
      <c r="G660" s="4" t="s">
        <v>15</v>
      </c>
      <c r="H660" s="4" t="s">
        <v>2505</v>
      </c>
      <c r="I660" s="4" t="s">
        <v>1634</v>
      </c>
      <c r="K660" s="10" t="s">
        <v>1682</v>
      </c>
      <c r="L660" s="16"/>
      <c r="M660" s="4" t="s">
        <v>1683</v>
      </c>
      <c r="N660" s="4" t="s">
        <v>1796</v>
      </c>
      <c r="P660" s="4" t="s">
        <v>1668</v>
      </c>
      <c r="Q660" s="4" t="s">
        <v>1723</v>
      </c>
      <c r="R660" s="4">
        <v>2</v>
      </c>
      <c r="T660" s="4">
        <v>0</v>
      </c>
      <c r="AB660" s="4" t="s">
        <v>2506</v>
      </c>
    </row>
    <row r="661" spans="1:28" s="4" customFormat="1" ht="13.8" hidden="1" x14ac:dyDescent="0.3">
      <c r="A661" s="3" t="s">
        <v>2507</v>
      </c>
      <c r="B661" s="4">
        <v>17</v>
      </c>
      <c r="C661" s="4" t="s">
        <v>236</v>
      </c>
      <c r="D661" s="4" t="s">
        <v>1647</v>
      </c>
      <c r="E661" s="4">
        <v>214</v>
      </c>
      <c r="F661" s="4" t="str">
        <f>LOOKUP(E661,Lotes!A:A,Lotes!N:N)</f>
        <v>Primera ocupación sobre el tepetate</v>
      </c>
      <c r="G661" s="4" t="s">
        <v>15</v>
      </c>
      <c r="H661" s="4" t="s">
        <v>2505</v>
      </c>
      <c r="I661" s="4" t="s">
        <v>1634</v>
      </c>
      <c r="K661" s="10" t="s">
        <v>1630</v>
      </c>
      <c r="L661" s="16"/>
      <c r="M661" s="4" t="s">
        <v>2508</v>
      </c>
      <c r="N661" s="4" t="s">
        <v>1667</v>
      </c>
      <c r="P661" s="4" t="s">
        <v>1668</v>
      </c>
      <c r="Q661" s="4">
        <v>1</v>
      </c>
      <c r="R661" s="4">
        <v>1</v>
      </c>
      <c r="T661" s="4">
        <v>0</v>
      </c>
      <c r="U661" s="4">
        <v>72.989999999999995</v>
      </c>
      <c r="V661" s="4">
        <v>18.55</v>
      </c>
      <c r="AB661" s="4" t="s">
        <v>2401</v>
      </c>
    </row>
    <row r="662" spans="1:28" s="4" customFormat="1" ht="26.4" hidden="1" x14ac:dyDescent="0.3">
      <c r="A662" s="3" t="s">
        <v>2509</v>
      </c>
      <c r="B662" s="4">
        <v>17</v>
      </c>
      <c r="C662" s="4" t="s">
        <v>236</v>
      </c>
      <c r="D662" s="4" t="s">
        <v>1647</v>
      </c>
      <c r="E662" s="4">
        <v>214</v>
      </c>
      <c r="F662" s="4" t="str">
        <f>LOOKUP(E662,Lotes!A:A,Lotes!N:N)</f>
        <v>Primera ocupación sobre el tepetate</v>
      </c>
      <c r="G662" s="4" t="s">
        <v>15</v>
      </c>
      <c r="H662" s="4" t="s">
        <v>2505</v>
      </c>
      <c r="I662" s="4" t="s">
        <v>1634</v>
      </c>
      <c r="K662" s="10" t="s">
        <v>1641</v>
      </c>
      <c r="L662" s="16"/>
      <c r="M662" s="4" t="s">
        <v>1642</v>
      </c>
      <c r="N662" s="4" t="s">
        <v>1667</v>
      </c>
      <c r="P662" s="4" t="s">
        <v>1668</v>
      </c>
      <c r="Q662" s="4">
        <v>1</v>
      </c>
      <c r="R662" s="4">
        <v>1</v>
      </c>
      <c r="T662" s="4">
        <v>0</v>
      </c>
      <c r="U662" s="4">
        <v>48.26</v>
      </c>
      <c r="V662" s="4">
        <v>4.54</v>
      </c>
      <c r="Y662" s="4" t="s">
        <v>1627</v>
      </c>
      <c r="AB662" s="4" t="s">
        <v>2510</v>
      </c>
    </row>
    <row r="663" spans="1:28" s="4" customFormat="1" ht="13.8" hidden="1" x14ac:dyDescent="0.3">
      <c r="A663" s="3" t="s">
        <v>2511</v>
      </c>
      <c r="B663" s="4">
        <v>17</v>
      </c>
      <c r="C663" s="4" t="s">
        <v>236</v>
      </c>
      <c r="D663" s="4" t="s">
        <v>1647</v>
      </c>
      <c r="E663" s="4">
        <v>214</v>
      </c>
      <c r="F663" s="4" t="str">
        <f>LOOKUP(E663,Lotes!A:A,Lotes!N:N)</f>
        <v>Primera ocupación sobre el tepetate</v>
      </c>
      <c r="G663" s="4" t="s">
        <v>15</v>
      </c>
      <c r="H663" s="4" t="s">
        <v>2505</v>
      </c>
      <c r="I663" s="4" t="s">
        <v>1622</v>
      </c>
      <c r="K663" s="10" t="s">
        <v>1682</v>
      </c>
      <c r="L663" s="16"/>
      <c r="M663" s="20" t="s">
        <v>1622</v>
      </c>
      <c r="N663" s="4" t="s">
        <v>1750</v>
      </c>
      <c r="P663" s="4" t="s">
        <v>1632</v>
      </c>
      <c r="Q663" s="4">
        <v>1</v>
      </c>
      <c r="R663" s="4">
        <v>1</v>
      </c>
      <c r="T663" s="4">
        <v>0</v>
      </c>
      <c r="U663" s="4">
        <v>27.15</v>
      </c>
      <c r="V663" s="4">
        <v>3.28</v>
      </c>
      <c r="AB663" s="4" t="s">
        <v>2512</v>
      </c>
    </row>
    <row r="664" spans="1:28" s="4" customFormat="1" ht="13.8" hidden="1" x14ac:dyDescent="0.3">
      <c r="A664" s="3" t="s">
        <v>2513</v>
      </c>
      <c r="B664" s="4">
        <v>17</v>
      </c>
      <c r="C664" s="4" t="s">
        <v>236</v>
      </c>
      <c r="D664" s="4" t="s">
        <v>1647</v>
      </c>
      <c r="E664" s="4">
        <v>214</v>
      </c>
      <c r="F664" s="4" t="str">
        <f>LOOKUP(E664,Lotes!A:A,Lotes!N:N)</f>
        <v>Primera ocupación sobre el tepetate</v>
      </c>
      <c r="G664" s="4" t="s">
        <v>15</v>
      </c>
      <c r="H664" s="4" t="s">
        <v>2505</v>
      </c>
      <c r="I664" s="4" t="s">
        <v>1634</v>
      </c>
      <c r="K664" s="16"/>
      <c r="L664" s="16"/>
      <c r="M664" s="4" t="s">
        <v>1634</v>
      </c>
      <c r="N664" s="4" t="s">
        <v>1695</v>
      </c>
      <c r="P664" s="4" t="s">
        <v>1668</v>
      </c>
      <c r="Q664" s="4">
        <v>1</v>
      </c>
      <c r="R664" s="4">
        <v>1</v>
      </c>
      <c r="T664" s="4">
        <v>0</v>
      </c>
    </row>
    <row r="665" spans="1:28" s="4" customFormat="1" ht="66" hidden="1" x14ac:dyDescent="0.3">
      <c r="A665" s="3" t="s">
        <v>2513</v>
      </c>
      <c r="B665" s="4">
        <v>17</v>
      </c>
      <c r="C665" s="4" t="s">
        <v>236</v>
      </c>
      <c r="D665" s="4" t="s">
        <v>1647</v>
      </c>
      <c r="E665" s="4">
        <v>214</v>
      </c>
      <c r="F665" s="4" t="str">
        <f>LOOKUP(E665,Lotes!A:A,Lotes!N:N)</f>
        <v>Primera ocupación sobre el tepetate</v>
      </c>
      <c r="G665" s="4" t="s">
        <v>15</v>
      </c>
      <c r="H665" s="4" t="s">
        <v>2505</v>
      </c>
      <c r="I665" s="4" t="s">
        <v>1634</v>
      </c>
      <c r="K665" s="16"/>
      <c r="L665" s="16"/>
      <c r="M665" s="4" t="s">
        <v>1634</v>
      </c>
      <c r="N665" s="4" t="s">
        <v>1718</v>
      </c>
      <c r="P665" s="4" t="s">
        <v>1668</v>
      </c>
      <c r="Q665" s="4">
        <v>1</v>
      </c>
      <c r="R665" s="4">
        <v>1</v>
      </c>
      <c r="T665" s="4">
        <v>0</v>
      </c>
      <c r="U665" s="4">
        <v>40.96</v>
      </c>
      <c r="V665" s="4">
        <v>25.57</v>
      </c>
      <c r="AB665" s="4" t="s">
        <v>2514</v>
      </c>
    </row>
    <row r="666" spans="1:28" s="4" customFormat="1" ht="26.4" hidden="1" x14ac:dyDescent="0.3">
      <c r="A666" s="3" t="s">
        <v>2515</v>
      </c>
      <c r="B666" s="4">
        <v>17</v>
      </c>
      <c r="C666" s="4" t="s">
        <v>28</v>
      </c>
      <c r="D666" s="4" t="s">
        <v>1647</v>
      </c>
      <c r="E666" s="4" t="s">
        <v>2516</v>
      </c>
      <c r="F666" s="4" t="str">
        <f>LOOKUP(E666,Lotes!A:A,Lotes!N:N)</f>
        <v>derrumbe y deslave</v>
      </c>
      <c r="G666" s="4" t="s">
        <v>972</v>
      </c>
      <c r="H666" s="4" t="s">
        <v>848</v>
      </c>
      <c r="I666" s="4" t="s">
        <v>1634</v>
      </c>
      <c r="J666" s="4" t="s">
        <v>3561</v>
      </c>
      <c r="K666" s="10" t="s">
        <v>1656</v>
      </c>
      <c r="L666" s="10" t="s">
        <v>1657</v>
      </c>
      <c r="M666" s="4" t="s">
        <v>1658</v>
      </c>
      <c r="N666" s="4" t="s">
        <v>1785</v>
      </c>
      <c r="O666" s="4" t="s">
        <v>1665</v>
      </c>
      <c r="P666" s="4" t="s">
        <v>1751</v>
      </c>
      <c r="Q666" s="4">
        <v>1</v>
      </c>
      <c r="R666" s="4">
        <v>1</v>
      </c>
      <c r="T666" s="4">
        <v>1</v>
      </c>
      <c r="U666" s="4">
        <v>63.66</v>
      </c>
      <c r="V666" s="4">
        <v>28.15</v>
      </c>
      <c r="Y666" s="4" t="s">
        <v>1647</v>
      </c>
    </row>
    <row r="667" spans="1:28" s="4" customFormat="1" ht="79.2" hidden="1" x14ac:dyDescent="0.3">
      <c r="A667" s="11" t="s">
        <v>2517</v>
      </c>
      <c r="B667" s="12">
        <v>17</v>
      </c>
      <c r="C667" s="12" t="s">
        <v>96</v>
      </c>
      <c r="D667" s="12"/>
      <c r="E667" s="12">
        <v>77</v>
      </c>
      <c r="F667" s="4" t="str">
        <f>LOOKUP(E667,Lotes!A:A,Lotes!N:N)</f>
        <v>Deslave</v>
      </c>
      <c r="G667" s="12" t="s">
        <v>95</v>
      </c>
      <c r="H667" s="12" t="s">
        <v>2286</v>
      </c>
      <c r="I667" s="12" t="s">
        <v>1634</v>
      </c>
      <c r="J667" s="12"/>
      <c r="K667" s="13" t="s">
        <v>1682</v>
      </c>
      <c r="L667" s="14"/>
      <c r="M667" s="12" t="s">
        <v>1683</v>
      </c>
      <c r="N667" s="12" t="s">
        <v>1713</v>
      </c>
      <c r="P667" s="4" t="s">
        <v>1668</v>
      </c>
      <c r="Q667" s="4">
        <v>1</v>
      </c>
      <c r="R667" s="4">
        <v>1</v>
      </c>
      <c r="T667" s="4">
        <v>0</v>
      </c>
      <c r="U667" s="4">
        <v>32.299999999999997</v>
      </c>
      <c r="V667" s="4">
        <v>21.83</v>
      </c>
      <c r="Y667" s="5"/>
      <c r="Z667" s="4" t="s">
        <v>1647</v>
      </c>
      <c r="AA667" s="4" t="s">
        <v>1647</v>
      </c>
      <c r="AB667" s="4" t="s">
        <v>2518</v>
      </c>
    </row>
    <row r="668" spans="1:28" s="4" customFormat="1" ht="66" hidden="1" x14ac:dyDescent="0.3">
      <c r="A668" s="3" t="s">
        <v>2519</v>
      </c>
      <c r="B668" s="4">
        <v>17</v>
      </c>
      <c r="C668" s="4" t="s">
        <v>96</v>
      </c>
      <c r="E668" s="4">
        <v>77</v>
      </c>
      <c r="F668" s="4" t="str">
        <f>LOOKUP(E668,Lotes!A:A,Lotes!N:N)</f>
        <v>Deslave</v>
      </c>
      <c r="G668" s="4" t="s">
        <v>95</v>
      </c>
      <c r="H668" s="4" t="s">
        <v>2286</v>
      </c>
      <c r="I668" s="4" t="s">
        <v>1634</v>
      </c>
      <c r="J668" s="4" t="s">
        <v>3561</v>
      </c>
      <c r="K668" s="10" t="s">
        <v>1656</v>
      </c>
      <c r="L668" s="10" t="s">
        <v>1657</v>
      </c>
      <c r="M668" s="4" t="s">
        <v>1658</v>
      </c>
      <c r="N668" s="4" t="s">
        <v>1710</v>
      </c>
      <c r="O668" s="4" t="s">
        <v>1665</v>
      </c>
      <c r="P668" s="6">
        <v>0.6</v>
      </c>
      <c r="Q668" s="4">
        <v>1</v>
      </c>
      <c r="R668" s="4">
        <v>1</v>
      </c>
      <c r="T668" s="4">
        <v>1</v>
      </c>
      <c r="U668" s="4">
        <v>116.44</v>
      </c>
      <c r="V668" s="4">
        <v>47.89</v>
      </c>
      <c r="X668" s="4" t="s">
        <v>2409</v>
      </c>
      <c r="AB668" s="4" t="s">
        <v>2520</v>
      </c>
    </row>
    <row r="669" spans="1:28" s="4" customFormat="1" ht="13.8" hidden="1" x14ac:dyDescent="0.3">
      <c r="A669" s="3" t="s">
        <v>2521</v>
      </c>
      <c r="B669" s="4">
        <v>17</v>
      </c>
      <c r="C669" s="4" t="s">
        <v>96</v>
      </c>
      <c r="E669" s="4">
        <v>77</v>
      </c>
      <c r="F669" s="4" t="str">
        <f>LOOKUP(E669,Lotes!A:A,Lotes!N:N)</f>
        <v>Deslave</v>
      </c>
      <c r="G669" s="4" t="s">
        <v>95</v>
      </c>
      <c r="H669" s="4" t="s">
        <v>2286</v>
      </c>
      <c r="I669" s="4" t="s">
        <v>1634</v>
      </c>
      <c r="J669" s="4" t="s">
        <v>2911</v>
      </c>
      <c r="K669" s="10" t="s">
        <v>1635</v>
      </c>
      <c r="L669" s="10" t="s">
        <v>1636</v>
      </c>
      <c r="M669" s="4" t="s">
        <v>1637</v>
      </c>
      <c r="N669" s="4" t="s">
        <v>1710</v>
      </c>
      <c r="O669" s="4" t="s">
        <v>1625</v>
      </c>
      <c r="P669" s="4" t="s">
        <v>1711</v>
      </c>
      <c r="Q669" s="4">
        <v>1</v>
      </c>
      <c r="R669" s="4">
        <v>1</v>
      </c>
      <c r="T669" s="4">
        <v>1</v>
      </c>
      <c r="U669" s="4">
        <v>27.78</v>
      </c>
      <c r="V669" s="4">
        <v>11.73</v>
      </c>
      <c r="X669" s="4" t="s">
        <v>1679</v>
      </c>
      <c r="AB669" s="4" t="s">
        <v>2522</v>
      </c>
    </row>
    <row r="670" spans="1:28" s="4" customFormat="1" ht="26.4" hidden="1" x14ac:dyDescent="0.3">
      <c r="A670" s="3" t="s">
        <v>2519</v>
      </c>
      <c r="B670" s="4">
        <v>17</v>
      </c>
      <c r="C670" s="4" t="s">
        <v>96</v>
      </c>
      <c r="E670" s="4">
        <v>77</v>
      </c>
      <c r="F670" s="4" t="str">
        <f>LOOKUP(E670,Lotes!A:A,Lotes!N:N)</f>
        <v>Deslave</v>
      </c>
      <c r="G670" s="4" t="s">
        <v>95</v>
      </c>
      <c r="H670" s="4" t="s">
        <v>2286</v>
      </c>
      <c r="I670" s="4" t="s">
        <v>1634</v>
      </c>
      <c r="J670" s="4" t="s">
        <v>3561</v>
      </c>
      <c r="K670" s="10" t="s">
        <v>1656</v>
      </c>
      <c r="L670" s="10" t="s">
        <v>1657</v>
      </c>
      <c r="M670" s="4" t="s">
        <v>1658</v>
      </c>
      <c r="N670" s="4" t="s">
        <v>1710</v>
      </c>
      <c r="O670" s="4" t="s">
        <v>1625</v>
      </c>
      <c r="P670" s="4" t="s">
        <v>1711</v>
      </c>
      <c r="Q670" s="4">
        <v>1</v>
      </c>
      <c r="R670" s="4">
        <v>1</v>
      </c>
      <c r="T670" s="4">
        <v>1</v>
      </c>
      <c r="U670" s="4">
        <v>35.07</v>
      </c>
      <c r="V670" s="4">
        <v>22.7</v>
      </c>
      <c r="X670" s="4" t="s">
        <v>1679</v>
      </c>
      <c r="AB670" s="4" t="s">
        <v>2523</v>
      </c>
    </row>
    <row r="671" spans="1:28" s="4" customFormat="1" ht="39.6" hidden="1" x14ac:dyDescent="0.3">
      <c r="A671" s="3" t="s">
        <v>2519</v>
      </c>
      <c r="B671" s="4">
        <v>17</v>
      </c>
      <c r="C671" s="4" t="s">
        <v>96</v>
      </c>
      <c r="E671" s="4">
        <v>77</v>
      </c>
      <c r="F671" s="4" t="str">
        <f>LOOKUP(E671,Lotes!A:A,Lotes!N:N)</f>
        <v>Deslave</v>
      </c>
      <c r="G671" s="4" t="s">
        <v>95</v>
      </c>
      <c r="H671" s="4" t="s">
        <v>2286</v>
      </c>
      <c r="I671" s="4" t="s">
        <v>1634</v>
      </c>
      <c r="J671" s="4" t="s">
        <v>3561</v>
      </c>
      <c r="K671" s="10" t="s">
        <v>1656</v>
      </c>
      <c r="L671" s="10" t="s">
        <v>1657</v>
      </c>
      <c r="M671" s="4" t="s">
        <v>1658</v>
      </c>
      <c r="N671" s="4" t="s">
        <v>1652</v>
      </c>
      <c r="P671" s="4" t="s">
        <v>1668</v>
      </c>
      <c r="Q671" s="4" t="s">
        <v>1723</v>
      </c>
      <c r="R671" s="4">
        <v>2</v>
      </c>
      <c r="T671" s="4">
        <v>0</v>
      </c>
    </row>
    <row r="672" spans="1:28" s="4" customFormat="1" ht="26.4" hidden="1" x14ac:dyDescent="0.3">
      <c r="A672" s="3" t="s">
        <v>2517</v>
      </c>
      <c r="B672" s="4">
        <v>17</v>
      </c>
      <c r="C672" s="4" t="s">
        <v>96</v>
      </c>
      <c r="E672" s="4">
        <v>77</v>
      </c>
      <c r="F672" s="4" t="str">
        <f>LOOKUP(E672,Lotes!A:A,Lotes!N:N)</f>
        <v>Deslave</v>
      </c>
      <c r="G672" s="4" t="s">
        <v>95</v>
      </c>
      <c r="H672" s="4" t="s">
        <v>2286</v>
      </c>
      <c r="I672" s="4" t="s">
        <v>1634</v>
      </c>
      <c r="K672" s="10" t="s">
        <v>1682</v>
      </c>
      <c r="L672" s="16"/>
      <c r="M672" s="4" t="s">
        <v>1683</v>
      </c>
      <c r="N672" s="4" t="s">
        <v>1785</v>
      </c>
      <c r="O672" s="4" t="s">
        <v>1625</v>
      </c>
      <c r="P672" s="4" t="s">
        <v>1751</v>
      </c>
      <c r="Q672" s="4">
        <v>1</v>
      </c>
      <c r="R672" s="4">
        <v>1</v>
      </c>
      <c r="T672" s="4">
        <v>0</v>
      </c>
      <c r="U672" s="4">
        <v>19.23</v>
      </c>
      <c r="V672" s="4">
        <v>80.95</v>
      </c>
      <c r="W672" s="4">
        <v>0.1</v>
      </c>
      <c r="Y672" s="4" t="s">
        <v>1647</v>
      </c>
      <c r="Z672" s="4" t="s">
        <v>1874</v>
      </c>
      <c r="AB672" s="4" t="s">
        <v>2524</v>
      </c>
    </row>
    <row r="673" spans="1:28" s="4" customFormat="1" ht="52.8" hidden="1" x14ac:dyDescent="0.3">
      <c r="A673" s="3" t="s">
        <v>2517</v>
      </c>
      <c r="B673" s="4">
        <v>17</v>
      </c>
      <c r="C673" s="4" t="s">
        <v>96</v>
      </c>
      <c r="E673" s="4">
        <v>77</v>
      </c>
      <c r="F673" s="4" t="str">
        <f>LOOKUP(E673,Lotes!A:A,Lotes!N:N)</f>
        <v>Deslave</v>
      </c>
      <c r="G673" s="4" t="s">
        <v>95</v>
      </c>
      <c r="H673" s="4" t="s">
        <v>2286</v>
      </c>
      <c r="I673" s="4" t="s">
        <v>1634</v>
      </c>
      <c r="K673" s="10" t="s">
        <v>1682</v>
      </c>
      <c r="L673" s="16"/>
      <c r="M673" s="4" t="s">
        <v>1683</v>
      </c>
      <c r="N673" s="4" t="s">
        <v>1710</v>
      </c>
      <c r="O673" s="4" t="s">
        <v>1625</v>
      </c>
      <c r="P673" s="4" t="s">
        <v>1711</v>
      </c>
      <c r="Q673" s="4">
        <v>1</v>
      </c>
      <c r="R673" s="4">
        <v>1</v>
      </c>
      <c r="T673" s="4">
        <v>0</v>
      </c>
      <c r="U673" s="4">
        <v>16.059999999999999</v>
      </c>
      <c r="V673" s="4">
        <v>7.75</v>
      </c>
      <c r="W673" s="5"/>
      <c r="X673" s="4" t="s">
        <v>1679</v>
      </c>
      <c r="AB673" s="4" t="s">
        <v>2525</v>
      </c>
    </row>
    <row r="674" spans="1:28" s="4" customFormat="1" ht="13.8" hidden="1" x14ac:dyDescent="0.3">
      <c r="A674" s="3" t="s">
        <v>2517</v>
      </c>
      <c r="B674" s="4">
        <v>17</v>
      </c>
      <c r="C674" s="4" t="s">
        <v>96</v>
      </c>
      <c r="E674" s="4">
        <v>77</v>
      </c>
      <c r="F674" s="4" t="str">
        <f>LOOKUP(E674,Lotes!A:A,Lotes!N:N)</f>
        <v>Deslave</v>
      </c>
      <c r="G674" s="4" t="s">
        <v>95</v>
      </c>
      <c r="H674" s="4" t="s">
        <v>2286</v>
      </c>
      <c r="I674" s="4" t="s">
        <v>1634</v>
      </c>
      <c r="K674" s="10" t="s">
        <v>1682</v>
      </c>
      <c r="L674" s="16"/>
      <c r="M674" s="4" t="s">
        <v>1683</v>
      </c>
      <c r="N674" s="4" t="s">
        <v>1643</v>
      </c>
      <c r="P674" s="4" t="s">
        <v>1632</v>
      </c>
      <c r="Q674" s="4">
        <v>1</v>
      </c>
      <c r="R674" s="4">
        <v>1</v>
      </c>
      <c r="T674" s="4">
        <v>0</v>
      </c>
      <c r="W674" s="4">
        <v>0.1</v>
      </c>
    </row>
    <row r="675" spans="1:28" s="4" customFormat="1" ht="13.8" hidden="1" x14ac:dyDescent="0.3">
      <c r="A675" s="3" t="s">
        <v>2517</v>
      </c>
      <c r="B675" s="4">
        <v>17</v>
      </c>
      <c r="C675" s="4" t="s">
        <v>96</v>
      </c>
      <c r="E675" s="4">
        <v>77</v>
      </c>
      <c r="F675" s="4" t="str">
        <f>LOOKUP(E675,Lotes!A:A,Lotes!N:N)</f>
        <v>Deslave</v>
      </c>
      <c r="G675" s="4" t="s">
        <v>95</v>
      </c>
      <c r="H675" s="4" t="s">
        <v>2286</v>
      </c>
      <c r="I675" s="4" t="s">
        <v>1634</v>
      </c>
      <c r="K675" s="10" t="s">
        <v>1682</v>
      </c>
      <c r="L675" s="16"/>
      <c r="M675" s="4" t="s">
        <v>1683</v>
      </c>
      <c r="N675" s="4" t="s">
        <v>1699</v>
      </c>
      <c r="P675" s="4" t="s">
        <v>1976</v>
      </c>
      <c r="Q675" s="4">
        <v>1</v>
      </c>
      <c r="R675" s="4">
        <v>1</v>
      </c>
      <c r="T675" s="4">
        <v>0</v>
      </c>
      <c r="W675" s="4">
        <v>0.5</v>
      </c>
      <c r="AB675" s="4" t="s">
        <v>2526</v>
      </c>
    </row>
    <row r="676" spans="1:28" s="4" customFormat="1" ht="26.4" hidden="1" x14ac:dyDescent="0.3">
      <c r="A676" s="3" t="s">
        <v>2517</v>
      </c>
      <c r="B676" s="4">
        <v>17</v>
      </c>
      <c r="C676" s="4" t="s">
        <v>96</v>
      </c>
      <c r="E676" s="4">
        <v>77</v>
      </c>
      <c r="F676" s="4" t="str">
        <f>LOOKUP(E676,Lotes!A:A,Lotes!N:N)</f>
        <v>Deslave</v>
      </c>
      <c r="G676" s="4" t="s">
        <v>95</v>
      </c>
      <c r="H676" s="4" t="s">
        <v>2286</v>
      </c>
      <c r="I676" s="4" t="s">
        <v>1634</v>
      </c>
      <c r="K676" s="10" t="s">
        <v>1682</v>
      </c>
      <c r="L676" s="16"/>
      <c r="M676" s="4" t="s">
        <v>1683</v>
      </c>
      <c r="N676" s="4" t="s">
        <v>1692</v>
      </c>
      <c r="P676" s="4" t="s">
        <v>1945</v>
      </c>
      <c r="Q676" s="4">
        <v>1</v>
      </c>
      <c r="R676" s="4">
        <v>1</v>
      </c>
      <c r="T676" s="4">
        <v>1</v>
      </c>
      <c r="W676" s="4">
        <v>0.1</v>
      </c>
      <c r="Z676" s="4" t="s">
        <v>2011</v>
      </c>
    </row>
    <row r="677" spans="1:28" s="4" customFormat="1" ht="27.6" hidden="1" x14ac:dyDescent="0.3">
      <c r="A677" s="3" t="s">
        <v>2527</v>
      </c>
      <c r="B677" s="4">
        <v>17</v>
      </c>
      <c r="C677" s="4" t="s">
        <v>96</v>
      </c>
      <c r="E677" s="4">
        <v>77</v>
      </c>
      <c r="F677" s="4" t="str">
        <f>LOOKUP(E677,Lotes!A:A,Lotes!N:N)</f>
        <v>Deslave</v>
      </c>
      <c r="G677" s="4" t="s">
        <v>95</v>
      </c>
      <c r="H677" s="4" t="s">
        <v>2286</v>
      </c>
      <c r="I677" s="4" t="s">
        <v>1634</v>
      </c>
      <c r="K677" s="10" t="s">
        <v>1728</v>
      </c>
      <c r="L677" s="16"/>
      <c r="M677" s="4" t="s">
        <v>1729</v>
      </c>
      <c r="N677" s="4" t="s">
        <v>1643</v>
      </c>
      <c r="P677" s="4" t="s">
        <v>1632</v>
      </c>
      <c r="Q677" s="4">
        <v>1</v>
      </c>
      <c r="R677" s="4">
        <v>1</v>
      </c>
      <c r="T677" s="4">
        <v>0</v>
      </c>
      <c r="W677" s="4">
        <v>2.9</v>
      </c>
      <c r="AB677" s="4" t="s">
        <v>2528</v>
      </c>
    </row>
    <row r="678" spans="1:28" s="4" customFormat="1" ht="26.4" hidden="1" x14ac:dyDescent="0.3">
      <c r="A678" s="3" t="s">
        <v>2517</v>
      </c>
      <c r="B678" s="4">
        <v>17</v>
      </c>
      <c r="C678" s="4" t="s">
        <v>96</v>
      </c>
      <c r="E678" s="4">
        <v>77</v>
      </c>
      <c r="F678" s="4" t="str">
        <f>LOOKUP(E678,Lotes!A:A,Lotes!N:N)</f>
        <v>Deslave</v>
      </c>
      <c r="G678" s="4" t="s">
        <v>95</v>
      </c>
      <c r="H678" s="4" t="s">
        <v>2286</v>
      </c>
      <c r="I678" s="4" t="s">
        <v>1634</v>
      </c>
      <c r="K678" s="10" t="s">
        <v>1682</v>
      </c>
      <c r="L678" s="16"/>
      <c r="M678" s="4" t="s">
        <v>1683</v>
      </c>
      <c r="N678" s="4" t="s">
        <v>1890</v>
      </c>
      <c r="P678" s="4" t="s">
        <v>1780</v>
      </c>
      <c r="Q678" s="4">
        <v>1</v>
      </c>
      <c r="R678" s="4">
        <v>1</v>
      </c>
      <c r="T678" s="4">
        <v>1</v>
      </c>
      <c r="W678" s="4">
        <v>0.2</v>
      </c>
      <c r="Y678" s="4" t="s">
        <v>1627</v>
      </c>
      <c r="AB678" s="4" t="s">
        <v>2529</v>
      </c>
    </row>
    <row r="679" spans="1:28" s="4" customFormat="1" ht="26.4" hidden="1" x14ac:dyDescent="0.3">
      <c r="A679" s="3" t="s">
        <v>2530</v>
      </c>
      <c r="B679" s="4">
        <v>17</v>
      </c>
      <c r="C679" s="4" t="s">
        <v>96</v>
      </c>
      <c r="E679" s="4">
        <v>77</v>
      </c>
      <c r="F679" s="4" t="str">
        <f>LOOKUP(E679,Lotes!A:A,Lotes!N:N)</f>
        <v>Deslave</v>
      </c>
      <c r="G679" s="4" t="s">
        <v>95</v>
      </c>
      <c r="H679" s="4" t="s">
        <v>2286</v>
      </c>
      <c r="I679" s="4" t="s">
        <v>1634</v>
      </c>
      <c r="K679" s="10" t="s">
        <v>1641</v>
      </c>
      <c r="L679" s="16"/>
      <c r="M679" s="4" t="s">
        <v>1642</v>
      </c>
      <c r="N679" s="4" t="s">
        <v>1667</v>
      </c>
      <c r="P679" s="4" t="s">
        <v>1668</v>
      </c>
      <c r="Q679" s="4">
        <v>1</v>
      </c>
      <c r="R679" s="4">
        <v>1</v>
      </c>
      <c r="T679" s="4">
        <v>0</v>
      </c>
      <c r="V679" s="21">
        <v>42134</v>
      </c>
      <c r="W679" s="4">
        <v>0.7</v>
      </c>
      <c r="X679" s="4" t="s">
        <v>1679</v>
      </c>
      <c r="AB679" s="4" t="s">
        <v>2531</v>
      </c>
    </row>
    <row r="680" spans="1:28" s="4" customFormat="1" ht="26.4" hidden="1" x14ac:dyDescent="0.3">
      <c r="A680" s="3" t="s">
        <v>2530</v>
      </c>
      <c r="B680" s="4">
        <v>17</v>
      </c>
      <c r="C680" s="4" t="s">
        <v>96</v>
      </c>
      <c r="E680" s="4">
        <v>77</v>
      </c>
      <c r="F680" s="4" t="str">
        <f>LOOKUP(E680,Lotes!A:A,Lotes!N:N)</f>
        <v>Deslave</v>
      </c>
      <c r="G680" s="4" t="s">
        <v>95</v>
      </c>
      <c r="H680" s="4" t="s">
        <v>2286</v>
      </c>
      <c r="I680" s="4" t="s">
        <v>1634</v>
      </c>
      <c r="K680" s="10" t="s">
        <v>1641</v>
      </c>
      <c r="L680" s="16"/>
      <c r="M680" s="4" t="s">
        <v>1642</v>
      </c>
      <c r="N680" s="4" t="s">
        <v>1667</v>
      </c>
      <c r="P680" s="4" t="s">
        <v>1668</v>
      </c>
      <c r="Q680" s="4">
        <v>1</v>
      </c>
      <c r="R680" s="4">
        <v>1</v>
      </c>
      <c r="T680" s="4">
        <v>0</v>
      </c>
      <c r="V680" s="21">
        <v>42134</v>
      </c>
      <c r="W680" s="4">
        <v>0.4</v>
      </c>
      <c r="Y680" s="4" t="s">
        <v>1627</v>
      </c>
      <c r="AB680" s="5"/>
    </row>
    <row r="681" spans="1:28" s="4" customFormat="1" ht="26.4" hidden="1" x14ac:dyDescent="0.3">
      <c r="A681" s="3" t="s">
        <v>2530</v>
      </c>
      <c r="B681" s="4">
        <v>17</v>
      </c>
      <c r="C681" s="4" t="s">
        <v>96</v>
      </c>
      <c r="E681" s="4">
        <v>77</v>
      </c>
      <c r="F681" s="4" t="str">
        <f>LOOKUP(E681,Lotes!A:A,Lotes!N:N)</f>
        <v>Deslave</v>
      </c>
      <c r="G681" s="4" t="s">
        <v>95</v>
      </c>
      <c r="H681" s="4" t="s">
        <v>2286</v>
      </c>
      <c r="I681" s="4" t="s">
        <v>1634</v>
      </c>
      <c r="K681" s="10" t="s">
        <v>1641</v>
      </c>
      <c r="L681" s="16"/>
      <c r="M681" s="4" t="s">
        <v>1642</v>
      </c>
      <c r="N681" s="4" t="s">
        <v>1667</v>
      </c>
      <c r="P681" s="4" t="s">
        <v>1668</v>
      </c>
      <c r="Q681" s="4">
        <v>6</v>
      </c>
      <c r="R681" s="4">
        <v>6</v>
      </c>
      <c r="T681" s="4">
        <v>0</v>
      </c>
      <c r="W681" s="4">
        <v>2</v>
      </c>
    </row>
    <row r="682" spans="1:28" s="4" customFormat="1" ht="26.4" hidden="1" x14ac:dyDescent="0.3">
      <c r="A682" s="3" t="s">
        <v>2530</v>
      </c>
      <c r="B682" s="4">
        <v>17</v>
      </c>
      <c r="C682" s="4" t="s">
        <v>96</v>
      </c>
      <c r="E682" s="4">
        <v>77</v>
      </c>
      <c r="F682" s="4" t="str">
        <f>LOOKUP(E682,Lotes!A:A,Lotes!N:N)</f>
        <v>Deslave</v>
      </c>
      <c r="G682" s="4" t="s">
        <v>95</v>
      </c>
      <c r="H682" s="4" t="s">
        <v>2286</v>
      </c>
      <c r="I682" s="4" t="s">
        <v>1634</v>
      </c>
      <c r="K682" s="10" t="s">
        <v>1641</v>
      </c>
      <c r="L682" s="16"/>
      <c r="M682" s="4" t="s">
        <v>1642</v>
      </c>
      <c r="N682" s="4" t="s">
        <v>1643</v>
      </c>
      <c r="P682" s="4" t="s">
        <v>1632</v>
      </c>
      <c r="Q682" s="4">
        <v>1</v>
      </c>
      <c r="R682" s="4">
        <v>1</v>
      </c>
      <c r="T682" s="4">
        <v>0</v>
      </c>
      <c r="W682" s="4">
        <v>0.8</v>
      </c>
    </row>
    <row r="683" spans="1:28" s="4" customFormat="1" ht="27.6" hidden="1" x14ac:dyDescent="0.3">
      <c r="A683" s="3" t="s">
        <v>2532</v>
      </c>
      <c r="B683" s="4">
        <v>17</v>
      </c>
      <c r="C683" s="4" t="s">
        <v>96</v>
      </c>
      <c r="E683" s="4">
        <v>77</v>
      </c>
      <c r="F683" s="4" t="str">
        <f>LOOKUP(E683,Lotes!A:A,Lotes!N:N)</f>
        <v>Deslave</v>
      </c>
      <c r="G683" s="4" t="s">
        <v>95</v>
      </c>
      <c r="H683" s="4" t="s">
        <v>2286</v>
      </c>
      <c r="I683" s="4" t="s">
        <v>1622</v>
      </c>
      <c r="K683" s="10" t="s">
        <v>1728</v>
      </c>
      <c r="L683" s="16"/>
      <c r="M683" s="20" t="s">
        <v>1622</v>
      </c>
      <c r="N683" s="4" t="s">
        <v>1667</v>
      </c>
      <c r="P683" s="4" t="s">
        <v>1945</v>
      </c>
      <c r="Q683" s="4">
        <v>1</v>
      </c>
      <c r="R683" s="4">
        <v>1</v>
      </c>
      <c r="T683" s="4">
        <v>1</v>
      </c>
      <c r="U683" s="4">
        <v>7.53</v>
      </c>
      <c r="W683" s="4">
        <v>0.1</v>
      </c>
      <c r="AB683" s="4" t="s">
        <v>2533</v>
      </c>
    </row>
    <row r="684" spans="1:28" s="4" customFormat="1" ht="27.6" hidden="1" x14ac:dyDescent="0.3">
      <c r="A684" s="3" t="s">
        <v>2532</v>
      </c>
      <c r="B684" s="4">
        <v>17</v>
      </c>
      <c r="C684" s="4" t="s">
        <v>96</v>
      </c>
      <c r="E684" s="4">
        <v>77</v>
      </c>
      <c r="F684" s="4" t="str">
        <f>LOOKUP(E684,Lotes!A:A,Lotes!N:N)</f>
        <v>Deslave</v>
      </c>
      <c r="G684" s="4" t="s">
        <v>95</v>
      </c>
      <c r="H684" s="4" t="s">
        <v>2286</v>
      </c>
      <c r="I684" s="4" t="s">
        <v>1622</v>
      </c>
      <c r="K684" s="10" t="s">
        <v>1728</v>
      </c>
      <c r="L684" s="16"/>
      <c r="M684" s="20" t="s">
        <v>1622</v>
      </c>
      <c r="N684" s="4" t="s">
        <v>1643</v>
      </c>
      <c r="P684" s="4" t="s">
        <v>1632</v>
      </c>
      <c r="Q684" s="4">
        <v>1</v>
      </c>
      <c r="R684" s="4">
        <v>1</v>
      </c>
      <c r="T684" s="4">
        <v>0</v>
      </c>
      <c r="W684" s="4">
        <v>0.2</v>
      </c>
    </row>
    <row r="685" spans="1:28" s="4" customFormat="1" ht="13.8" hidden="1" x14ac:dyDescent="0.3">
      <c r="A685" s="3" t="s">
        <v>2534</v>
      </c>
      <c r="B685" s="4">
        <v>17</v>
      </c>
      <c r="C685" s="4" t="s">
        <v>96</v>
      </c>
      <c r="E685" s="4">
        <v>77</v>
      </c>
      <c r="F685" s="4" t="str">
        <f>LOOKUP(E685,Lotes!A:A,Lotes!N:N)</f>
        <v>Deslave</v>
      </c>
      <c r="G685" s="4" t="s">
        <v>95</v>
      </c>
      <c r="H685" s="4" t="s">
        <v>2286</v>
      </c>
      <c r="I685" s="4" t="s">
        <v>1622</v>
      </c>
      <c r="K685" s="10" t="s">
        <v>1641</v>
      </c>
      <c r="L685" s="16"/>
      <c r="M685" s="20" t="s">
        <v>1622</v>
      </c>
      <c r="N685" s="4" t="s">
        <v>1643</v>
      </c>
      <c r="P685" s="4" t="s">
        <v>1632</v>
      </c>
      <c r="Q685" s="4">
        <v>2</v>
      </c>
      <c r="R685" s="4">
        <v>2</v>
      </c>
      <c r="T685" s="4">
        <v>0</v>
      </c>
      <c r="W685" s="4">
        <v>0.6</v>
      </c>
    </row>
    <row r="686" spans="1:28" s="4" customFormat="1" ht="13.8" hidden="1" x14ac:dyDescent="0.3">
      <c r="A686" s="3" t="s">
        <v>2534</v>
      </c>
      <c r="B686" s="4">
        <v>17</v>
      </c>
      <c r="C686" s="4" t="s">
        <v>96</v>
      </c>
      <c r="E686" s="4">
        <v>77</v>
      </c>
      <c r="F686" s="4" t="str">
        <f>LOOKUP(E686,Lotes!A:A,Lotes!N:N)</f>
        <v>Deslave</v>
      </c>
      <c r="G686" s="4" t="s">
        <v>95</v>
      </c>
      <c r="H686" s="4" t="s">
        <v>2286</v>
      </c>
      <c r="I686" s="4" t="s">
        <v>1622</v>
      </c>
      <c r="K686" s="10" t="s">
        <v>1641</v>
      </c>
      <c r="L686" s="16"/>
      <c r="M686" s="20" t="s">
        <v>1622</v>
      </c>
      <c r="N686" s="4" t="s">
        <v>1718</v>
      </c>
      <c r="P686" s="4" t="s">
        <v>1668</v>
      </c>
      <c r="Q686" s="4">
        <v>2</v>
      </c>
      <c r="R686" s="4">
        <v>2</v>
      </c>
      <c r="T686" s="4">
        <v>0</v>
      </c>
      <c r="W686" s="4">
        <v>0.4</v>
      </c>
    </row>
    <row r="687" spans="1:28" s="4" customFormat="1" ht="66" hidden="1" x14ac:dyDescent="0.3">
      <c r="A687" s="3" t="s">
        <v>2535</v>
      </c>
      <c r="B687" s="4">
        <v>17</v>
      </c>
      <c r="C687" s="4" t="s">
        <v>96</v>
      </c>
      <c r="E687" s="4">
        <v>77</v>
      </c>
      <c r="F687" s="4" t="str">
        <f>LOOKUP(E687,Lotes!A:A,Lotes!N:N)</f>
        <v>Deslave</v>
      </c>
      <c r="G687" s="4" t="s">
        <v>95</v>
      </c>
      <c r="H687" s="4" t="s">
        <v>2286</v>
      </c>
      <c r="I687" s="4" t="s">
        <v>1634</v>
      </c>
      <c r="K687" s="16"/>
      <c r="L687" s="16"/>
      <c r="M687" s="4" t="s">
        <v>1634</v>
      </c>
      <c r="N687" s="4" t="s">
        <v>1643</v>
      </c>
      <c r="P687" s="4" t="s">
        <v>1632</v>
      </c>
      <c r="Q687" s="4">
        <v>1</v>
      </c>
      <c r="R687" s="4">
        <v>1</v>
      </c>
      <c r="T687" s="4">
        <v>0</v>
      </c>
      <c r="U687" s="4">
        <v>21.08</v>
      </c>
      <c r="V687" s="4">
        <v>3.58</v>
      </c>
      <c r="X687" s="4" t="s">
        <v>1646</v>
      </c>
      <c r="AB687" s="4" t="s">
        <v>2536</v>
      </c>
    </row>
    <row r="688" spans="1:28" s="4" customFormat="1" ht="13.8" hidden="1" x14ac:dyDescent="0.3">
      <c r="A688" s="3" t="s">
        <v>2537</v>
      </c>
      <c r="B688" s="4">
        <v>17</v>
      </c>
      <c r="C688" s="4" t="s">
        <v>96</v>
      </c>
      <c r="E688" s="4">
        <v>77</v>
      </c>
      <c r="F688" s="4" t="str">
        <f>LOOKUP(E688,Lotes!A:A,Lotes!N:N)</f>
        <v>Deslave</v>
      </c>
      <c r="G688" s="4" t="s">
        <v>95</v>
      </c>
      <c r="H688" s="4" t="s">
        <v>2286</v>
      </c>
      <c r="I688" s="4" t="s">
        <v>1634</v>
      </c>
      <c r="K688" s="16"/>
      <c r="L688" s="16"/>
      <c r="M688" s="4" t="s">
        <v>1634</v>
      </c>
      <c r="N688" s="4" t="s">
        <v>1695</v>
      </c>
      <c r="P688" s="4" t="s">
        <v>1668</v>
      </c>
      <c r="Q688" s="4">
        <v>20</v>
      </c>
      <c r="R688" s="4">
        <v>20</v>
      </c>
      <c r="T688" s="4">
        <v>0</v>
      </c>
    </row>
    <row r="689" spans="1:28" s="4" customFormat="1" ht="13.8" hidden="1" x14ac:dyDescent="0.3">
      <c r="A689" s="3" t="s">
        <v>2537</v>
      </c>
      <c r="B689" s="4">
        <v>17</v>
      </c>
      <c r="C689" s="4" t="s">
        <v>96</v>
      </c>
      <c r="E689" s="4">
        <v>77</v>
      </c>
      <c r="F689" s="4" t="str">
        <f>LOOKUP(E689,Lotes!A:A,Lotes!N:N)</f>
        <v>Deslave</v>
      </c>
      <c r="G689" s="4" t="s">
        <v>95</v>
      </c>
      <c r="H689" s="4" t="s">
        <v>2286</v>
      </c>
      <c r="I689" s="4" t="s">
        <v>1634</v>
      </c>
      <c r="K689" s="16"/>
      <c r="L689" s="16"/>
      <c r="M689" s="4" t="s">
        <v>1634</v>
      </c>
      <c r="N689" s="4" t="s">
        <v>1695</v>
      </c>
      <c r="P689" s="4" t="s">
        <v>1668</v>
      </c>
      <c r="Q689" s="4">
        <v>3</v>
      </c>
      <c r="R689" s="4">
        <v>3</v>
      </c>
      <c r="T689" s="4">
        <v>0</v>
      </c>
      <c r="X689" s="4" t="s">
        <v>1679</v>
      </c>
    </row>
    <row r="690" spans="1:28" s="4" customFormat="1" ht="26.4" hidden="1" x14ac:dyDescent="0.3">
      <c r="A690" s="3" t="s">
        <v>2538</v>
      </c>
      <c r="B690" s="4">
        <v>18</v>
      </c>
      <c r="C690" s="4" t="s">
        <v>181</v>
      </c>
      <c r="E690" s="4">
        <v>456</v>
      </c>
      <c r="F690" s="4" t="str">
        <f>LOOKUP(E690,Lotes!A:A,Lotes!N:N)</f>
        <v>derrumbe y deslave</v>
      </c>
      <c r="G690" s="4" t="s">
        <v>27</v>
      </c>
      <c r="H690" s="4" t="s">
        <v>2539</v>
      </c>
      <c r="I690" s="4" t="s">
        <v>1634</v>
      </c>
      <c r="J690" s="4" t="s">
        <v>3561</v>
      </c>
      <c r="K690" s="10" t="s">
        <v>2540</v>
      </c>
      <c r="L690" s="16"/>
      <c r="M690" s="4" t="s">
        <v>2540</v>
      </c>
      <c r="N690" s="4" t="s">
        <v>2541</v>
      </c>
      <c r="P690" s="4" t="s">
        <v>1626</v>
      </c>
      <c r="Q690" s="4">
        <v>1</v>
      </c>
      <c r="R690" s="4">
        <v>1</v>
      </c>
      <c r="T690" s="4">
        <v>1</v>
      </c>
      <c r="U690" s="4">
        <v>44.48</v>
      </c>
      <c r="V690" s="4">
        <v>36.94</v>
      </c>
      <c r="W690" s="5"/>
      <c r="Y690" s="4" t="s">
        <v>1647</v>
      </c>
      <c r="Z690" s="4" t="s">
        <v>1874</v>
      </c>
      <c r="AA690" s="4" t="s">
        <v>1647</v>
      </c>
      <c r="AB690" s="4" t="s">
        <v>2542</v>
      </c>
    </row>
    <row r="691" spans="1:28" s="12" customFormat="1" ht="26.4" hidden="1" x14ac:dyDescent="0.3">
      <c r="A691" s="11" t="s">
        <v>2543</v>
      </c>
      <c r="B691" s="12">
        <v>18</v>
      </c>
      <c r="C691" s="12" t="s">
        <v>181</v>
      </c>
      <c r="E691" s="12">
        <v>456</v>
      </c>
      <c r="F691" s="4" t="str">
        <f>LOOKUP(E691,Lotes!A:A,Lotes!N:N)</f>
        <v>derrumbe y deslave</v>
      </c>
      <c r="G691" s="12" t="s">
        <v>27</v>
      </c>
      <c r="H691" s="12" t="s">
        <v>2539</v>
      </c>
      <c r="I691" s="12" t="s">
        <v>1634</v>
      </c>
      <c r="K691" s="13" t="s">
        <v>1641</v>
      </c>
      <c r="L691" s="14"/>
      <c r="M691" s="12" t="s">
        <v>1642</v>
      </c>
      <c r="N691" s="12" t="s">
        <v>2541</v>
      </c>
      <c r="P691" s="12" t="s">
        <v>1626</v>
      </c>
      <c r="Q691" s="12">
        <v>1</v>
      </c>
      <c r="R691" s="12">
        <v>1</v>
      </c>
      <c r="T691" s="12">
        <v>1</v>
      </c>
      <c r="U691" s="12">
        <v>20.56</v>
      </c>
      <c r="V691" s="12">
        <v>11.69</v>
      </c>
      <c r="AA691" s="12" t="s">
        <v>1647</v>
      </c>
      <c r="AB691" s="12" t="s">
        <v>2544</v>
      </c>
    </row>
    <row r="692" spans="1:28" s="4" customFormat="1" ht="26.4" hidden="1" x14ac:dyDescent="0.3">
      <c r="A692" s="3" t="s">
        <v>2543</v>
      </c>
      <c r="B692" s="4">
        <v>18</v>
      </c>
      <c r="C692" s="4" t="s">
        <v>181</v>
      </c>
      <c r="E692" s="4">
        <v>456</v>
      </c>
      <c r="F692" s="4" t="str">
        <f>LOOKUP(E692,Lotes!A:A,Lotes!N:N)</f>
        <v>derrumbe y deslave</v>
      </c>
      <c r="G692" s="4" t="s">
        <v>27</v>
      </c>
      <c r="H692" s="4" t="s">
        <v>2539</v>
      </c>
      <c r="I692" s="4" t="s">
        <v>1634</v>
      </c>
      <c r="K692" s="10" t="s">
        <v>1641</v>
      </c>
      <c r="L692" s="16"/>
      <c r="M692" s="4" t="s">
        <v>1642</v>
      </c>
      <c r="N692" s="4" t="s">
        <v>1643</v>
      </c>
      <c r="P692" s="4" t="s">
        <v>1632</v>
      </c>
      <c r="Q692" s="4">
        <v>2</v>
      </c>
      <c r="R692" s="4">
        <v>2</v>
      </c>
      <c r="T692" s="4">
        <v>0</v>
      </c>
    </row>
    <row r="693" spans="1:28" s="4" customFormat="1" ht="27.6" hidden="1" x14ac:dyDescent="0.3">
      <c r="A693" s="3" t="s">
        <v>2545</v>
      </c>
      <c r="B693" s="4">
        <v>18</v>
      </c>
      <c r="C693" s="4" t="s">
        <v>181</v>
      </c>
      <c r="E693" s="4">
        <v>456</v>
      </c>
      <c r="F693" s="4" t="str">
        <f>LOOKUP(E693,Lotes!A:A,Lotes!N:N)</f>
        <v>derrumbe y deslave</v>
      </c>
      <c r="G693" s="4" t="s">
        <v>27</v>
      </c>
      <c r="H693" s="4" t="s">
        <v>2539</v>
      </c>
      <c r="I693" s="4" t="s">
        <v>1634</v>
      </c>
      <c r="K693" s="10" t="s">
        <v>1728</v>
      </c>
      <c r="L693" s="16"/>
      <c r="M693" s="4" t="s">
        <v>1729</v>
      </c>
      <c r="N693" s="4" t="s">
        <v>1695</v>
      </c>
      <c r="P693" s="4" t="s">
        <v>1632</v>
      </c>
      <c r="Q693" s="4">
        <v>2</v>
      </c>
      <c r="R693" s="4">
        <v>2</v>
      </c>
      <c r="T693" s="4">
        <v>0</v>
      </c>
      <c r="X693" s="4" t="s">
        <v>1646</v>
      </c>
      <c r="AB693" s="4" t="s">
        <v>2546</v>
      </c>
    </row>
    <row r="694" spans="1:28" s="4" customFormat="1" ht="27.6" hidden="1" x14ac:dyDescent="0.3">
      <c r="A694" s="3" t="s">
        <v>2545</v>
      </c>
      <c r="B694" s="4">
        <v>18</v>
      </c>
      <c r="C694" s="4" t="s">
        <v>181</v>
      </c>
      <c r="E694" s="4">
        <v>456</v>
      </c>
      <c r="F694" s="4" t="str">
        <f>LOOKUP(E694,Lotes!A:A,Lotes!N:N)</f>
        <v>derrumbe y deslave</v>
      </c>
      <c r="G694" s="4" t="s">
        <v>27</v>
      </c>
      <c r="H694" s="4" t="s">
        <v>2539</v>
      </c>
      <c r="I694" s="4" t="s">
        <v>1634</v>
      </c>
      <c r="K694" s="10" t="s">
        <v>1728</v>
      </c>
      <c r="L694" s="16"/>
      <c r="M694" s="4" t="s">
        <v>1729</v>
      </c>
      <c r="N694" s="4" t="s">
        <v>1667</v>
      </c>
      <c r="P694" s="4" t="s">
        <v>1668</v>
      </c>
      <c r="Q694" s="4">
        <v>1</v>
      </c>
      <c r="R694" s="4">
        <v>1</v>
      </c>
      <c r="T694" s="4">
        <v>0</v>
      </c>
    </row>
    <row r="695" spans="1:28" s="4" customFormat="1" ht="27.6" hidden="1" x14ac:dyDescent="0.3">
      <c r="A695" s="3" t="s">
        <v>2545</v>
      </c>
      <c r="B695" s="4">
        <v>18</v>
      </c>
      <c r="C695" s="4" t="s">
        <v>181</v>
      </c>
      <c r="E695" s="4">
        <v>456</v>
      </c>
      <c r="F695" s="4" t="str">
        <f>LOOKUP(E695,Lotes!A:A,Lotes!N:N)</f>
        <v>derrumbe y deslave</v>
      </c>
      <c r="G695" s="4" t="s">
        <v>27</v>
      </c>
      <c r="H695" s="4" t="s">
        <v>2539</v>
      </c>
      <c r="I695" s="4" t="s">
        <v>1634</v>
      </c>
      <c r="K695" s="10" t="s">
        <v>1728</v>
      </c>
      <c r="L695" s="16"/>
      <c r="M695" s="4" t="s">
        <v>1729</v>
      </c>
      <c r="N695" s="4" t="s">
        <v>1643</v>
      </c>
      <c r="P695" s="4" t="s">
        <v>1632</v>
      </c>
      <c r="Q695" s="4">
        <v>1</v>
      </c>
      <c r="R695" s="4">
        <v>1</v>
      </c>
      <c r="T695" s="4">
        <v>0</v>
      </c>
    </row>
    <row r="696" spans="1:28" s="4" customFormat="1" ht="13.8" hidden="1" x14ac:dyDescent="0.3">
      <c r="A696" s="3" t="s">
        <v>2547</v>
      </c>
      <c r="B696" s="4">
        <v>18</v>
      </c>
      <c r="C696" s="4" t="s">
        <v>181</v>
      </c>
      <c r="E696" s="4">
        <v>456</v>
      </c>
      <c r="F696" s="4" t="str">
        <f>LOOKUP(E696,Lotes!A:A,Lotes!N:N)</f>
        <v>derrumbe y deslave</v>
      </c>
      <c r="G696" s="4" t="s">
        <v>27</v>
      </c>
      <c r="H696" s="4" t="s">
        <v>2539</v>
      </c>
      <c r="I696" s="4" t="s">
        <v>1634</v>
      </c>
      <c r="K696" s="16"/>
      <c r="L696" s="16"/>
      <c r="M696" s="4" t="s">
        <v>1634</v>
      </c>
      <c r="N696" s="4" t="s">
        <v>1695</v>
      </c>
      <c r="P696" s="4" t="s">
        <v>1668</v>
      </c>
      <c r="Q696" s="4">
        <v>10</v>
      </c>
      <c r="R696" s="4">
        <v>10</v>
      </c>
      <c r="T696" s="4">
        <v>0</v>
      </c>
    </row>
    <row r="697" spans="1:28" s="4" customFormat="1" ht="26.4" hidden="1" x14ac:dyDescent="0.3">
      <c r="A697" s="3" t="s">
        <v>2548</v>
      </c>
      <c r="B697" s="4">
        <v>17</v>
      </c>
      <c r="C697" s="4" t="s">
        <v>28</v>
      </c>
      <c r="D697" s="4" t="s">
        <v>1647</v>
      </c>
      <c r="E697" s="4">
        <v>179</v>
      </c>
      <c r="F697" s="4" t="str">
        <f>LOOKUP(E697,Lotes!A:A,Lotes!N:N)</f>
        <v>Primera ocupación sobre el tepetate</v>
      </c>
      <c r="G697" s="4" t="s">
        <v>27</v>
      </c>
      <c r="H697" s="4" t="s">
        <v>2549</v>
      </c>
      <c r="I697" s="4" t="s">
        <v>1634</v>
      </c>
      <c r="K697" s="10" t="s">
        <v>1641</v>
      </c>
      <c r="L697" s="16"/>
      <c r="M697" s="4" t="s">
        <v>1642</v>
      </c>
      <c r="N697" s="4" t="s">
        <v>2550</v>
      </c>
      <c r="P697" s="4" t="s">
        <v>1626</v>
      </c>
      <c r="Q697" s="4">
        <v>1</v>
      </c>
      <c r="R697" s="4">
        <v>1</v>
      </c>
      <c r="T697" s="4">
        <v>1</v>
      </c>
      <c r="U697" s="4">
        <v>21.59</v>
      </c>
      <c r="V697" s="4">
        <v>18.36</v>
      </c>
      <c r="W697" s="4">
        <v>0.6</v>
      </c>
      <c r="Z697" s="4" t="s">
        <v>1874</v>
      </c>
      <c r="AA697" s="4" t="s">
        <v>1647</v>
      </c>
      <c r="AB697" s="4" t="s">
        <v>2551</v>
      </c>
    </row>
    <row r="698" spans="1:28" s="4" customFormat="1" ht="39.6" hidden="1" x14ac:dyDescent="0.3">
      <c r="A698" s="3" t="s">
        <v>2548</v>
      </c>
      <c r="B698" s="4">
        <v>17</v>
      </c>
      <c r="C698" s="4" t="s">
        <v>28</v>
      </c>
      <c r="D698" s="4" t="s">
        <v>1647</v>
      </c>
      <c r="E698" s="4">
        <v>179</v>
      </c>
      <c r="F698" s="4" t="str">
        <f>LOOKUP(E698,Lotes!A:A,Lotes!N:N)</f>
        <v>Primera ocupación sobre el tepetate</v>
      </c>
      <c r="G698" s="4" t="s">
        <v>27</v>
      </c>
      <c r="H698" s="4" t="s">
        <v>2549</v>
      </c>
      <c r="I698" s="4" t="s">
        <v>1634</v>
      </c>
      <c r="K698" s="10" t="s">
        <v>1641</v>
      </c>
      <c r="L698" s="16"/>
      <c r="M698" s="4" t="s">
        <v>1642</v>
      </c>
      <c r="N698" s="4" t="s">
        <v>1796</v>
      </c>
      <c r="P698" s="4" t="s">
        <v>1945</v>
      </c>
      <c r="Q698" s="4">
        <v>1</v>
      </c>
      <c r="R698" s="4">
        <v>1</v>
      </c>
      <c r="T698" s="4">
        <v>0</v>
      </c>
      <c r="U698" s="4">
        <v>40.61</v>
      </c>
      <c r="V698" s="4">
        <v>17.440000000000001</v>
      </c>
      <c r="W698" s="4">
        <v>0.8</v>
      </c>
      <c r="Y698" s="4" t="s">
        <v>1874</v>
      </c>
      <c r="AA698" s="4" t="s">
        <v>1647</v>
      </c>
      <c r="AB698" s="4" t="s">
        <v>2552</v>
      </c>
    </row>
    <row r="699" spans="1:28" s="4" customFormat="1" ht="39.6" hidden="1" x14ac:dyDescent="0.3">
      <c r="A699" s="3" t="s">
        <v>2553</v>
      </c>
      <c r="B699" s="4">
        <v>17</v>
      </c>
      <c r="C699" s="4" t="s">
        <v>28</v>
      </c>
      <c r="D699" s="4" t="s">
        <v>1647</v>
      </c>
      <c r="E699" s="4">
        <v>179</v>
      </c>
      <c r="F699" s="4" t="str">
        <f>LOOKUP(E699,Lotes!A:A,Lotes!N:N)</f>
        <v>Primera ocupación sobre el tepetate</v>
      </c>
      <c r="G699" s="4" t="s">
        <v>27</v>
      </c>
      <c r="H699" s="4" t="s">
        <v>2549</v>
      </c>
      <c r="I699" s="4" t="s">
        <v>1634</v>
      </c>
      <c r="J699" s="4" t="s">
        <v>3561</v>
      </c>
      <c r="K699" s="10" t="s">
        <v>1656</v>
      </c>
      <c r="L699" s="10" t="s">
        <v>1657</v>
      </c>
      <c r="M699" s="4" t="s">
        <v>1658</v>
      </c>
      <c r="N699" s="4" t="s">
        <v>1693</v>
      </c>
      <c r="O699" s="4" t="s">
        <v>1665</v>
      </c>
      <c r="P699" s="4" t="s">
        <v>1668</v>
      </c>
      <c r="Q699" s="4">
        <v>1</v>
      </c>
      <c r="R699" s="4">
        <v>1</v>
      </c>
      <c r="T699" s="4">
        <v>1</v>
      </c>
      <c r="U699" s="4">
        <v>31.76</v>
      </c>
      <c r="V699" s="4">
        <v>25.19</v>
      </c>
      <c r="W699" s="4">
        <v>6.3</v>
      </c>
      <c r="AB699" s="4" t="s">
        <v>2554</v>
      </c>
    </row>
    <row r="700" spans="1:28" s="4" customFormat="1" ht="52.8" hidden="1" x14ac:dyDescent="0.3">
      <c r="A700" s="9" t="s">
        <v>2555</v>
      </c>
      <c r="B700" s="4">
        <v>17</v>
      </c>
      <c r="C700" s="4" t="s">
        <v>28</v>
      </c>
      <c r="D700" s="4" t="s">
        <v>1647</v>
      </c>
      <c r="E700" s="4">
        <v>179</v>
      </c>
      <c r="F700" s="4" t="str">
        <f>LOOKUP(E700,Lotes!A:A,Lotes!N:N)</f>
        <v>Primera ocupación sobre el tepetate</v>
      </c>
      <c r="G700" s="4" t="s">
        <v>27</v>
      </c>
      <c r="H700" s="4" t="s">
        <v>2549</v>
      </c>
      <c r="I700" s="4" t="s">
        <v>1738</v>
      </c>
      <c r="K700" s="16"/>
      <c r="L700" s="16"/>
      <c r="M700" s="4" t="s">
        <v>1738</v>
      </c>
      <c r="N700" s="4" t="s">
        <v>1739</v>
      </c>
      <c r="P700" s="4" t="s">
        <v>1626</v>
      </c>
      <c r="Q700" s="4" t="s">
        <v>1723</v>
      </c>
      <c r="R700" s="4">
        <v>2</v>
      </c>
      <c r="T700" s="4">
        <v>1</v>
      </c>
      <c r="U700" s="4">
        <v>28.22</v>
      </c>
      <c r="V700" s="4">
        <v>8.84</v>
      </c>
      <c r="W700" s="4">
        <v>0.7</v>
      </c>
      <c r="Z700" s="4" t="s">
        <v>1874</v>
      </c>
      <c r="AA700" s="4" t="s">
        <v>1647</v>
      </c>
      <c r="AB700" s="4" t="s">
        <v>2556</v>
      </c>
    </row>
    <row r="701" spans="1:28" s="4" customFormat="1" ht="39.6" hidden="1" x14ac:dyDescent="0.3">
      <c r="A701" s="3" t="s">
        <v>2557</v>
      </c>
      <c r="B701" s="4">
        <v>17</v>
      </c>
      <c r="C701" s="4" t="s">
        <v>28</v>
      </c>
      <c r="D701" s="4" t="s">
        <v>1647</v>
      </c>
      <c r="E701" s="4">
        <v>179</v>
      </c>
      <c r="F701" s="4" t="str">
        <f>LOOKUP(E701,Lotes!A:A,Lotes!N:N)</f>
        <v>Primera ocupación sobre el tepetate</v>
      </c>
      <c r="G701" s="4" t="s">
        <v>27</v>
      </c>
      <c r="H701" s="4" t="s">
        <v>2549</v>
      </c>
      <c r="I701" s="4" t="s">
        <v>1634</v>
      </c>
      <c r="J701" s="4" t="s">
        <v>2911</v>
      </c>
      <c r="K701" s="10" t="s">
        <v>1635</v>
      </c>
      <c r="L701" s="10" t="s">
        <v>1636</v>
      </c>
      <c r="M701" s="4" t="s">
        <v>1637</v>
      </c>
      <c r="N701" s="4" t="s">
        <v>1693</v>
      </c>
      <c r="O701" s="4" t="s">
        <v>1625</v>
      </c>
      <c r="P701" s="6">
        <v>0.5</v>
      </c>
      <c r="Q701" s="4">
        <v>1</v>
      </c>
      <c r="R701" s="4">
        <v>1</v>
      </c>
      <c r="T701" s="4">
        <v>1</v>
      </c>
      <c r="U701" s="4">
        <v>42.21</v>
      </c>
      <c r="V701" s="4">
        <v>15.14</v>
      </c>
      <c r="W701" s="4">
        <v>1.2</v>
      </c>
      <c r="AB701" s="4" t="s">
        <v>2558</v>
      </c>
    </row>
    <row r="702" spans="1:28" s="4" customFormat="1" ht="39.6" hidden="1" x14ac:dyDescent="0.3">
      <c r="A702" s="3" t="s">
        <v>2557</v>
      </c>
      <c r="B702" s="4">
        <v>17</v>
      </c>
      <c r="C702" s="4" t="s">
        <v>28</v>
      </c>
      <c r="D702" s="4" t="s">
        <v>1647</v>
      </c>
      <c r="E702" s="4">
        <v>179</v>
      </c>
      <c r="F702" s="4" t="str">
        <f>LOOKUP(E702,Lotes!A:A,Lotes!N:N)</f>
        <v>Primera ocupación sobre el tepetate</v>
      </c>
      <c r="G702" s="4" t="s">
        <v>27</v>
      </c>
      <c r="H702" s="4" t="s">
        <v>2549</v>
      </c>
      <c r="I702" s="4" t="s">
        <v>1634</v>
      </c>
      <c r="J702" s="4" t="s">
        <v>2911</v>
      </c>
      <c r="K702" s="10" t="s">
        <v>1635</v>
      </c>
      <c r="L702" s="10" t="s">
        <v>1636</v>
      </c>
      <c r="M702" s="4" t="s">
        <v>1637</v>
      </c>
      <c r="N702" s="4" t="s">
        <v>1757</v>
      </c>
      <c r="O702" s="4" t="s">
        <v>1665</v>
      </c>
      <c r="P702" s="4" t="s">
        <v>1786</v>
      </c>
      <c r="Q702" s="4">
        <v>1</v>
      </c>
      <c r="R702" s="4">
        <v>1</v>
      </c>
      <c r="T702" s="4">
        <v>1</v>
      </c>
      <c r="U702" s="4">
        <v>26.36</v>
      </c>
      <c r="V702" s="4">
        <v>8.07</v>
      </c>
      <c r="W702" s="4">
        <v>0.2</v>
      </c>
      <c r="Y702" s="4" t="s">
        <v>1647</v>
      </c>
      <c r="AB702" s="4" t="s">
        <v>2559</v>
      </c>
    </row>
    <row r="703" spans="1:28" s="4" customFormat="1" ht="26.4" hidden="1" x14ac:dyDescent="0.3">
      <c r="A703" s="3" t="s">
        <v>2560</v>
      </c>
      <c r="B703" s="4">
        <v>17</v>
      </c>
      <c r="C703" s="4" t="s">
        <v>28</v>
      </c>
      <c r="D703" s="4" t="s">
        <v>1647</v>
      </c>
      <c r="E703" s="4">
        <v>179</v>
      </c>
      <c r="F703" s="4" t="str">
        <f>LOOKUP(E703,Lotes!A:A,Lotes!N:N)</f>
        <v>Primera ocupación sobre el tepetate</v>
      </c>
      <c r="G703" s="4" t="s">
        <v>27</v>
      </c>
      <c r="H703" s="4" t="s">
        <v>2549</v>
      </c>
      <c r="I703" s="4" t="s">
        <v>1634</v>
      </c>
      <c r="J703" s="4" t="s">
        <v>1742</v>
      </c>
      <c r="K703" s="10" t="s">
        <v>1904</v>
      </c>
      <c r="L703" s="10" t="s">
        <v>1636</v>
      </c>
      <c r="M703" s="4" t="s">
        <v>1905</v>
      </c>
      <c r="N703" s="4" t="s">
        <v>1757</v>
      </c>
      <c r="O703" s="4" t="s">
        <v>1665</v>
      </c>
      <c r="P703" s="4" t="s">
        <v>1786</v>
      </c>
      <c r="Q703" s="4">
        <v>1</v>
      </c>
      <c r="R703" s="4">
        <v>1</v>
      </c>
      <c r="T703" s="4">
        <v>1</v>
      </c>
      <c r="U703" s="4">
        <v>31.2</v>
      </c>
      <c r="V703" s="4">
        <v>8.9600000000000009</v>
      </c>
      <c r="W703" s="4">
        <v>0.6</v>
      </c>
      <c r="AA703" s="4" t="s">
        <v>1647</v>
      </c>
      <c r="AB703" s="4" t="s">
        <v>2561</v>
      </c>
    </row>
    <row r="704" spans="1:28" s="4" customFormat="1" ht="26.4" hidden="1" x14ac:dyDescent="0.3">
      <c r="A704" s="3" t="s">
        <v>2560</v>
      </c>
      <c r="B704" s="4">
        <v>17</v>
      </c>
      <c r="C704" s="4" t="s">
        <v>28</v>
      </c>
      <c r="D704" s="4" t="s">
        <v>1647</v>
      </c>
      <c r="E704" s="4">
        <v>179</v>
      </c>
      <c r="F704" s="4" t="str">
        <f>LOOKUP(E704,Lotes!A:A,Lotes!N:N)</f>
        <v>Primera ocupación sobre el tepetate</v>
      </c>
      <c r="G704" s="4" t="s">
        <v>27</v>
      </c>
      <c r="H704" s="4" t="s">
        <v>2549</v>
      </c>
      <c r="I704" s="4" t="s">
        <v>1634</v>
      </c>
      <c r="J704" s="4" t="s">
        <v>1742</v>
      </c>
      <c r="K704" s="10" t="s">
        <v>1904</v>
      </c>
      <c r="L704" s="10" t="s">
        <v>1636</v>
      </c>
      <c r="M704" s="4" t="s">
        <v>1905</v>
      </c>
      <c r="N704" s="4" t="s">
        <v>1757</v>
      </c>
      <c r="O704" s="4" t="s">
        <v>1665</v>
      </c>
      <c r="P704" s="4" t="s">
        <v>1786</v>
      </c>
      <c r="Q704" s="4">
        <v>1</v>
      </c>
      <c r="R704" s="4">
        <v>1</v>
      </c>
      <c r="T704" s="4">
        <v>1</v>
      </c>
      <c r="U704" s="4">
        <v>28.55</v>
      </c>
      <c r="V704" s="4">
        <v>9.7200000000000006</v>
      </c>
      <c r="W704" s="4">
        <v>0.6</v>
      </c>
      <c r="AA704" s="4" t="s">
        <v>1647</v>
      </c>
      <c r="AB704" s="4" t="s">
        <v>2562</v>
      </c>
    </row>
    <row r="705" spans="1:28" s="4" customFormat="1" ht="13.8" hidden="1" x14ac:dyDescent="0.3">
      <c r="A705" s="3" t="s">
        <v>2563</v>
      </c>
      <c r="B705" s="4">
        <v>17</v>
      </c>
      <c r="C705" s="4" t="s">
        <v>28</v>
      </c>
      <c r="D705" s="4" t="s">
        <v>1647</v>
      </c>
      <c r="E705" s="4">
        <v>179</v>
      </c>
      <c r="F705" s="4" t="str">
        <f>LOOKUP(E705,Lotes!A:A,Lotes!N:N)</f>
        <v>Primera ocupación sobre el tepetate</v>
      </c>
      <c r="G705" s="4" t="s">
        <v>27</v>
      </c>
      <c r="H705" s="4" t="s">
        <v>2549</v>
      </c>
      <c r="I705" s="4" t="s">
        <v>1698</v>
      </c>
      <c r="K705" s="16"/>
      <c r="L705" s="16"/>
      <c r="M705" s="4" t="s">
        <v>1698</v>
      </c>
      <c r="N705" s="4" t="s">
        <v>1853</v>
      </c>
      <c r="P705" s="6">
        <v>0.8</v>
      </c>
      <c r="Q705" s="4">
        <v>1</v>
      </c>
      <c r="R705" s="4">
        <v>1</v>
      </c>
      <c r="T705" s="4">
        <v>1</v>
      </c>
      <c r="U705" s="4">
        <v>19.510000000000002</v>
      </c>
      <c r="V705" s="4">
        <v>9</v>
      </c>
      <c r="W705" s="4">
        <v>0.1</v>
      </c>
    </row>
    <row r="706" spans="1:28" s="4" customFormat="1" ht="13.8" hidden="1" x14ac:dyDescent="0.3">
      <c r="A706" s="3" t="s">
        <v>2564</v>
      </c>
      <c r="B706" s="4">
        <v>17</v>
      </c>
      <c r="C706" s="4" t="s">
        <v>28</v>
      </c>
      <c r="D706" s="4" t="s">
        <v>1647</v>
      </c>
      <c r="E706" s="4">
        <v>179</v>
      </c>
      <c r="F706" s="4" t="str">
        <f>LOOKUP(E706,Lotes!A:A,Lotes!N:N)</f>
        <v>Primera ocupación sobre el tepetate</v>
      </c>
      <c r="G706" s="4" t="s">
        <v>27</v>
      </c>
      <c r="H706" s="4" t="s">
        <v>2549</v>
      </c>
      <c r="I706" s="4" t="s">
        <v>1634</v>
      </c>
      <c r="K706" s="10" t="s">
        <v>1682</v>
      </c>
      <c r="L706" s="16"/>
      <c r="M706" s="4" t="s">
        <v>1683</v>
      </c>
      <c r="N706" s="4" t="s">
        <v>1713</v>
      </c>
      <c r="P706" s="4" t="s">
        <v>1668</v>
      </c>
      <c r="Q706" s="4">
        <v>1</v>
      </c>
      <c r="R706" s="4">
        <v>1</v>
      </c>
      <c r="T706" s="4">
        <v>0</v>
      </c>
      <c r="U706" s="4">
        <v>17.190000000000001</v>
      </c>
      <c r="V706" s="4">
        <v>13.64</v>
      </c>
      <c r="W706" s="4">
        <v>0.4</v>
      </c>
      <c r="AB706" s="4" t="s">
        <v>2565</v>
      </c>
    </row>
    <row r="707" spans="1:28" s="4" customFormat="1" ht="13.8" hidden="1" x14ac:dyDescent="0.3">
      <c r="A707" s="3" t="s">
        <v>2564</v>
      </c>
      <c r="B707" s="4">
        <v>17</v>
      </c>
      <c r="C707" s="4" t="s">
        <v>28</v>
      </c>
      <c r="D707" s="4" t="s">
        <v>1647</v>
      </c>
      <c r="E707" s="4">
        <v>179</v>
      </c>
      <c r="F707" s="4" t="str">
        <f>LOOKUP(E707,Lotes!A:A,Lotes!N:N)</f>
        <v>Primera ocupación sobre el tepetate</v>
      </c>
      <c r="G707" s="4" t="s">
        <v>27</v>
      </c>
      <c r="H707" s="4" t="s">
        <v>2549</v>
      </c>
      <c r="I707" s="4" t="s">
        <v>1634</v>
      </c>
      <c r="K707" s="10" t="s">
        <v>1682</v>
      </c>
      <c r="L707" s="16"/>
      <c r="M707" s="4" t="s">
        <v>1683</v>
      </c>
      <c r="N707" s="4" t="s">
        <v>1695</v>
      </c>
      <c r="P707" s="4" t="s">
        <v>1668</v>
      </c>
      <c r="Q707" s="4">
        <v>2</v>
      </c>
      <c r="R707" s="4">
        <v>2</v>
      </c>
      <c r="T707" s="4">
        <v>0</v>
      </c>
      <c r="W707" s="4">
        <v>0.4</v>
      </c>
    </row>
    <row r="708" spans="1:28" s="4" customFormat="1" ht="26.4" hidden="1" x14ac:dyDescent="0.3">
      <c r="A708" s="3" t="s">
        <v>2557</v>
      </c>
      <c r="B708" s="4">
        <v>17</v>
      </c>
      <c r="C708" s="4" t="s">
        <v>28</v>
      </c>
      <c r="D708" s="4" t="s">
        <v>1647</v>
      </c>
      <c r="E708" s="4">
        <v>179</v>
      </c>
      <c r="F708" s="4" t="str">
        <f>LOOKUP(E708,Lotes!A:A,Lotes!N:N)</f>
        <v>Primera ocupación sobre el tepetate</v>
      </c>
      <c r="G708" s="4" t="s">
        <v>27</v>
      </c>
      <c r="H708" s="4" t="s">
        <v>2549</v>
      </c>
      <c r="I708" s="4" t="s">
        <v>1634</v>
      </c>
      <c r="J708" s="4" t="s">
        <v>2911</v>
      </c>
      <c r="K708" s="10" t="s">
        <v>1635</v>
      </c>
      <c r="L708" s="10" t="s">
        <v>1636</v>
      </c>
      <c r="M708" s="4" t="s">
        <v>1637</v>
      </c>
      <c r="N708" s="4" t="s">
        <v>1730</v>
      </c>
      <c r="O708" s="4" t="s">
        <v>1665</v>
      </c>
      <c r="P708" s="6">
        <v>0.9</v>
      </c>
      <c r="Q708" s="4">
        <v>1</v>
      </c>
      <c r="R708" s="4">
        <v>1</v>
      </c>
      <c r="T708" s="4">
        <v>1</v>
      </c>
      <c r="U708" s="4">
        <v>50.91</v>
      </c>
      <c r="V708" s="4">
        <v>8.52</v>
      </c>
      <c r="W708" s="4">
        <v>0.9</v>
      </c>
      <c r="Y708" s="4" t="s">
        <v>2011</v>
      </c>
      <c r="AB708" s="4" t="s">
        <v>2566</v>
      </c>
    </row>
    <row r="709" spans="1:28" s="4" customFormat="1" ht="13.8" hidden="1" x14ac:dyDescent="0.3">
      <c r="A709" s="3" t="s">
        <v>2567</v>
      </c>
      <c r="B709" s="4">
        <v>17</v>
      </c>
      <c r="C709" s="4" t="s">
        <v>28</v>
      </c>
      <c r="D709" s="4" t="s">
        <v>1647</v>
      </c>
      <c r="E709" s="4">
        <v>179</v>
      </c>
      <c r="F709" s="4" t="str">
        <f>LOOKUP(E709,Lotes!A:A,Lotes!N:N)</f>
        <v>Primera ocupación sobre el tepetate</v>
      </c>
      <c r="G709" s="4" t="s">
        <v>27</v>
      </c>
      <c r="H709" s="4" t="s">
        <v>2549</v>
      </c>
      <c r="I709" s="4" t="s">
        <v>1622</v>
      </c>
      <c r="K709" s="22" t="s">
        <v>1650</v>
      </c>
      <c r="L709" s="16"/>
      <c r="M709" s="20" t="s">
        <v>1622</v>
      </c>
      <c r="N709" s="4" t="s">
        <v>1785</v>
      </c>
      <c r="O709" s="4" t="s">
        <v>1625</v>
      </c>
      <c r="P709" s="4" t="s">
        <v>1626</v>
      </c>
      <c r="Q709" s="4">
        <v>1</v>
      </c>
      <c r="R709" s="4">
        <v>1</v>
      </c>
      <c r="T709" s="4">
        <v>1</v>
      </c>
      <c r="U709" s="4">
        <v>64.7</v>
      </c>
      <c r="V709" s="4">
        <v>14.22</v>
      </c>
      <c r="W709" s="4">
        <v>1.2</v>
      </c>
      <c r="Z709" s="4" t="s">
        <v>1647</v>
      </c>
      <c r="AA709" s="4" t="s">
        <v>1647</v>
      </c>
      <c r="AB709" s="4" t="s">
        <v>2568</v>
      </c>
    </row>
    <row r="710" spans="1:28" s="4" customFormat="1" ht="26.4" hidden="1" x14ac:dyDescent="0.3">
      <c r="A710" s="3" t="s">
        <v>2567</v>
      </c>
      <c r="B710" s="4">
        <v>17</v>
      </c>
      <c r="C710" s="4" t="s">
        <v>28</v>
      </c>
      <c r="D710" s="4" t="s">
        <v>1647</v>
      </c>
      <c r="E710" s="4">
        <v>179</v>
      </c>
      <c r="F710" s="4" t="str">
        <f>LOOKUP(E710,Lotes!A:A,Lotes!N:N)</f>
        <v>Primera ocupación sobre el tepetate</v>
      </c>
      <c r="G710" s="4" t="s">
        <v>27</v>
      </c>
      <c r="H710" s="4" t="s">
        <v>2549</v>
      </c>
      <c r="I710" s="4" t="s">
        <v>1622</v>
      </c>
      <c r="K710" s="22" t="s">
        <v>1650</v>
      </c>
      <c r="L710" s="16"/>
      <c r="M710" s="20" t="s">
        <v>1622</v>
      </c>
      <c r="N710" s="4" t="s">
        <v>1750</v>
      </c>
      <c r="O710" s="4" t="s">
        <v>1665</v>
      </c>
      <c r="P710" s="4" t="s">
        <v>1751</v>
      </c>
      <c r="Q710" s="4">
        <v>1</v>
      </c>
      <c r="R710" s="4">
        <v>1</v>
      </c>
      <c r="T710" s="4">
        <v>1</v>
      </c>
      <c r="U710" s="4">
        <v>66.64</v>
      </c>
      <c r="V710" s="4">
        <v>7.35</v>
      </c>
      <c r="W710" s="4">
        <v>0.6</v>
      </c>
      <c r="AA710" s="4" t="s">
        <v>1647</v>
      </c>
      <c r="AB710" s="4" t="s">
        <v>2569</v>
      </c>
    </row>
    <row r="711" spans="1:28" s="4" customFormat="1" ht="13.8" hidden="1" x14ac:dyDescent="0.3">
      <c r="A711" s="3" t="s">
        <v>2570</v>
      </c>
      <c r="B711" s="4">
        <v>17</v>
      </c>
      <c r="C711" s="4" t="s">
        <v>28</v>
      </c>
      <c r="D711" s="4" t="s">
        <v>1647</v>
      </c>
      <c r="E711" s="4">
        <v>179</v>
      </c>
      <c r="F711" s="4" t="str">
        <f>LOOKUP(E711,Lotes!A:A,Lotes!N:N)</f>
        <v>Primera ocupación sobre el tepetate</v>
      </c>
      <c r="G711" s="4" t="s">
        <v>27</v>
      </c>
      <c r="H711" s="4" t="s">
        <v>2549</v>
      </c>
      <c r="I711" s="4" t="s">
        <v>1622</v>
      </c>
      <c r="K711" s="10" t="s">
        <v>1630</v>
      </c>
      <c r="L711" s="16"/>
      <c r="M711" s="20" t="s">
        <v>1622</v>
      </c>
      <c r="N711" s="4" t="s">
        <v>1624</v>
      </c>
      <c r="O711" s="4" t="s">
        <v>1625</v>
      </c>
      <c r="P711" s="4" t="s">
        <v>1626</v>
      </c>
      <c r="Q711" s="4">
        <v>1</v>
      </c>
      <c r="R711" s="4">
        <v>1</v>
      </c>
      <c r="T711" s="4">
        <v>1</v>
      </c>
      <c r="U711" s="4">
        <v>76.27</v>
      </c>
      <c r="V711" s="4">
        <v>6.82</v>
      </c>
      <c r="W711" s="4">
        <v>0.7</v>
      </c>
    </row>
    <row r="712" spans="1:28" s="4" customFormat="1" ht="13.8" hidden="1" x14ac:dyDescent="0.3">
      <c r="A712" s="3" t="s">
        <v>2571</v>
      </c>
      <c r="B712" s="4">
        <v>17</v>
      </c>
      <c r="C712" s="4" t="s">
        <v>28</v>
      </c>
      <c r="D712" s="4" t="s">
        <v>1647</v>
      </c>
      <c r="E712" s="4">
        <v>179</v>
      </c>
      <c r="F712" s="4" t="str">
        <f>LOOKUP(E712,Lotes!A:A,Lotes!N:N)</f>
        <v>Primera ocupación sobre el tepetate</v>
      </c>
      <c r="G712" s="4" t="s">
        <v>27</v>
      </c>
      <c r="H712" s="4" t="s">
        <v>2549</v>
      </c>
      <c r="I712" s="4" t="s">
        <v>1622</v>
      </c>
      <c r="K712" s="10" t="s">
        <v>1641</v>
      </c>
      <c r="L712" s="16"/>
      <c r="M712" s="20" t="s">
        <v>1622</v>
      </c>
      <c r="N712" s="4" t="s">
        <v>1643</v>
      </c>
      <c r="P712" s="4" t="s">
        <v>1632</v>
      </c>
      <c r="Q712" s="4">
        <v>2</v>
      </c>
      <c r="R712" s="4">
        <v>2</v>
      </c>
      <c r="T712" s="4">
        <v>0</v>
      </c>
      <c r="W712" s="4">
        <v>1.5</v>
      </c>
    </row>
    <row r="713" spans="1:28" s="12" customFormat="1" ht="39.6" hidden="1" x14ac:dyDescent="0.3">
      <c r="A713" s="11" t="s">
        <v>2572</v>
      </c>
      <c r="B713" s="12">
        <v>17</v>
      </c>
      <c r="C713" s="12" t="s">
        <v>28</v>
      </c>
      <c r="D713" s="4" t="s">
        <v>1647</v>
      </c>
      <c r="E713" s="12">
        <v>179</v>
      </c>
      <c r="F713" s="4" t="str">
        <f>LOOKUP(E713,Lotes!A:A,Lotes!N:N)</f>
        <v>Primera ocupación sobre el tepetate</v>
      </c>
      <c r="G713" s="12" t="s">
        <v>27</v>
      </c>
      <c r="H713" s="12" t="s">
        <v>2549</v>
      </c>
      <c r="I713" s="12" t="s">
        <v>1622</v>
      </c>
      <c r="K713" s="22" t="s">
        <v>1682</v>
      </c>
      <c r="L713" s="23"/>
      <c r="M713" s="20" t="s">
        <v>1622</v>
      </c>
      <c r="N713" s="12" t="s">
        <v>1785</v>
      </c>
      <c r="O713" s="12" t="s">
        <v>1625</v>
      </c>
      <c r="P713" s="12" t="s">
        <v>1626</v>
      </c>
      <c r="Q713" s="12">
        <v>1</v>
      </c>
      <c r="R713" s="12">
        <v>1</v>
      </c>
      <c r="T713" s="12">
        <v>1</v>
      </c>
      <c r="U713" s="12">
        <v>35.15</v>
      </c>
      <c r="V713" s="12">
        <v>6.24</v>
      </c>
      <c r="W713" s="12">
        <v>0.2</v>
      </c>
      <c r="Z713" s="12" t="s">
        <v>1874</v>
      </c>
      <c r="AA713" s="12" t="s">
        <v>1647</v>
      </c>
      <c r="AB713" s="12" t="s">
        <v>2573</v>
      </c>
    </row>
    <row r="714" spans="1:28" s="4" customFormat="1" ht="13.8" hidden="1" x14ac:dyDescent="0.3">
      <c r="A714" s="3" t="s">
        <v>2564</v>
      </c>
      <c r="B714" s="4">
        <v>17</v>
      </c>
      <c r="C714" s="4" t="s">
        <v>28</v>
      </c>
      <c r="D714" s="4" t="s">
        <v>1647</v>
      </c>
      <c r="E714" s="4">
        <v>179</v>
      </c>
      <c r="F714" s="4" t="str">
        <f>LOOKUP(E714,Lotes!A:A,Lotes!N:N)</f>
        <v>Primera ocupación sobre el tepetate</v>
      </c>
      <c r="G714" s="4" t="s">
        <v>27</v>
      </c>
      <c r="H714" s="4" t="s">
        <v>2549</v>
      </c>
      <c r="I714" s="4" t="s">
        <v>1634</v>
      </c>
      <c r="K714" s="10" t="s">
        <v>1682</v>
      </c>
      <c r="L714" s="16"/>
      <c r="M714" s="4" t="s">
        <v>1683</v>
      </c>
      <c r="N714" s="4" t="s">
        <v>1730</v>
      </c>
      <c r="O714" s="4" t="s">
        <v>1625</v>
      </c>
      <c r="P714" s="4" t="s">
        <v>1751</v>
      </c>
      <c r="Q714" s="4">
        <v>1</v>
      </c>
      <c r="R714" s="4">
        <v>1</v>
      </c>
      <c r="T714" s="4">
        <v>0</v>
      </c>
      <c r="U714" s="4">
        <v>23.75</v>
      </c>
      <c r="V714" s="4">
        <v>9.41</v>
      </c>
      <c r="W714" s="4">
        <v>0.8</v>
      </c>
      <c r="X714" s="4" t="s">
        <v>1679</v>
      </c>
      <c r="Y714" s="4" t="s">
        <v>1627</v>
      </c>
      <c r="AB714" s="4" t="s">
        <v>2574</v>
      </c>
    </row>
    <row r="715" spans="1:28" s="4" customFormat="1" ht="26.4" hidden="1" x14ac:dyDescent="0.3">
      <c r="A715" s="3" t="s">
        <v>2575</v>
      </c>
      <c r="B715" s="4">
        <v>17</v>
      </c>
      <c r="C715" s="4" t="s">
        <v>28</v>
      </c>
      <c r="D715" s="4" t="s">
        <v>1647</v>
      </c>
      <c r="E715" s="4">
        <v>179</v>
      </c>
      <c r="F715" s="4" t="str">
        <f>LOOKUP(E715,Lotes!A:A,Lotes!N:N)</f>
        <v>Primera ocupación sobre el tepetate</v>
      </c>
      <c r="G715" s="4" t="s">
        <v>27</v>
      </c>
      <c r="H715" s="4" t="s">
        <v>2549</v>
      </c>
      <c r="I715" s="4" t="s">
        <v>1634</v>
      </c>
      <c r="K715" s="10" t="s">
        <v>1650</v>
      </c>
      <c r="L715" s="16"/>
      <c r="M715" s="4" t="s">
        <v>1651</v>
      </c>
      <c r="N715" s="4" t="s">
        <v>1849</v>
      </c>
      <c r="P715" s="4" t="s">
        <v>1786</v>
      </c>
      <c r="Q715" s="4">
        <v>1</v>
      </c>
      <c r="R715" s="4">
        <v>1</v>
      </c>
      <c r="T715" s="4">
        <v>0</v>
      </c>
      <c r="U715" s="4">
        <v>25.93</v>
      </c>
      <c r="V715" s="4">
        <v>9.09</v>
      </c>
      <c r="W715" s="4">
        <v>0.4</v>
      </c>
      <c r="Y715" s="4" t="s">
        <v>1647</v>
      </c>
    </row>
    <row r="716" spans="1:28" s="4" customFormat="1" ht="13.8" hidden="1" x14ac:dyDescent="0.3">
      <c r="A716" s="3" t="s">
        <v>2570</v>
      </c>
      <c r="B716" s="4">
        <v>17</v>
      </c>
      <c r="C716" s="4" t="s">
        <v>28</v>
      </c>
      <c r="D716" s="4" t="s">
        <v>1647</v>
      </c>
      <c r="E716" s="4">
        <v>179</v>
      </c>
      <c r="F716" s="4" t="str">
        <f>LOOKUP(E716,Lotes!A:A,Lotes!N:N)</f>
        <v>Primera ocupación sobre el tepetate</v>
      </c>
      <c r="G716" s="4" t="s">
        <v>27</v>
      </c>
      <c r="H716" s="4" t="s">
        <v>2549</v>
      </c>
      <c r="I716" s="4" t="s">
        <v>1622</v>
      </c>
      <c r="K716" s="10" t="s">
        <v>1630</v>
      </c>
      <c r="L716" s="16"/>
      <c r="M716" s="20" t="s">
        <v>1622</v>
      </c>
      <c r="N716" s="4" t="s">
        <v>1667</v>
      </c>
      <c r="P716" s="4" t="s">
        <v>1668</v>
      </c>
      <c r="Q716" s="4">
        <v>3</v>
      </c>
      <c r="R716" s="4">
        <v>3</v>
      </c>
      <c r="T716" s="4">
        <v>0</v>
      </c>
      <c r="W716" s="4">
        <v>0.4</v>
      </c>
    </row>
    <row r="717" spans="1:28" s="4" customFormat="1" ht="13.8" hidden="1" x14ac:dyDescent="0.3">
      <c r="A717" s="3" t="s">
        <v>2564</v>
      </c>
      <c r="B717" s="4">
        <v>17</v>
      </c>
      <c r="C717" s="4" t="s">
        <v>28</v>
      </c>
      <c r="D717" s="4" t="s">
        <v>1647</v>
      </c>
      <c r="E717" s="4">
        <v>179</v>
      </c>
      <c r="F717" s="4" t="str">
        <f>LOOKUP(E717,Lotes!A:A,Lotes!N:N)</f>
        <v>Primera ocupación sobre el tepetate</v>
      </c>
      <c r="G717" s="4" t="s">
        <v>27</v>
      </c>
      <c r="H717" s="4" t="s">
        <v>2549</v>
      </c>
      <c r="I717" s="4" t="s">
        <v>1634</v>
      </c>
      <c r="K717" s="10" t="s">
        <v>1682</v>
      </c>
      <c r="L717" s="16"/>
      <c r="M717" s="4" t="s">
        <v>1683</v>
      </c>
      <c r="N717" s="4" t="s">
        <v>1667</v>
      </c>
      <c r="P717" s="4" t="s">
        <v>1626</v>
      </c>
      <c r="Q717" s="4">
        <v>1</v>
      </c>
      <c r="R717" s="4">
        <v>1</v>
      </c>
      <c r="T717" s="4">
        <v>1</v>
      </c>
      <c r="U717" s="4">
        <v>29.7</v>
      </c>
      <c r="V717" s="4">
        <v>9.84</v>
      </c>
      <c r="W717" s="4">
        <v>0.1</v>
      </c>
    </row>
    <row r="718" spans="1:28" s="4" customFormat="1" ht="27.6" hidden="1" x14ac:dyDescent="0.3">
      <c r="A718" s="3" t="s">
        <v>2576</v>
      </c>
      <c r="B718" s="4">
        <v>17</v>
      </c>
      <c r="C718" s="4" t="s">
        <v>28</v>
      </c>
      <c r="D718" s="4" t="s">
        <v>1647</v>
      </c>
      <c r="E718" s="4">
        <v>179</v>
      </c>
      <c r="F718" s="4" t="str">
        <f>LOOKUP(E718,Lotes!A:A,Lotes!N:N)</f>
        <v>Primera ocupación sobre el tepetate</v>
      </c>
      <c r="G718" s="4" t="s">
        <v>27</v>
      </c>
      <c r="H718" s="4" t="s">
        <v>2549</v>
      </c>
      <c r="I718" s="4" t="s">
        <v>1622</v>
      </c>
      <c r="K718" s="10" t="s">
        <v>1728</v>
      </c>
      <c r="L718" s="16"/>
      <c r="M718" s="20" t="s">
        <v>1622</v>
      </c>
      <c r="N718" s="4" t="s">
        <v>1643</v>
      </c>
      <c r="P718" s="4" t="s">
        <v>1632</v>
      </c>
      <c r="Q718" s="4">
        <v>1</v>
      </c>
      <c r="R718" s="4">
        <v>1</v>
      </c>
      <c r="T718" s="4">
        <v>0</v>
      </c>
      <c r="W718" s="4">
        <v>0.2</v>
      </c>
    </row>
    <row r="719" spans="1:28" s="4" customFormat="1" ht="26.4" hidden="1" x14ac:dyDescent="0.3">
      <c r="A719" s="3" t="s">
        <v>2575</v>
      </c>
      <c r="B719" s="4">
        <v>17</v>
      </c>
      <c r="C719" s="4" t="s">
        <v>28</v>
      </c>
      <c r="D719" s="4" t="s">
        <v>1647</v>
      </c>
      <c r="E719" s="4">
        <v>179</v>
      </c>
      <c r="F719" s="4" t="str">
        <f>LOOKUP(E719,Lotes!A:A,Lotes!N:N)</f>
        <v>Primera ocupación sobre el tepetate</v>
      </c>
      <c r="G719" s="4" t="s">
        <v>27</v>
      </c>
      <c r="H719" s="4" t="s">
        <v>2549</v>
      </c>
      <c r="I719" s="4" t="s">
        <v>1634</v>
      </c>
      <c r="K719" s="10" t="s">
        <v>1650</v>
      </c>
      <c r="L719" s="16"/>
      <c r="M719" s="4" t="s">
        <v>1651</v>
      </c>
      <c r="N719" s="4" t="s">
        <v>1667</v>
      </c>
      <c r="P719" s="4" t="s">
        <v>1668</v>
      </c>
      <c r="Q719" s="4">
        <v>1</v>
      </c>
      <c r="R719" s="4">
        <v>1</v>
      </c>
      <c r="T719" s="4">
        <v>0</v>
      </c>
      <c r="W719" s="4">
        <v>0.6</v>
      </c>
    </row>
    <row r="720" spans="1:28" s="4" customFormat="1" ht="13.8" hidden="1" x14ac:dyDescent="0.3">
      <c r="A720" s="3" t="s">
        <v>2572</v>
      </c>
      <c r="B720" s="4">
        <v>17</v>
      </c>
      <c r="C720" s="4" t="s">
        <v>28</v>
      </c>
      <c r="D720" s="4" t="s">
        <v>1647</v>
      </c>
      <c r="E720" s="4">
        <v>179</v>
      </c>
      <c r="F720" s="4" t="str">
        <f>LOOKUP(E720,Lotes!A:A,Lotes!N:N)</f>
        <v>Primera ocupación sobre el tepetate</v>
      </c>
      <c r="G720" s="4" t="s">
        <v>27</v>
      </c>
      <c r="H720" s="4" t="s">
        <v>2549</v>
      </c>
      <c r="I720" s="4" t="s">
        <v>1622</v>
      </c>
      <c r="K720" s="10" t="s">
        <v>1682</v>
      </c>
      <c r="L720" s="16"/>
      <c r="M720" s="20" t="s">
        <v>1622</v>
      </c>
      <c r="N720" s="4" t="s">
        <v>1643</v>
      </c>
      <c r="P720" s="4" t="s">
        <v>1632</v>
      </c>
      <c r="Q720" s="4">
        <v>1</v>
      </c>
      <c r="R720" s="4">
        <v>1</v>
      </c>
      <c r="T720" s="4">
        <v>0</v>
      </c>
      <c r="W720" s="4">
        <v>0.2</v>
      </c>
      <c r="X720" s="4" t="s">
        <v>1759</v>
      </c>
    </row>
    <row r="721" spans="1:28" s="4" customFormat="1" ht="13.8" hidden="1" x14ac:dyDescent="0.3">
      <c r="A721" s="3" t="s">
        <v>2572</v>
      </c>
      <c r="B721" s="4">
        <v>17</v>
      </c>
      <c r="C721" s="4" t="s">
        <v>28</v>
      </c>
      <c r="D721" s="4" t="s">
        <v>1647</v>
      </c>
      <c r="E721" s="4">
        <v>179</v>
      </c>
      <c r="F721" s="4" t="str">
        <f>LOOKUP(E721,Lotes!A:A,Lotes!N:N)</f>
        <v>Primera ocupación sobre el tepetate</v>
      </c>
      <c r="G721" s="4" t="s">
        <v>27</v>
      </c>
      <c r="H721" s="4" t="s">
        <v>2549</v>
      </c>
      <c r="I721" s="4" t="s">
        <v>1622</v>
      </c>
      <c r="K721" s="10" t="s">
        <v>1682</v>
      </c>
      <c r="L721" s="16"/>
      <c r="M721" s="20" t="s">
        <v>1622</v>
      </c>
      <c r="N721" s="4" t="s">
        <v>1755</v>
      </c>
      <c r="O721" s="4" t="s">
        <v>1665</v>
      </c>
      <c r="P721" s="4" t="s">
        <v>1751</v>
      </c>
      <c r="Q721" s="4">
        <v>1</v>
      </c>
      <c r="R721" s="4">
        <v>1</v>
      </c>
      <c r="T721" s="4">
        <v>1</v>
      </c>
      <c r="U721" s="4">
        <v>23.97</v>
      </c>
      <c r="V721" s="4">
        <v>11.91</v>
      </c>
      <c r="W721" s="4">
        <v>0.2</v>
      </c>
    </row>
    <row r="722" spans="1:28" s="4" customFormat="1" ht="13.8" hidden="1" x14ac:dyDescent="0.3">
      <c r="A722" s="3" t="s">
        <v>2572</v>
      </c>
      <c r="B722" s="4">
        <v>17</v>
      </c>
      <c r="C722" s="4" t="s">
        <v>28</v>
      </c>
      <c r="D722" s="4" t="s">
        <v>1647</v>
      </c>
      <c r="E722" s="4">
        <v>179</v>
      </c>
      <c r="F722" s="4" t="str">
        <f>LOOKUP(E722,Lotes!A:A,Lotes!N:N)</f>
        <v>Primera ocupación sobre el tepetate</v>
      </c>
      <c r="G722" s="4" t="s">
        <v>27</v>
      </c>
      <c r="H722" s="4" t="s">
        <v>2549</v>
      </c>
      <c r="I722" s="4" t="s">
        <v>1622</v>
      </c>
      <c r="K722" s="10" t="s">
        <v>1682</v>
      </c>
      <c r="L722" s="16"/>
      <c r="M722" s="20" t="s">
        <v>1622</v>
      </c>
      <c r="N722" s="4" t="s">
        <v>1695</v>
      </c>
      <c r="P722" s="4" t="s">
        <v>1668</v>
      </c>
      <c r="Q722" s="4">
        <v>2</v>
      </c>
      <c r="R722" s="4">
        <v>2</v>
      </c>
      <c r="T722" s="4">
        <v>0</v>
      </c>
      <c r="W722" s="4" t="s">
        <v>2577</v>
      </c>
    </row>
    <row r="723" spans="1:28" s="4" customFormat="1" ht="39.6" hidden="1" x14ac:dyDescent="0.3">
      <c r="A723" s="3" t="s">
        <v>2555</v>
      </c>
      <c r="B723" s="4">
        <v>17</v>
      </c>
      <c r="C723" s="4" t="s">
        <v>28</v>
      </c>
      <c r="D723" s="4" t="s">
        <v>1647</v>
      </c>
      <c r="E723" s="4">
        <v>179</v>
      </c>
      <c r="F723" s="4" t="str">
        <f>LOOKUP(E723,Lotes!A:A,Lotes!N:N)</f>
        <v>Primera ocupación sobre el tepetate</v>
      </c>
      <c r="G723" s="4" t="s">
        <v>27</v>
      </c>
      <c r="H723" s="4" t="s">
        <v>2549</v>
      </c>
      <c r="I723" s="4" t="s">
        <v>1738</v>
      </c>
      <c r="K723" s="16"/>
      <c r="L723" s="16"/>
      <c r="M723" s="4" t="s">
        <v>1738</v>
      </c>
      <c r="N723" s="4" t="s">
        <v>1796</v>
      </c>
      <c r="P723" s="4" t="s">
        <v>1945</v>
      </c>
      <c r="Q723" s="4">
        <v>1</v>
      </c>
      <c r="R723" s="4">
        <v>1</v>
      </c>
      <c r="T723" s="4">
        <v>0</v>
      </c>
      <c r="U723" s="4">
        <v>28.94</v>
      </c>
      <c r="V723" s="4">
        <v>5.41</v>
      </c>
      <c r="W723" s="4">
        <v>0.2</v>
      </c>
      <c r="X723" s="4" t="s">
        <v>1646</v>
      </c>
      <c r="AA723" s="4" t="s">
        <v>1647</v>
      </c>
      <c r="AB723" s="4" t="s">
        <v>2578</v>
      </c>
    </row>
    <row r="724" spans="1:28" s="4" customFormat="1" ht="26.4" hidden="1" x14ac:dyDescent="0.3">
      <c r="A724" s="3" t="s">
        <v>2579</v>
      </c>
      <c r="B724" s="4">
        <v>18</v>
      </c>
      <c r="C724" s="4" t="s">
        <v>1072</v>
      </c>
      <c r="E724" s="4">
        <v>673</v>
      </c>
      <c r="F724" s="4" t="str">
        <f>LOOKUP(E724,Lotes!A:A,Lotes!N:N)</f>
        <v>relleno</v>
      </c>
      <c r="G724" s="4" t="s">
        <v>27</v>
      </c>
      <c r="H724" s="4" t="s">
        <v>2580</v>
      </c>
      <c r="I724" s="4" t="s">
        <v>1634</v>
      </c>
      <c r="J724" s="4" t="s">
        <v>3561</v>
      </c>
      <c r="K724" s="10" t="s">
        <v>1656</v>
      </c>
      <c r="L724" s="10" t="s">
        <v>1657</v>
      </c>
      <c r="M724" s="4" t="s">
        <v>1658</v>
      </c>
      <c r="N724" s="4" t="s">
        <v>1785</v>
      </c>
      <c r="O724" s="4" t="s">
        <v>1665</v>
      </c>
      <c r="P724" s="4" t="s">
        <v>1626</v>
      </c>
      <c r="Q724" s="4">
        <v>1</v>
      </c>
      <c r="R724" s="4">
        <v>1</v>
      </c>
      <c r="T724" s="4">
        <v>1</v>
      </c>
      <c r="U724" s="4">
        <v>181.96</v>
      </c>
      <c r="V724" s="4">
        <v>49.78</v>
      </c>
      <c r="W724" s="4">
        <v>54.6</v>
      </c>
      <c r="Y724" s="4" t="s">
        <v>1647</v>
      </c>
      <c r="AA724" s="4" t="s">
        <v>1647</v>
      </c>
      <c r="AB724" s="4" t="s">
        <v>2581</v>
      </c>
    </row>
    <row r="725" spans="1:28" s="4" customFormat="1" ht="13.8" hidden="1" x14ac:dyDescent="0.3">
      <c r="A725" s="3" t="s">
        <v>2582</v>
      </c>
      <c r="B725" s="4">
        <v>18</v>
      </c>
      <c r="C725" s="4" t="s">
        <v>1072</v>
      </c>
      <c r="E725" s="4">
        <v>673</v>
      </c>
      <c r="F725" s="4" t="str">
        <f>LOOKUP(E725,Lotes!A:A,Lotes!N:N)</f>
        <v>relleno</v>
      </c>
      <c r="G725" s="4" t="s">
        <v>27</v>
      </c>
      <c r="H725" s="4" t="s">
        <v>2580</v>
      </c>
      <c r="I725" s="4" t="s">
        <v>1634</v>
      </c>
      <c r="J725" s="4" t="s">
        <v>3965</v>
      </c>
      <c r="K725" s="10" t="s">
        <v>1673</v>
      </c>
      <c r="L725" s="10" t="s">
        <v>1636</v>
      </c>
      <c r="M725" s="4" t="s">
        <v>1674</v>
      </c>
      <c r="N725" s="4" t="s">
        <v>2583</v>
      </c>
      <c r="P725" s="6">
        <v>0.7</v>
      </c>
      <c r="Q725" s="4">
        <v>1</v>
      </c>
      <c r="R725" s="4">
        <v>1</v>
      </c>
      <c r="T725" s="4">
        <v>1</v>
      </c>
      <c r="U725" s="4">
        <v>19.02</v>
      </c>
      <c r="V725" s="4">
        <v>7.49</v>
      </c>
      <c r="W725" s="4">
        <v>1.4</v>
      </c>
      <c r="AB725" s="4" t="s">
        <v>2584</v>
      </c>
    </row>
    <row r="726" spans="1:28" s="4" customFormat="1" ht="26.4" hidden="1" x14ac:dyDescent="0.3">
      <c r="A726" s="3" t="s">
        <v>2579</v>
      </c>
      <c r="B726" s="4">
        <v>18</v>
      </c>
      <c r="C726" s="4" t="s">
        <v>1072</v>
      </c>
      <c r="E726" s="4">
        <v>673</v>
      </c>
      <c r="F726" s="4" t="str">
        <f>LOOKUP(E726,Lotes!A:A,Lotes!N:N)</f>
        <v>relleno</v>
      </c>
      <c r="G726" s="4" t="s">
        <v>27</v>
      </c>
      <c r="H726" s="4" t="s">
        <v>2580</v>
      </c>
      <c r="I726" s="4" t="s">
        <v>1634</v>
      </c>
      <c r="J726" s="4" t="s">
        <v>3561</v>
      </c>
      <c r="K726" s="10" t="s">
        <v>1656</v>
      </c>
      <c r="L726" s="10" t="s">
        <v>1657</v>
      </c>
      <c r="M726" s="4" t="s">
        <v>1658</v>
      </c>
      <c r="N726" s="4" t="s">
        <v>2081</v>
      </c>
      <c r="P726" s="4" t="s">
        <v>1626</v>
      </c>
      <c r="Q726" s="4">
        <v>1</v>
      </c>
      <c r="R726" s="4">
        <v>1</v>
      </c>
      <c r="T726" s="4">
        <v>1</v>
      </c>
      <c r="U726" s="4">
        <v>32.46</v>
      </c>
      <c r="V726" s="4">
        <v>15.92</v>
      </c>
      <c r="W726" s="4">
        <v>3.3</v>
      </c>
      <c r="Y726" s="4" t="s">
        <v>1627</v>
      </c>
      <c r="AA726" s="4" t="s">
        <v>1647</v>
      </c>
      <c r="AB726" s="4" t="s">
        <v>2585</v>
      </c>
    </row>
    <row r="727" spans="1:28" s="4" customFormat="1" ht="26.4" hidden="1" x14ac:dyDescent="0.3">
      <c r="A727" s="3" t="s">
        <v>2586</v>
      </c>
      <c r="B727" s="4">
        <v>18</v>
      </c>
      <c r="C727" s="4" t="s">
        <v>1072</v>
      </c>
      <c r="E727" s="4">
        <v>673</v>
      </c>
      <c r="F727" s="4" t="str">
        <f>LOOKUP(E727,Lotes!A:A,Lotes!N:N)</f>
        <v>relleno</v>
      </c>
      <c r="G727" s="4" t="s">
        <v>27</v>
      </c>
      <c r="H727" s="4" t="s">
        <v>2580</v>
      </c>
      <c r="I727" s="4" t="s">
        <v>1634</v>
      </c>
      <c r="K727" s="10" t="s">
        <v>1682</v>
      </c>
      <c r="L727" s="16"/>
      <c r="M727" s="4" t="s">
        <v>1683</v>
      </c>
      <c r="N727" s="4" t="s">
        <v>1730</v>
      </c>
      <c r="P727" s="4" t="s">
        <v>2040</v>
      </c>
      <c r="Q727" s="4">
        <v>1</v>
      </c>
      <c r="R727" s="4">
        <v>1</v>
      </c>
      <c r="T727" s="4">
        <v>0</v>
      </c>
      <c r="U727" s="4">
        <v>7.14</v>
      </c>
      <c r="V727" s="4">
        <v>14.33</v>
      </c>
      <c r="W727" s="4">
        <v>0.5</v>
      </c>
      <c r="Y727" s="4" t="s">
        <v>1627</v>
      </c>
      <c r="AB727" s="4" t="s">
        <v>2587</v>
      </c>
    </row>
    <row r="728" spans="1:28" s="12" customFormat="1" ht="26.4" hidden="1" x14ac:dyDescent="0.3">
      <c r="A728" s="11" t="s">
        <v>2588</v>
      </c>
      <c r="B728" s="12">
        <v>18</v>
      </c>
      <c r="C728" s="12" t="s">
        <v>1072</v>
      </c>
      <c r="E728" s="12">
        <v>673</v>
      </c>
      <c r="F728" s="4" t="str">
        <f>LOOKUP(E728,Lotes!A:A,Lotes!N:N)</f>
        <v>relleno</v>
      </c>
      <c r="G728" s="12" t="s">
        <v>27</v>
      </c>
      <c r="H728" s="12" t="s">
        <v>2580</v>
      </c>
      <c r="I728" s="12" t="s">
        <v>1738</v>
      </c>
      <c r="K728" s="14"/>
      <c r="L728" s="14"/>
      <c r="M728" s="12" t="s">
        <v>1738</v>
      </c>
      <c r="N728" s="12" t="s">
        <v>1796</v>
      </c>
      <c r="P728" s="12" t="s">
        <v>1993</v>
      </c>
      <c r="Q728" s="12">
        <v>1</v>
      </c>
      <c r="R728" s="12">
        <v>1</v>
      </c>
      <c r="T728" s="12">
        <v>1</v>
      </c>
      <c r="U728" s="12">
        <v>11.7</v>
      </c>
      <c r="V728" s="12">
        <v>11.46</v>
      </c>
      <c r="W728" s="12" t="s">
        <v>2577</v>
      </c>
      <c r="Z728" s="12" t="s">
        <v>1874</v>
      </c>
      <c r="AA728" s="12" t="s">
        <v>1647</v>
      </c>
      <c r="AB728" s="12" t="s">
        <v>2589</v>
      </c>
    </row>
    <row r="729" spans="1:28" s="12" customFormat="1" ht="66" hidden="1" x14ac:dyDescent="0.3">
      <c r="A729" s="11" t="s">
        <v>2590</v>
      </c>
      <c r="B729" s="12">
        <v>18</v>
      </c>
      <c r="C729" s="12" t="s">
        <v>1072</v>
      </c>
      <c r="E729" s="12">
        <v>673</v>
      </c>
      <c r="F729" s="4" t="str">
        <f>LOOKUP(E729,Lotes!A:A,Lotes!N:N)</f>
        <v>relleno</v>
      </c>
      <c r="G729" s="12" t="s">
        <v>27</v>
      </c>
      <c r="H729" s="12" t="s">
        <v>2580</v>
      </c>
      <c r="I729" s="12" t="s">
        <v>1622</v>
      </c>
      <c r="K729" s="22" t="s">
        <v>1682</v>
      </c>
      <c r="L729" s="23"/>
      <c r="M729" s="20" t="s">
        <v>1622</v>
      </c>
      <c r="N729" s="12" t="s">
        <v>1785</v>
      </c>
      <c r="O729" s="12" t="s">
        <v>1665</v>
      </c>
      <c r="P729" s="12" t="s">
        <v>1626</v>
      </c>
      <c r="Q729" s="12">
        <v>1</v>
      </c>
      <c r="R729" s="12">
        <v>1</v>
      </c>
      <c r="T729" s="12">
        <v>1</v>
      </c>
      <c r="U729" s="12">
        <v>33.36</v>
      </c>
      <c r="V729" s="12">
        <v>7.58</v>
      </c>
      <c r="W729" s="12">
        <v>0.1</v>
      </c>
      <c r="Z729" s="12" t="s">
        <v>1874</v>
      </c>
      <c r="AA729" s="12" t="s">
        <v>1647</v>
      </c>
      <c r="AB729" s="12" t="s">
        <v>2591</v>
      </c>
    </row>
    <row r="730" spans="1:28" s="4" customFormat="1" ht="13.8" hidden="1" x14ac:dyDescent="0.3">
      <c r="A730" s="3" t="s">
        <v>2586</v>
      </c>
      <c r="B730" s="4">
        <v>18</v>
      </c>
      <c r="C730" s="4" t="s">
        <v>1072</v>
      </c>
      <c r="E730" s="4">
        <v>673</v>
      </c>
      <c r="F730" s="4" t="str">
        <f>LOOKUP(E730,Lotes!A:A,Lotes!N:N)</f>
        <v>relleno</v>
      </c>
      <c r="G730" s="4" t="s">
        <v>27</v>
      </c>
      <c r="H730" s="4" t="s">
        <v>2580</v>
      </c>
      <c r="I730" s="4" t="s">
        <v>1634</v>
      </c>
      <c r="K730" s="10" t="s">
        <v>1682</v>
      </c>
      <c r="L730" s="16"/>
      <c r="M730" s="4" t="s">
        <v>1683</v>
      </c>
      <c r="N730" s="4" t="s">
        <v>1624</v>
      </c>
      <c r="O730" s="4" t="s">
        <v>1665</v>
      </c>
      <c r="P730" s="4" t="s">
        <v>1786</v>
      </c>
      <c r="Q730" s="4">
        <v>1</v>
      </c>
      <c r="R730" s="4">
        <v>1</v>
      </c>
      <c r="T730" s="4">
        <v>1</v>
      </c>
      <c r="U730" s="4">
        <v>26.9</v>
      </c>
      <c r="V730" s="4">
        <v>6.26</v>
      </c>
      <c r="W730" s="4">
        <v>0.4</v>
      </c>
      <c r="Y730" s="4" t="s">
        <v>1874</v>
      </c>
    </row>
    <row r="731" spans="1:28" s="4" customFormat="1" ht="13.8" hidden="1" x14ac:dyDescent="0.3">
      <c r="A731" s="3" t="s">
        <v>2590</v>
      </c>
      <c r="B731" s="4">
        <v>18</v>
      </c>
      <c r="C731" s="4" t="s">
        <v>1072</v>
      </c>
      <c r="E731" s="4">
        <v>673</v>
      </c>
      <c r="F731" s="4" t="str">
        <f>LOOKUP(E731,Lotes!A:A,Lotes!N:N)</f>
        <v>relleno</v>
      </c>
      <c r="G731" s="4" t="s">
        <v>27</v>
      </c>
      <c r="H731" s="4" t="s">
        <v>2580</v>
      </c>
      <c r="I731" s="4" t="s">
        <v>1622</v>
      </c>
      <c r="K731" s="10" t="s">
        <v>1682</v>
      </c>
      <c r="L731" s="16"/>
      <c r="M731" s="20" t="s">
        <v>1622</v>
      </c>
      <c r="N731" s="4" t="s">
        <v>1643</v>
      </c>
      <c r="P731" s="4" t="s">
        <v>1632</v>
      </c>
      <c r="Q731" s="4">
        <v>1</v>
      </c>
      <c r="R731" s="4">
        <v>1</v>
      </c>
      <c r="T731" s="4">
        <v>0</v>
      </c>
      <c r="W731" s="4">
        <v>0.3</v>
      </c>
    </row>
    <row r="732" spans="1:28" s="4" customFormat="1" ht="13.8" hidden="1" x14ac:dyDescent="0.3">
      <c r="A732" s="3" t="s">
        <v>2590</v>
      </c>
      <c r="B732" s="4">
        <v>18</v>
      </c>
      <c r="C732" s="4" t="s">
        <v>1072</v>
      </c>
      <c r="E732" s="4">
        <v>673</v>
      </c>
      <c r="F732" s="4" t="str">
        <f>LOOKUP(E732,Lotes!A:A,Lotes!N:N)</f>
        <v>relleno</v>
      </c>
      <c r="G732" s="4" t="s">
        <v>27</v>
      </c>
      <c r="H732" s="4" t="s">
        <v>2580</v>
      </c>
      <c r="I732" s="4" t="s">
        <v>1622</v>
      </c>
      <c r="K732" s="10" t="s">
        <v>1682</v>
      </c>
      <c r="L732" s="16"/>
      <c r="M732" s="20" t="s">
        <v>1622</v>
      </c>
      <c r="N732" s="4" t="s">
        <v>2105</v>
      </c>
      <c r="P732" s="4" t="s">
        <v>1668</v>
      </c>
      <c r="Q732" s="4">
        <v>1</v>
      </c>
      <c r="R732" s="4">
        <v>1</v>
      </c>
      <c r="T732" s="4">
        <v>0</v>
      </c>
      <c r="W732" s="4" t="s">
        <v>2577</v>
      </c>
    </row>
    <row r="733" spans="1:28" s="4" customFormat="1" ht="26.4" hidden="1" x14ac:dyDescent="0.3">
      <c r="A733" s="3" t="s">
        <v>2592</v>
      </c>
      <c r="B733" s="4">
        <v>18</v>
      </c>
      <c r="C733" s="4" t="s">
        <v>1072</v>
      </c>
      <c r="E733" s="4">
        <v>673</v>
      </c>
      <c r="F733" s="4" t="str">
        <f>LOOKUP(E733,Lotes!A:A,Lotes!N:N)</f>
        <v>relleno</v>
      </c>
      <c r="G733" s="4" t="s">
        <v>27</v>
      </c>
      <c r="H733" s="4" t="s">
        <v>2580</v>
      </c>
      <c r="I733" s="4" t="s">
        <v>1634</v>
      </c>
      <c r="K733" s="10" t="s">
        <v>1641</v>
      </c>
      <c r="L733" s="16"/>
      <c r="M733" s="4" t="s">
        <v>1642</v>
      </c>
      <c r="N733" s="4" t="s">
        <v>1643</v>
      </c>
      <c r="P733" s="4" t="s">
        <v>1632</v>
      </c>
      <c r="Q733" s="4">
        <v>1</v>
      </c>
      <c r="R733" s="4">
        <v>1</v>
      </c>
      <c r="T733" s="4">
        <v>0</v>
      </c>
      <c r="W733" s="4">
        <v>4.3</v>
      </c>
      <c r="X733" s="4" t="s">
        <v>1679</v>
      </c>
      <c r="AA733" s="4" t="s">
        <v>1647</v>
      </c>
    </row>
    <row r="734" spans="1:28" s="4" customFormat="1" ht="26.4" hidden="1" x14ac:dyDescent="0.3">
      <c r="A734" s="3" t="s">
        <v>2592</v>
      </c>
      <c r="B734" s="4">
        <v>18</v>
      </c>
      <c r="C734" s="4" t="s">
        <v>1072</v>
      </c>
      <c r="E734" s="4">
        <v>673</v>
      </c>
      <c r="F734" s="4" t="str">
        <f>LOOKUP(E734,Lotes!A:A,Lotes!N:N)</f>
        <v>relleno</v>
      </c>
      <c r="G734" s="4" t="s">
        <v>27</v>
      </c>
      <c r="H734" s="4" t="s">
        <v>2580</v>
      </c>
      <c r="I734" s="4" t="s">
        <v>1634</v>
      </c>
      <c r="K734" s="10" t="s">
        <v>1641</v>
      </c>
      <c r="L734" s="16"/>
      <c r="M734" s="4" t="s">
        <v>1642</v>
      </c>
      <c r="N734" s="4" t="s">
        <v>1667</v>
      </c>
      <c r="P734" s="4" t="s">
        <v>1668</v>
      </c>
      <c r="Q734" s="4">
        <v>3</v>
      </c>
      <c r="R734" s="4">
        <v>3</v>
      </c>
      <c r="T734" s="4">
        <v>0</v>
      </c>
      <c r="V734" s="21">
        <v>42134</v>
      </c>
      <c r="W734" s="4">
        <v>5.3</v>
      </c>
      <c r="AA734" s="4" t="s">
        <v>1647</v>
      </c>
    </row>
    <row r="735" spans="1:28" s="4" customFormat="1" ht="26.4" hidden="1" x14ac:dyDescent="0.3">
      <c r="A735" s="3" t="s">
        <v>2592</v>
      </c>
      <c r="B735" s="4">
        <v>18</v>
      </c>
      <c r="C735" s="4" t="s">
        <v>1072</v>
      </c>
      <c r="E735" s="4">
        <v>673</v>
      </c>
      <c r="F735" s="4" t="str">
        <f>LOOKUP(E735,Lotes!A:A,Lotes!N:N)</f>
        <v>relleno</v>
      </c>
      <c r="G735" s="4" t="s">
        <v>27</v>
      </c>
      <c r="H735" s="4" t="s">
        <v>2580</v>
      </c>
      <c r="I735" s="4" t="s">
        <v>1634</v>
      </c>
      <c r="K735" s="10" t="s">
        <v>1641</v>
      </c>
      <c r="L735" s="16"/>
      <c r="M735" s="4" t="s">
        <v>1642</v>
      </c>
      <c r="N735" s="4" t="s">
        <v>1667</v>
      </c>
      <c r="P735" s="4" t="s">
        <v>1668</v>
      </c>
      <c r="Q735" s="4">
        <v>10</v>
      </c>
      <c r="R735" s="4">
        <v>10</v>
      </c>
      <c r="T735" s="4">
        <v>0</v>
      </c>
      <c r="V735" s="24">
        <v>42292</v>
      </c>
      <c r="W735" s="4">
        <v>18.899999999999999</v>
      </c>
      <c r="AA735" s="4" t="s">
        <v>1647</v>
      </c>
      <c r="AB735" s="4" t="s">
        <v>2401</v>
      </c>
    </row>
    <row r="736" spans="1:28" s="4" customFormat="1" ht="79.2" hidden="1" x14ac:dyDescent="0.3">
      <c r="A736" s="3" t="s">
        <v>2593</v>
      </c>
      <c r="B736" s="4">
        <v>18</v>
      </c>
      <c r="C736" s="4" t="s">
        <v>2594</v>
      </c>
      <c r="D736" s="4" t="s">
        <v>1647</v>
      </c>
      <c r="E736" s="4">
        <v>689</v>
      </c>
      <c r="F736" s="4" t="str">
        <f>LOOKUP(E736,Lotes!A:A,Lotes!N:N)</f>
        <v>primera ocupacion sobre el tepetate</v>
      </c>
      <c r="G736" s="4" t="s">
        <v>27</v>
      </c>
      <c r="H736" s="4" t="s">
        <v>2595</v>
      </c>
      <c r="I736" s="4" t="s">
        <v>1634</v>
      </c>
      <c r="J736" s="4" t="s">
        <v>3561</v>
      </c>
      <c r="K736" s="10" t="s">
        <v>1656</v>
      </c>
      <c r="L736" s="10" t="s">
        <v>1657</v>
      </c>
      <c r="M736" s="4" t="s">
        <v>1658</v>
      </c>
      <c r="N736" s="4" t="s">
        <v>1785</v>
      </c>
      <c r="O736" s="4" t="s">
        <v>1665</v>
      </c>
      <c r="P736" s="4" t="s">
        <v>1626</v>
      </c>
      <c r="Q736" s="4" t="s">
        <v>1984</v>
      </c>
      <c r="R736" s="4">
        <v>3</v>
      </c>
      <c r="S736" s="4">
        <v>1</v>
      </c>
      <c r="T736" s="4">
        <v>1</v>
      </c>
      <c r="U736" s="4">
        <v>197.67</v>
      </c>
      <c r="V736" s="4">
        <v>55.88</v>
      </c>
      <c r="W736" s="4">
        <v>98.5</v>
      </c>
      <c r="X736" s="4" t="s">
        <v>1646</v>
      </c>
      <c r="Y736" s="4" t="s">
        <v>1627</v>
      </c>
      <c r="AA736" s="4" t="s">
        <v>1647</v>
      </c>
      <c r="AB736" s="4" t="s">
        <v>2596</v>
      </c>
    </row>
    <row r="737" spans="1:28" s="4" customFormat="1" ht="66" hidden="1" x14ac:dyDescent="0.3">
      <c r="A737" s="3" t="s">
        <v>2597</v>
      </c>
      <c r="B737" s="4">
        <v>18</v>
      </c>
      <c r="C737" s="4" t="s">
        <v>2594</v>
      </c>
      <c r="D737" s="4" t="s">
        <v>1647</v>
      </c>
      <c r="E737" s="4">
        <v>689</v>
      </c>
      <c r="F737" s="4" t="str">
        <f>LOOKUP(E737,Lotes!A:A,Lotes!N:N)</f>
        <v>primera ocupacion sobre el tepetate</v>
      </c>
      <c r="G737" s="4" t="s">
        <v>27</v>
      </c>
      <c r="H737" s="4" t="s">
        <v>2595</v>
      </c>
      <c r="I737" s="4" t="s">
        <v>1634</v>
      </c>
      <c r="J737" s="4" t="s">
        <v>3965</v>
      </c>
      <c r="K737" s="10" t="s">
        <v>1673</v>
      </c>
      <c r="L737" s="10" t="s">
        <v>1829</v>
      </c>
      <c r="M737" s="4" t="s">
        <v>1830</v>
      </c>
      <c r="N737" s="4" t="s">
        <v>1713</v>
      </c>
      <c r="O737" s="4" t="s">
        <v>1665</v>
      </c>
      <c r="P737" s="6">
        <v>0.3</v>
      </c>
      <c r="Q737" s="4">
        <v>6</v>
      </c>
      <c r="R737" s="4">
        <v>6</v>
      </c>
      <c r="T737" s="4">
        <v>1</v>
      </c>
      <c r="U737" s="4">
        <v>78.3</v>
      </c>
      <c r="V737" s="4">
        <v>34.18</v>
      </c>
      <c r="W737" s="4">
        <v>11.7</v>
      </c>
      <c r="X737" s="4" t="s">
        <v>2598</v>
      </c>
      <c r="Y737" s="4" t="s">
        <v>1627</v>
      </c>
      <c r="AA737" s="4" t="s">
        <v>1647</v>
      </c>
      <c r="AB737" s="4" t="s">
        <v>2599</v>
      </c>
    </row>
    <row r="738" spans="1:28" s="4" customFormat="1" ht="26.4" hidden="1" x14ac:dyDescent="0.3">
      <c r="A738" s="3" t="s">
        <v>2597</v>
      </c>
      <c r="B738" s="4">
        <v>18</v>
      </c>
      <c r="C738" s="4" t="s">
        <v>2594</v>
      </c>
      <c r="D738" s="4" t="s">
        <v>1647</v>
      </c>
      <c r="E738" s="4">
        <v>689</v>
      </c>
      <c r="F738" s="4" t="str">
        <f>LOOKUP(E738,Lotes!A:A,Lotes!N:N)</f>
        <v>primera ocupacion sobre el tepetate</v>
      </c>
      <c r="G738" s="4" t="s">
        <v>27</v>
      </c>
      <c r="H738" s="4" t="s">
        <v>2595</v>
      </c>
      <c r="I738" s="4" t="s">
        <v>1634</v>
      </c>
      <c r="J738" s="4" t="s">
        <v>3965</v>
      </c>
      <c r="K738" s="10" t="s">
        <v>1673</v>
      </c>
      <c r="L738" s="10" t="s">
        <v>1829</v>
      </c>
      <c r="M738" s="4" t="s">
        <v>1830</v>
      </c>
      <c r="N738" s="4" t="s">
        <v>2600</v>
      </c>
      <c r="O738" s="4" t="s">
        <v>1625</v>
      </c>
      <c r="P738" s="4" t="s">
        <v>1626</v>
      </c>
      <c r="Q738" s="4">
        <v>2</v>
      </c>
      <c r="R738" s="4">
        <v>2</v>
      </c>
      <c r="T738" s="4">
        <v>1</v>
      </c>
      <c r="U738" s="4" t="s">
        <v>2601</v>
      </c>
      <c r="V738" s="4">
        <v>10</v>
      </c>
      <c r="W738" s="4">
        <v>3.2</v>
      </c>
      <c r="X738" s="4" t="s">
        <v>1679</v>
      </c>
      <c r="Y738" s="4" t="s">
        <v>1627</v>
      </c>
      <c r="AA738" s="4" t="s">
        <v>1647</v>
      </c>
      <c r="AB738" s="4" t="s">
        <v>2602</v>
      </c>
    </row>
    <row r="739" spans="1:28" s="4" customFormat="1" ht="26.4" hidden="1" x14ac:dyDescent="0.3">
      <c r="A739" s="3" t="s">
        <v>2597</v>
      </c>
      <c r="B739" s="4">
        <v>18</v>
      </c>
      <c r="C739" s="4" t="s">
        <v>2594</v>
      </c>
      <c r="D739" s="4" t="s">
        <v>1647</v>
      </c>
      <c r="E739" s="4">
        <v>689</v>
      </c>
      <c r="F739" s="4" t="str">
        <f>LOOKUP(E739,Lotes!A:A,Lotes!N:N)</f>
        <v>primera ocupacion sobre el tepetate</v>
      </c>
      <c r="G739" s="4" t="s">
        <v>27</v>
      </c>
      <c r="H739" s="4" t="s">
        <v>2595</v>
      </c>
      <c r="I739" s="4" t="s">
        <v>1634</v>
      </c>
      <c r="J739" s="4" t="s">
        <v>3965</v>
      </c>
      <c r="K739" s="10" t="s">
        <v>1673</v>
      </c>
      <c r="L739" s="10" t="s">
        <v>1829</v>
      </c>
      <c r="M739" s="4" t="s">
        <v>1830</v>
      </c>
      <c r="N739" s="4" t="s">
        <v>1638</v>
      </c>
      <c r="P739" s="4" t="s">
        <v>1626</v>
      </c>
      <c r="Q739" s="4">
        <v>2</v>
      </c>
      <c r="R739" s="4">
        <v>2</v>
      </c>
      <c r="T739" s="4">
        <v>1</v>
      </c>
      <c r="U739" s="4">
        <v>14.53</v>
      </c>
      <c r="V739" s="4">
        <v>19.91</v>
      </c>
      <c r="W739" s="4">
        <v>6.2</v>
      </c>
      <c r="AA739" s="4" t="s">
        <v>1647</v>
      </c>
      <c r="AB739" s="4" t="s">
        <v>2603</v>
      </c>
    </row>
    <row r="740" spans="1:28" s="4" customFormat="1" ht="26.4" hidden="1" x14ac:dyDescent="0.3">
      <c r="A740" s="3" t="s">
        <v>2604</v>
      </c>
      <c r="B740" s="4">
        <v>18</v>
      </c>
      <c r="C740" s="4" t="s">
        <v>2594</v>
      </c>
      <c r="D740" s="4" t="s">
        <v>1647</v>
      </c>
      <c r="E740" s="4">
        <v>689</v>
      </c>
      <c r="F740" s="4" t="str">
        <f>LOOKUP(E740,Lotes!A:A,Lotes!N:N)</f>
        <v>primera ocupacion sobre el tepetate</v>
      </c>
      <c r="G740" s="4" t="s">
        <v>27</v>
      </c>
      <c r="H740" s="4" t="s">
        <v>2595</v>
      </c>
      <c r="I740" s="4" t="s">
        <v>1634</v>
      </c>
      <c r="K740" s="10" t="s">
        <v>1641</v>
      </c>
      <c r="L740" s="16"/>
      <c r="M740" s="4" t="s">
        <v>1642</v>
      </c>
      <c r="N740" s="4" t="s">
        <v>1669</v>
      </c>
      <c r="P740" s="6">
        <v>0.9</v>
      </c>
      <c r="Q740" s="4">
        <v>1</v>
      </c>
      <c r="R740" s="4">
        <v>1</v>
      </c>
      <c r="T740" s="4">
        <v>1</v>
      </c>
      <c r="U740" s="4">
        <v>31.05</v>
      </c>
      <c r="V740" s="4">
        <v>50.53</v>
      </c>
      <c r="W740" s="4">
        <v>12.7</v>
      </c>
      <c r="Y740" s="4" t="s">
        <v>1647</v>
      </c>
      <c r="AA740" s="5"/>
      <c r="AB740" s="4" t="s">
        <v>2605</v>
      </c>
    </row>
    <row r="741" spans="1:28" s="4" customFormat="1" ht="26.4" hidden="1" x14ac:dyDescent="0.3">
      <c r="A741" s="3" t="s">
        <v>2604</v>
      </c>
      <c r="B741" s="4">
        <v>18</v>
      </c>
      <c r="C741" s="4" t="s">
        <v>2594</v>
      </c>
      <c r="D741" s="4" t="s">
        <v>1647</v>
      </c>
      <c r="E741" s="4">
        <v>689</v>
      </c>
      <c r="F741" s="4" t="str">
        <f>LOOKUP(E741,Lotes!A:A,Lotes!N:N)</f>
        <v>primera ocupacion sobre el tepetate</v>
      </c>
      <c r="G741" s="4" t="s">
        <v>27</v>
      </c>
      <c r="H741" s="4" t="s">
        <v>2595</v>
      </c>
      <c r="I741" s="4" t="s">
        <v>1634</v>
      </c>
      <c r="K741" s="10" t="s">
        <v>1641</v>
      </c>
      <c r="L741" s="16"/>
      <c r="M741" s="4" t="s">
        <v>1642</v>
      </c>
      <c r="N741" s="4" t="s">
        <v>1667</v>
      </c>
      <c r="P741" s="4" t="s">
        <v>1945</v>
      </c>
      <c r="Q741" s="4">
        <v>1</v>
      </c>
      <c r="R741" s="4">
        <v>1</v>
      </c>
      <c r="T741" s="4">
        <v>1</v>
      </c>
      <c r="V741" s="21">
        <v>42134</v>
      </c>
      <c r="W741" s="4">
        <v>2.9</v>
      </c>
      <c r="AB741" s="4" t="s">
        <v>2274</v>
      </c>
    </row>
    <row r="742" spans="1:28" s="4" customFormat="1" ht="26.4" hidden="1" x14ac:dyDescent="0.3">
      <c r="A742" s="3" t="s">
        <v>2606</v>
      </c>
      <c r="B742" s="4">
        <v>18</v>
      </c>
      <c r="C742" s="4" t="s">
        <v>2594</v>
      </c>
      <c r="D742" s="4" t="s">
        <v>1647</v>
      </c>
      <c r="E742" s="4">
        <v>689</v>
      </c>
      <c r="F742" s="4" t="str">
        <f>LOOKUP(E742,Lotes!A:A,Lotes!N:N)</f>
        <v>primera ocupacion sobre el tepetate</v>
      </c>
      <c r="G742" s="4" t="s">
        <v>27</v>
      </c>
      <c r="H742" s="4" t="s">
        <v>2595</v>
      </c>
      <c r="I742" s="4" t="s">
        <v>1634</v>
      </c>
      <c r="K742" s="10" t="s">
        <v>1650</v>
      </c>
      <c r="L742" s="16"/>
      <c r="M742" s="4" t="s">
        <v>1651</v>
      </c>
      <c r="N742" s="4" t="s">
        <v>1667</v>
      </c>
      <c r="P742" s="4" t="s">
        <v>1668</v>
      </c>
      <c r="Q742" s="4">
        <v>1</v>
      </c>
      <c r="R742" s="4">
        <v>1</v>
      </c>
      <c r="T742" s="4">
        <v>0</v>
      </c>
      <c r="V742" s="4" t="s">
        <v>2607</v>
      </c>
      <c r="W742" s="4">
        <v>0.8</v>
      </c>
    </row>
    <row r="743" spans="1:28" s="4" customFormat="1" ht="39.6" hidden="1" x14ac:dyDescent="0.3">
      <c r="A743" s="3" t="s">
        <v>2608</v>
      </c>
      <c r="B743" s="4">
        <v>18</v>
      </c>
      <c r="C743" s="4" t="s">
        <v>2594</v>
      </c>
      <c r="D743" s="4" t="s">
        <v>1647</v>
      </c>
      <c r="E743" s="4">
        <v>689</v>
      </c>
      <c r="F743" s="4" t="str">
        <f>LOOKUP(E743,Lotes!A:A,Lotes!N:N)</f>
        <v>primera ocupacion sobre el tepetate</v>
      </c>
      <c r="G743" s="4" t="s">
        <v>27</v>
      </c>
      <c r="H743" s="4" t="s">
        <v>2595</v>
      </c>
      <c r="I743" s="4" t="s">
        <v>1738</v>
      </c>
      <c r="K743" s="16"/>
      <c r="L743" s="16"/>
      <c r="M743" s="4" t="s">
        <v>1738</v>
      </c>
      <c r="N743" s="4" t="s">
        <v>1796</v>
      </c>
      <c r="P743" s="4" t="s">
        <v>1668</v>
      </c>
      <c r="Q743" s="4">
        <v>1</v>
      </c>
      <c r="R743" s="4">
        <v>1</v>
      </c>
      <c r="T743" s="4">
        <v>0</v>
      </c>
      <c r="U743" s="4">
        <v>39.54</v>
      </c>
      <c r="V743" s="4">
        <v>35.68</v>
      </c>
      <c r="W743" s="4">
        <v>7.3</v>
      </c>
      <c r="X743" s="4" t="s">
        <v>1679</v>
      </c>
      <c r="AB743" s="4" t="s">
        <v>2609</v>
      </c>
    </row>
    <row r="744" spans="1:28" s="4" customFormat="1" ht="26.4" hidden="1" x14ac:dyDescent="0.3">
      <c r="A744" s="3" t="s">
        <v>2610</v>
      </c>
      <c r="B744" s="4">
        <v>18</v>
      </c>
      <c r="C744" s="4" t="s">
        <v>2594</v>
      </c>
      <c r="D744" s="4" t="s">
        <v>1647</v>
      </c>
      <c r="E744" s="4">
        <v>689</v>
      </c>
      <c r="F744" s="4" t="str">
        <f>LOOKUP(E744,Lotes!A:A,Lotes!N:N)</f>
        <v>primera ocupacion sobre el tepetate</v>
      </c>
      <c r="G744" s="4" t="s">
        <v>27</v>
      </c>
      <c r="H744" s="4" t="s">
        <v>2595</v>
      </c>
      <c r="I744" s="4" t="s">
        <v>1622</v>
      </c>
      <c r="K744" s="10" t="s">
        <v>1630</v>
      </c>
      <c r="L744" s="16"/>
      <c r="M744" s="20" t="s">
        <v>1622</v>
      </c>
      <c r="N744" s="4" t="s">
        <v>1898</v>
      </c>
      <c r="O744" s="4" t="s">
        <v>1665</v>
      </c>
      <c r="P744" s="6">
        <v>0.9</v>
      </c>
      <c r="Q744" s="4">
        <v>1</v>
      </c>
      <c r="R744" s="4">
        <v>1</v>
      </c>
      <c r="T744" s="4">
        <v>1</v>
      </c>
      <c r="U744" s="4">
        <v>75.72</v>
      </c>
      <c r="V744" s="4">
        <v>15.84</v>
      </c>
      <c r="W744" s="4">
        <v>2.7</v>
      </c>
      <c r="X744" s="4" t="s">
        <v>1679</v>
      </c>
      <c r="AB744" s="4" t="s">
        <v>2611</v>
      </c>
    </row>
    <row r="745" spans="1:28" s="12" customFormat="1" ht="79.2" hidden="1" x14ac:dyDescent="0.3">
      <c r="A745" s="11" t="s">
        <v>2604</v>
      </c>
      <c r="B745" s="12">
        <v>18</v>
      </c>
      <c r="C745" s="12" t="s">
        <v>2594</v>
      </c>
      <c r="D745" s="4" t="s">
        <v>1647</v>
      </c>
      <c r="E745" s="12">
        <v>689</v>
      </c>
      <c r="F745" s="4" t="str">
        <f>LOOKUP(E745,Lotes!A:A,Lotes!N:N)</f>
        <v>primera ocupacion sobre el tepetate</v>
      </c>
      <c r="G745" s="12" t="s">
        <v>27</v>
      </c>
      <c r="H745" s="12" t="s">
        <v>2595</v>
      </c>
      <c r="I745" s="12" t="s">
        <v>1634</v>
      </c>
      <c r="K745" s="13" t="s">
        <v>1641</v>
      </c>
      <c r="L745" s="14"/>
      <c r="M745" s="12" t="s">
        <v>1642</v>
      </c>
      <c r="N745" s="12" t="s">
        <v>1643</v>
      </c>
      <c r="P745" s="12" t="s">
        <v>1945</v>
      </c>
      <c r="Q745" s="12">
        <v>1</v>
      </c>
      <c r="R745" s="12">
        <v>1</v>
      </c>
      <c r="T745" s="12">
        <v>0</v>
      </c>
      <c r="U745" s="12">
        <v>67.739999999999995</v>
      </c>
      <c r="V745" s="12">
        <v>28.82</v>
      </c>
      <c r="W745" s="12">
        <v>10</v>
      </c>
      <c r="X745" s="12" t="s">
        <v>1646</v>
      </c>
      <c r="Z745" s="12" t="s">
        <v>1874</v>
      </c>
      <c r="AA745" s="12" t="s">
        <v>1647</v>
      </c>
      <c r="AB745" s="12" t="s">
        <v>2612</v>
      </c>
    </row>
    <row r="746" spans="1:28" s="4" customFormat="1" ht="13.8" hidden="1" x14ac:dyDescent="0.3">
      <c r="A746" s="3" t="s">
        <v>2613</v>
      </c>
      <c r="B746" s="4">
        <v>18</v>
      </c>
      <c r="C746" s="4" t="s">
        <v>2594</v>
      </c>
      <c r="D746" s="4" t="s">
        <v>1647</v>
      </c>
      <c r="E746" s="4">
        <v>689</v>
      </c>
      <c r="F746" s="4" t="str">
        <f>LOOKUP(E746,Lotes!A:A,Lotes!N:N)</f>
        <v>primera ocupacion sobre el tepetate</v>
      </c>
      <c r="G746" s="4" t="s">
        <v>27</v>
      </c>
      <c r="H746" s="4" t="s">
        <v>2595</v>
      </c>
      <c r="I746" s="4" t="s">
        <v>1622</v>
      </c>
      <c r="K746" s="10" t="s">
        <v>1682</v>
      </c>
      <c r="L746" s="16"/>
      <c r="M746" s="20" t="s">
        <v>1622</v>
      </c>
      <c r="N746" s="4" t="s">
        <v>1643</v>
      </c>
      <c r="P746" s="4" t="s">
        <v>1632</v>
      </c>
      <c r="Q746" s="4">
        <v>1</v>
      </c>
      <c r="R746" s="4">
        <v>1</v>
      </c>
      <c r="T746" s="4">
        <v>0</v>
      </c>
      <c r="U746" s="4">
        <v>42.44</v>
      </c>
      <c r="V746" s="4">
        <v>2.88</v>
      </c>
      <c r="W746" s="4">
        <v>0.2</v>
      </c>
    </row>
    <row r="747" spans="1:28" s="4" customFormat="1" ht="13.8" hidden="1" x14ac:dyDescent="0.3">
      <c r="A747" s="3" t="s">
        <v>2614</v>
      </c>
      <c r="B747" s="4">
        <v>18</v>
      </c>
      <c r="C747" s="4" t="s">
        <v>2594</v>
      </c>
      <c r="D747" s="4" t="s">
        <v>1647</v>
      </c>
      <c r="E747" s="4">
        <v>689</v>
      </c>
      <c r="F747" s="4" t="str">
        <f>LOOKUP(E747,Lotes!A:A,Lotes!N:N)</f>
        <v>primera ocupacion sobre el tepetate</v>
      </c>
      <c r="G747" s="4" t="s">
        <v>27</v>
      </c>
      <c r="H747" s="4" t="s">
        <v>2595</v>
      </c>
      <c r="I747" s="4" t="s">
        <v>1634</v>
      </c>
      <c r="K747" s="16"/>
      <c r="L747" s="16"/>
      <c r="M747" s="4" t="s">
        <v>1634</v>
      </c>
      <c r="N747" s="4" t="s">
        <v>1643</v>
      </c>
      <c r="P747" s="4" t="s">
        <v>1632</v>
      </c>
      <c r="Q747" s="4">
        <v>1</v>
      </c>
      <c r="R747" s="4">
        <v>1</v>
      </c>
      <c r="T747" s="4">
        <v>0</v>
      </c>
      <c r="W747" s="4">
        <v>1</v>
      </c>
      <c r="X747" s="4" t="s">
        <v>1679</v>
      </c>
    </row>
    <row r="748" spans="1:28" s="4" customFormat="1" ht="105.6" hidden="1" x14ac:dyDescent="0.3">
      <c r="A748" s="3" t="s">
        <v>2615</v>
      </c>
      <c r="B748" s="4">
        <v>18</v>
      </c>
      <c r="C748" s="4" t="s">
        <v>91</v>
      </c>
      <c r="D748" s="4" t="s">
        <v>1647</v>
      </c>
      <c r="E748" s="4">
        <v>593</v>
      </c>
      <c r="F748" s="4" t="str">
        <f>LOOKUP(E748,Lotes!A:A,Lotes!N:N)</f>
        <v>Elemento 23: caparazon de tortuga lado ventral, piedra tallada y vasija quemada</v>
      </c>
      <c r="G748" s="4" t="s">
        <v>27</v>
      </c>
      <c r="H748" s="4" t="s">
        <v>2407</v>
      </c>
      <c r="I748" s="4" t="s">
        <v>1769</v>
      </c>
      <c r="K748" s="25" t="s">
        <v>2616</v>
      </c>
      <c r="L748" s="25" t="s">
        <v>1636</v>
      </c>
      <c r="M748" s="4" t="s">
        <v>2617</v>
      </c>
      <c r="N748" s="4" t="s">
        <v>2618</v>
      </c>
      <c r="P748" s="4" t="s">
        <v>1626</v>
      </c>
      <c r="Q748" s="4" t="s">
        <v>2619</v>
      </c>
      <c r="R748" s="4">
        <v>10</v>
      </c>
      <c r="T748" s="4">
        <v>1</v>
      </c>
      <c r="U748" s="4">
        <v>253.7</v>
      </c>
      <c r="V748" s="4">
        <v>148.77000000000001</v>
      </c>
      <c r="W748" s="4">
        <v>174.2</v>
      </c>
      <c r="X748" s="4" t="s">
        <v>2620</v>
      </c>
      <c r="AA748" s="4" t="s">
        <v>1647</v>
      </c>
      <c r="AB748" s="4" t="s">
        <v>2621</v>
      </c>
    </row>
    <row r="749" spans="1:28" s="4" customFormat="1" ht="132" hidden="1" x14ac:dyDescent="0.3">
      <c r="A749" s="3" t="s">
        <v>2622</v>
      </c>
      <c r="B749" s="4">
        <v>18</v>
      </c>
      <c r="C749" s="4" t="s">
        <v>1072</v>
      </c>
      <c r="D749" s="4" t="s">
        <v>1647</v>
      </c>
      <c r="E749" s="4" t="s">
        <v>2623</v>
      </c>
      <c r="F749" s="4" t="str">
        <f>LOOKUP(E749,Lotes!A:A,Lotes!N:N)</f>
        <v>derrumbe y deslave</v>
      </c>
      <c r="G749" s="4" t="s">
        <v>972</v>
      </c>
      <c r="H749" s="4" t="s">
        <v>1996</v>
      </c>
      <c r="I749" s="4" t="s">
        <v>1769</v>
      </c>
      <c r="K749" s="25" t="s">
        <v>2616</v>
      </c>
      <c r="L749" s="25" t="s">
        <v>1636</v>
      </c>
      <c r="M749" s="4" t="s">
        <v>2617</v>
      </c>
      <c r="N749" s="4" t="s">
        <v>1772</v>
      </c>
      <c r="P749" s="6">
        <v>0.5</v>
      </c>
      <c r="Q749" s="4" t="s">
        <v>2624</v>
      </c>
      <c r="R749" s="4">
        <v>9</v>
      </c>
      <c r="T749" s="4">
        <v>1</v>
      </c>
      <c r="U749" s="4">
        <v>108.68</v>
      </c>
      <c r="V749" s="4">
        <v>173.14</v>
      </c>
      <c r="W749" s="4">
        <v>72.3</v>
      </c>
      <c r="AA749" s="4" t="s">
        <v>1647</v>
      </c>
      <c r="AB749" s="4" t="s">
        <v>2625</v>
      </c>
    </row>
    <row r="750" spans="1:28" s="4" customFormat="1" ht="52.8" hidden="1" x14ac:dyDescent="0.3">
      <c r="A750" s="3" t="s">
        <v>2626</v>
      </c>
      <c r="B750" s="4">
        <v>18</v>
      </c>
      <c r="C750" s="4" t="s">
        <v>177</v>
      </c>
      <c r="E750" s="4">
        <v>517</v>
      </c>
      <c r="F750" s="4" t="str">
        <f>LOOKUP(E750,Lotes!A:A,Lotes!N:N)</f>
        <v>derrumbe y deslave</v>
      </c>
      <c r="G750" s="4" t="s">
        <v>27</v>
      </c>
      <c r="H750" s="4" t="s">
        <v>2627</v>
      </c>
      <c r="I750" s="4" t="s">
        <v>1634</v>
      </c>
      <c r="J750" s="4" t="s">
        <v>2911</v>
      </c>
      <c r="K750" s="10" t="s">
        <v>1635</v>
      </c>
      <c r="L750" s="10" t="s">
        <v>1636</v>
      </c>
      <c r="M750" s="4" t="s">
        <v>1637</v>
      </c>
      <c r="N750" s="4" t="s">
        <v>1693</v>
      </c>
      <c r="O750" s="4" t="s">
        <v>1625</v>
      </c>
      <c r="P750" s="6">
        <v>0.4</v>
      </c>
      <c r="Q750" s="4" t="s">
        <v>1984</v>
      </c>
      <c r="R750" s="4">
        <v>3</v>
      </c>
      <c r="T750" s="4">
        <v>1</v>
      </c>
      <c r="U750" s="4">
        <v>36.72</v>
      </c>
      <c r="V750" s="4">
        <v>47.59</v>
      </c>
      <c r="W750" s="4">
        <v>1.4</v>
      </c>
      <c r="AB750" s="4" t="s">
        <v>2628</v>
      </c>
    </row>
    <row r="751" spans="1:28" s="26" customFormat="1" ht="171.6" hidden="1" x14ac:dyDescent="0.3">
      <c r="A751" s="26" t="s">
        <v>2629</v>
      </c>
      <c r="B751" s="26">
        <v>18</v>
      </c>
      <c r="C751" s="26" t="s">
        <v>177</v>
      </c>
      <c r="E751" s="26">
        <v>517</v>
      </c>
      <c r="F751" s="4" t="str">
        <f>LOOKUP(E751,Lotes!A:A,Lotes!N:N)</f>
        <v>derrumbe y deslave</v>
      </c>
      <c r="G751" s="26" t="s">
        <v>27</v>
      </c>
      <c r="H751" s="26" t="s">
        <v>2627</v>
      </c>
      <c r="I751" s="26" t="s">
        <v>1769</v>
      </c>
      <c r="K751" s="10" t="s">
        <v>1770</v>
      </c>
      <c r="L751" s="16"/>
      <c r="M751" s="4" t="s">
        <v>1771</v>
      </c>
      <c r="N751" s="26" t="s">
        <v>1772</v>
      </c>
      <c r="P751" s="27">
        <v>0.4</v>
      </c>
      <c r="Q751" s="26" t="s">
        <v>2630</v>
      </c>
      <c r="R751" s="26">
        <v>15</v>
      </c>
      <c r="T751" s="26">
        <v>1</v>
      </c>
      <c r="U751" s="26">
        <v>134.54</v>
      </c>
      <c r="V751" s="26">
        <v>37.36</v>
      </c>
      <c r="W751" s="26">
        <v>91.5</v>
      </c>
      <c r="AA751" s="26" t="s">
        <v>1647</v>
      </c>
      <c r="AB751" s="26" t="s">
        <v>2631</v>
      </c>
    </row>
    <row r="752" spans="1:28" s="4" customFormat="1" ht="13.8" hidden="1" x14ac:dyDescent="0.3">
      <c r="A752" s="3" t="s">
        <v>2632</v>
      </c>
      <c r="B752" s="4">
        <v>18</v>
      </c>
      <c r="C752" s="4" t="s">
        <v>177</v>
      </c>
      <c r="E752" s="4">
        <v>517</v>
      </c>
      <c r="F752" s="4" t="str">
        <f>LOOKUP(E752,Lotes!A:A,Lotes!N:N)</f>
        <v>derrumbe y deslave</v>
      </c>
      <c r="G752" s="4" t="s">
        <v>27</v>
      </c>
      <c r="H752" s="4" t="s">
        <v>2627</v>
      </c>
      <c r="I752" s="4" t="s">
        <v>1738</v>
      </c>
      <c r="K752" s="16"/>
      <c r="L752" s="16"/>
      <c r="M752" s="4" t="s">
        <v>1738</v>
      </c>
      <c r="N752" s="4" t="s">
        <v>1695</v>
      </c>
      <c r="P752" s="4" t="s">
        <v>1668</v>
      </c>
      <c r="Q752" s="4">
        <v>5</v>
      </c>
      <c r="R752" s="4">
        <v>5</v>
      </c>
      <c r="T752" s="4">
        <v>0</v>
      </c>
      <c r="W752" s="4">
        <v>1.6</v>
      </c>
    </row>
    <row r="753" spans="1:39" s="4" customFormat="1" ht="118.8" hidden="1" x14ac:dyDescent="0.3">
      <c r="A753" s="3" t="s">
        <v>2633</v>
      </c>
      <c r="B753" s="4">
        <v>18</v>
      </c>
      <c r="C753" s="4" t="s">
        <v>238</v>
      </c>
      <c r="D753" s="4" t="s">
        <v>1647</v>
      </c>
      <c r="E753" s="4" t="s">
        <v>2634</v>
      </c>
      <c r="F753" s="4" t="str">
        <f>LOOKUP(E753,Lotes!A:A,Lotes!N:N)</f>
        <v>derrumbe y deslave</v>
      </c>
      <c r="G753" s="4" t="s">
        <v>356</v>
      </c>
      <c r="H753" s="4" t="s">
        <v>2251</v>
      </c>
      <c r="I753" s="4" t="s">
        <v>1634</v>
      </c>
      <c r="J753" s="4" t="s">
        <v>3561</v>
      </c>
      <c r="K753" s="10" t="s">
        <v>1656</v>
      </c>
      <c r="L753" s="10" t="s">
        <v>1657</v>
      </c>
      <c r="M753" s="4" t="s">
        <v>1658</v>
      </c>
      <c r="N753" s="4" t="s">
        <v>1624</v>
      </c>
      <c r="O753" s="4" t="s">
        <v>1625</v>
      </c>
      <c r="P753" s="4" t="s">
        <v>1626</v>
      </c>
      <c r="Q753" s="4">
        <v>1</v>
      </c>
      <c r="R753" s="4">
        <v>1</v>
      </c>
      <c r="T753" s="4">
        <v>1</v>
      </c>
      <c r="U753" s="4">
        <v>182.22</v>
      </c>
      <c r="V753" s="4">
        <v>30.57</v>
      </c>
      <c r="W753" s="4">
        <v>56.7</v>
      </c>
      <c r="X753" s="4" t="s">
        <v>2635</v>
      </c>
      <c r="Y753" s="4" t="s">
        <v>1647</v>
      </c>
      <c r="AA753" s="4" t="s">
        <v>1647</v>
      </c>
      <c r="AB753" s="4" t="s">
        <v>2636</v>
      </c>
    </row>
    <row r="754" spans="1:39" s="4" customFormat="1" ht="26.4" hidden="1" x14ac:dyDescent="0.3">
      <c r="A754" s="3" t="s">
        <v>2637</v>
      </c>
      <c r="B754" s="4">
        <v>18</v>
      </c>
      <c r="C754" s="4" t="s">
        <v>238</v>
      </c>
      <c r="D754" s="4" t="s">
        <v>1647</v>
      </c>
      <c r="E754" s="4" t="s">
        <v>2634</v>
      </c>
      <c r="F754" s="4" t="str">
        <f>LOOKUP(E754,Lotes!A:A,Lotes!N:N)</f>
        <v>derrumbe y deslave</v>
      </c>
      <c r="G754" s="4" t="s">
        <v>356</v>
      </c>
      <c r="H754" s="4" t="s">
        <v>2251</v>
      </c>
      <c r="I754" s="4" t="s">
        <v>1634</v>
      </c>
      <c r="J754" s="4" t="s">
        <v>2911</v>
      </c>
      <c r="K754" s="10" t="s">
        <v>1635</v>
      </c>
      <c r="L754" s="10" t="s">
        <v>1636</v>
      </c>
      <c r="M754" s="4" t="s">
        <v>1637</v>
      </c>
      <c r="N754" s="4" t="s">
        <v>1706</v>
      </c>
      <c r="O754" s="4" t="s">
        <v>1665</v>
      </c>
      <c r="P754" s="4" t="s">
        <v>1786</v>
      </c>
      <c r="Q754" s="4">
        <v>1</v>
      </c>
      <c r="R754" s="4">
        <v>1</v>
      </c>
      <c r="T754" s="4">
        <v>1</v>
      </c>
      <c r="U754" s="4">
        <v>37.630000000000003</v>
      </c>
      <c r="V754" s="4">
        <v>15.47</v>
      </c>
      <c r="W754" s="4">
        <v>2.1</v>
      </c>
      <c r="Y754" s="4" t="s">
        <v>1647</v>
      </c>
    </row>
    <row r="755" spans="1:39" s="4" customFormat="1" ht="26.4" hidden="1" x14ac:dyDescent="0.3">
      <c r="A755" s="3" t="s">
        <v>2638</v>
      </c>
      <c r="B755" s="4">
        <v>18</v>
      </c>
      <c r="C755" s="4" t="s">
        <v>238</v>
      </c>
      <c r="D755" s="4" t="s">
        <v>1647</v>
      </c>
      <c r="E755" s="4" t="s">
        <v>2634</v>
      </c>
      <c r="F755" s="4" t="str">
        <f>LOOKUP(E755,Lotes!A:A,Lotes!N:N)</f>
        <v>derrumbe y deslave</v>
      </c>
      <c r="G755" s="4" t="s">
        <v>356</v>
      </c>
      <c r="H755" s="4" t="s">
        <v>2251</v>
      </c>
      <c r="I755" s="4" t="s">
        <v>1634</v>
      </c>
      <c r="K755" s="16"/>
      <c r="L755" s="16"/>
      <c r="M755" s="4" t="s">
        <v>1634</v>
      </c>
      <c r="N755" s="4" t="s">
        <v>1643</v>
      </c>
      <c r="P755" s="4" t="s">
        <v>1937</v>
      </c>
      <c r="Q755" s="4">
        <v>1</v>
      </c>
      <c r="R755" s="4">
        <v>1</v>
      </c>
      <c r="T755" s="4">
        <v>0</v>
      </c>
      <c r="U755" s="4">
        <v>25.42</v>
      </c>
      <c r="V755" s="4">
        <v>1.83</v>
      </c>
      <c r="W755" s="4">
        <v>0.1</v>
      </c>
      <c r="X755" s="4" t="s">
        <v>1702</v>
      </c>
      <c r="AB755" s="4" t="s">
        <v>2639</v>
      </c>
    </row>
    <row r="756" spans="1:39" s="4" customFormat="1" ht="39.6" hidden="1" x14ac:dyDescent="0.3">
      <c r="A756" s="3" t="s">
        <v>2640</v>
      </c>
      <c r="B756" s="4">
        <v>18</v>
      </c>
      <c r="C756" s="4" t="s">
        <v>1072</v>
      </c>
      <c r="E756" s="4">
        <v>366</v>
      </c>
      <c r="F756" s="4" t="str">
        <f>LOOKUP(E756,Lotes!A:A,Lotes!N:N)</f>
        <v>deslave</v>
      </c>
      <c r="G756" s="4" t="s">
        <v>27</v>
      </c>
      <c r="H756" s="4" t="s">
        <v>1966</v>
      </c>
      <c r="I756" s="4" t="s">
        <v>1634</v>
      </c>
      <c r="J756" s="4" t="s">
        <v>3561</v>
      </c>
      <c r="K756" s="10" t="s">
        <v>1656</v>
      </c>
      <c r="L756" s="10" t="s">
        <v>1657</v>
      </c>
      <c r="M756" s="4" t="s">
        <v>1658</v>
      </c>
      <c r="N756" s="4" t="s">
        <v>1929</v>
      </c>
      <c r="P756" s="4" t="s">
        <v>1626</v>
      </c>
      <c r="Q756" s="4" t="s">
        <v>1723</v>
      </c>
      <c r="R756" s="4">
        <v>2</v>
      </c>
      <c r="T756" s="4">
        <v>1</v>
      </c>
      <c r="U756" s="4">
        <v>26.54</v>
      </c>
      <c r="V756" s="4">
        <v>24.69</v>
      </c>
      <c r="W756" s="4">
        <v>1.6</v>
      </c>
      <c r="Y756" s="4" t="s">
        <v>1627</v>
      </c>
      <c r="AB756" s="4" t="s">
        <v>2641</v>
      </c>
    </row>
    <row r="757" spans="1:39" s="4" customFormat="1" ht="26.4" hidden="1" x14ac:dyDescent="0.3">
      <c r="A757" s="3" t="s">
        <v>2642</v>
      </c>
      <c r="B757" s="4">
        <v>18</v>
      </c>
      <c r="C757" s="4" t="s">
        <v>1072</v>
      </c>
      <c r="E757" s="4">
        <v>366</v>
      </c>
      <c r="F757" s="4" t="str">
        <f>LOOKUP(E757,Lotes!A:A,Lotes!N:N)</f>
        <v>deslave</v>
      </c>
      <c r="G757" s="4" t="s">
        <v>27</v>
      </c>
      <c r="H757" s="4" t="s">
        <v>1966</v>
      </c>
      <c r="I757" s="4" t="s">
        <v>1634</v>
      </c>
      <c r="K757" s="16"/>
      <c r="L757" s="16"/>
      <c r="M757" s="4" t="s">
        <v>1634</v>
      </c>
      <c r="N757" s="4" t="s">
        <v>1667</v>
      </c>
      <c r="P757" s="4" t="s">
        <v>1945</v>
      </c>
      <c r="Q757" s="4">
        <v>1</v>
      </c>
      <c r="R757" s="4">
        <v>1</v>
      </c>
      <c r="T757" s="4">
        <v>1</v>
      </c>
      <c r="U757" s="4">
        <v>10.16</v>
      </c>
      <c r="V757" s="4">
        <v>4.03</v>
      </c>
      <c r="W757" s="4">
        <v>0.2</v>
      </c>
      <c r="Y757" s="4" t="s">
        <v>1627</v>
      </c>
      <c r="AB757" s="4" t="s">
        <v>2643</v>
      </c>
    </row>
    <row r="758" spans="1:39" s="4" customFormat="1" ht="26.4" hidden="1" x14ac:dyDescent="0.3">
      <c r="A758" s="3" t="s">
        <v>2644</v>
      </c>
      <c r="B758" s="4">
        <v>18</v>
      </c>
      <c r="C758" s="4" t="s">
        <v>1072</v>
      </c>
      <c r="E758" s="4">
        <v>366</v>
      </c>
      <c r="F758" s="4" t="str">
        <f>LOOKUP(E758,Lotes!A:A,Lotes!N:N)</f>
        <v>deslave</v>
      </c>
      <c r="G758" s="4" t="s">
        <v>27</v>
      </c>
      <c r="H758" s="4" t="s">
        <v>1966</v>
      </c>
      <c r="I758" s="4" t="s">
        <v>1634</v>
      </c>
      <c r="K758" s="10" t="s">
        <v>1641</v>
      </c>
      <c r="L758" s="16"/>
      <c r="M758" s="4" t="s">
        <v>1642</v>
      </c>
      <c r="N758" s="4" t="s">
        <v>1667</v>
      </c>
      <c r="O758" s="5"/>
      <c r="P758" s="4" t="s">
        <v>1668</v>
      </c>
      <c r="Q758" s="4">
        <v>1</v>
      </c>
      <c r="R758" s="4">
        <v>1</v>
      </c>
      <c r="T758" s="4">
        <v>0</v>
      </c>
      <c r="V758" s="21">
        <v>42134</v>
      </c>
      <c r="W758" s="4">
        <v>1.2</v>
      </c>
      <c r="AB758" s="4" t="s">
        <v>2026</v>
      </c>
    </row>
    <row r="759" spans="1:39" s="4" customFormat="1" ht="26.4" hidden="1" x14ac:dyDescent="0.3">
      <c r="A759" s="3" t="s">
        <v>2644</v>
      </c>
      <c r="B759" s="4">
        <v>18</v>
      </c>
      <c r="C759" s="4" t="s">
        <v>1072</v>
      </c>
      <c r="E759" s="4">
        <v>366</v>
      </c>
      <c r="F759" s="4" t="str">
        <f>LOOKUP(E759,Lotes!A:A,Lotes!N:N)</f>
        <v>deslave</v>
      </c>
      <c r="G759" s="4" t="s">
        <v>27</v>
      </c>
      <c r="H759" s="4" t="s">
        <v>1966</v>
      </c>
      <c r="I759" s="4" t="s">
        <v>1634</v>
      </c>
      <c r="K759" s="10" t="s">
        <v>1641</v>
      </c>
      <c r="L759" s="16"/>
      <c r="M759" s="4" t="s">
        <v>1642</v>
      </c>
      <c r="N759" s="4" t="s">
        <v>1643</v>
      </c>
      <c r="P759" s="4" t="s">
        <v>1632</v>
      </c>
      <c r="Q759" s="4">
        <v>1</v>
      </c>
      <c r="R759" s="4">
        <v>1</v>
      </c>
      <c r="T759" s="4">
        <v>0</v>
      </c>
      <c r="W759" s="4">
        <v>1.5</v>
      </c>
    </row>
    <row r="760" spans="1:39" s="4" customFormat="1" ht="27.6" hidden="1" x14ac:dyDescent="0.3">
      <c r="A760" s="3" t="s">
        <v>2645</v>
      </c>
      <c r="B760" s="4">
        <v>18</v>
      </c>
      <c r="C760" s="4" t="s">
        <v>1072</v>
      </c>
      <c r="E760" s="4">
        <v>366</v>
      </c>
      <c r="F760" s="4" t="str">
        <f>LOOKUP(E760,Lotes!A:A,Lotes!N:N)</f>
        <v>deslave</v>
      </c>
      <c r="G760" s="4" t="s">
        <v>27</v>
      </c>
      <c r="H760" s="4" t="s">
        <v>1966</v>
      </c>
      <c r="I760" s="4" t="s">
        <v>1622</v>
      </c>
      <c r="K760" s="10" t="s">
        <v>1728</v>
      </c>
      <c r="L760" s="16"/>
      <c r="M760" s="20" t="s">
        <v>1622</v>
      </c>
      <c r="N760" s="4" t="s">
        <v>1643</v>
      </c>
      <c r="P760" s="4" t="s">
        <v>1632</v>
      </c>
      <c r="Q760" s="4">
        <v>2</v>
      </c>
      <c r="R760" s="4">
        <v>2</v>
      </c>
      <c r="T760" s="4">
        <v>0</v>
      </c>
      <c r="W760" s="4">
        <v>0.2</v>
      </c>
    </row>
    <row r="761" spans="1:39" s="4" customFormat="1" ht="13.8" hidden="1" x14ac:dyDescent="0.3">
      <c r="A761" s="3" t="s">
        <v>2646</v>
      </c>
      <c r="B761" s="4">
        <v>18</v>
      </c>
      <c r="C761" s="4" t="s">
        <v>1072</v>
      </c>
      <c r="E761" s="4">
        <v>366</v>
      </c>
      <c r="F761" s="4" t="str">
        <f>LOOKUP(E761,Lotes!A:A,Lotes!N:N)</f>
        <v>deslave</v>
      </c>
      <c r="G761" s="4" t="s">
        <v>27</v>
      </c>
      <c r="H761" s="4" t="s">
        <v>1966</v>
      </c>
      <c r="I761" s="4" t="s">
        <v>1769</v>
      </c>
      <c r="K761" s="10" t="s">
        <v>1770</v>
      </c>
      <c r="L761" s="16"/>
      <c r="M761" s="4" t="s">
        <v>1771</v>
      </c>
      <c r="N761" s="4" t="s">
        <v>1772</v>
      </c>
      <c r="P761" s="4" t="s">
        <v>1668</v>
      </c>
      <c r="Q761" s="4">
        <v>1</v>
      </c>
      <c r="R761" s="4">
        <v>1</v>
      </c>
      <c r="T761" s="4">
        <v>0</v>
      </c>
      <c r="U761" s="4">
        <v>43.8</v>
      </c>
      <c r="V761" s="4">
        <v>27.73</v>
      </c>
      <c r="W761" s="4">
        <v>7.4</v>
      </c>
    </row>
    <row r="762" spans="1:39" s="4" customFormat="1" ht="13.8" hidden="1" x14ac:dyDescent="0.3">
      <c r="A762" s="3" t="s">
        <v>2642</v>
      </c>
      <c r="B762" s="4">
        <v>18</v>
      </c>
      <c r="C762" s="4" t="s">
        <v>1072</v>
      </c>
      <c r="E762" s="4">
        <v>366</v>
      </c>
      <c r="F762" s="4" t="str">
        <f>LOOKUP(E762,Lotes!A:A,Lotes!N:N)</f>
        <v>deslave</v>
      </c>
      <c r="G762" s="4" t="s">
        <v>27</v>
      </c>
      <c r="H762" s="4" t="s">
        <v>1966</v>
      </c>
      <c r="I762" s="4" t="s">
        <v>1634</v>
      </c>
      <c r="K762" s="16"/>
      <c r="L762" s="16"/>
      <c r="M762" s="4" t="s">
        <v>1634</v>
      </c>
      <c r="N762" s="4" t="s">
        <v>1643</v>
      </c>
      <c r="P762" s="4" t="s">
        <v>1668</v>
      </c>
      <c r="Q762" s="4">
        <v>3</v>
      </c>
      <c r="R762" s="4">
        <v>3</v>
      </c>
      <c r="T762" s="4">
        <v>0</v>
      </c>
      <c r="W762" s="4">
        <v>3.1</v>
      </c>
    </row>
    <row r="763" spans="1:39" s="4" customFormat="1" ht="13.8" hidden="1" x14ac:dyDescent="0.3">
      <c r="A763" s="3" t="s">
        <v>2642</v>
      </c>
      <c r="B763" s="4">
        <v>18</v>
      </c>
      <c r="C763" s="4" t="s">
        <v>1072</v>
      </c>
      <c r="E763" s="4">
        <v>366</v>
      </c>
      <c r="F763" s="4" t="str">
        <f>LOOKUP(E763,Lotes!A:A,Lotes!N:N)</f>
        <v>deslave</v>
      </c>
      <c r="G763" s="4" t="s">
        <v>27</v>
      </c>
      <c r="H763" s="4" t="s">
        <v>1966</v>
      </c>
      <c r="I763" s="4" t="s">
        <v>1634</v>
      </c>
      <c r="K763" s="16"/>
      <c r="L763" s="16"/>
      <c r="M763" s="4" t="s">
        <v>1634</v>
      </c>
      <c r="N763" s="4" t="s">
        <v>1695</v>
      </c>
      <c r="P763" s="4" t="s">
        <v>1668</v>
      </c>
      <c r="Q763" s="4">
        <v>4</v>
      </c>
      <c r="R763" s="4">
        <v>4</v>
      </c>
      <c r="T763" s="4">
        <v>0</v>
      </c>
      <c r="W763" s="4">
        <v>1.9</v>
      </c>
    </row>
    <row r="764" spans="1:39" s="4" customFormat="1" ht="26.4" hidden="1" x14ac:dyDescent="0.3">
      <c r="A764" s="3" t="s">
        <v>2647</v>
      </c>
      <c r="B764" s="4">
        <v>17</v>
      </c>
      <c r="C764" s="4" t="s">
        <v>87</v>
      </c>
      <c r="E764" s="4" t="s">
        <v>2648</v>
      </c>
      <c r="F764" s="4" t="str">
        <f>LOOKUP(E764,Lotes!A:A,Lotes!N:N)</f>
        <v>derrumbe y deslave</v>
      </c>
      <c r="G764" s="4" t="s">
        <v>27</v>
      </c>
      <c r="H764" s="4" t="s">
        <v>1779</v>
      </c>
      <c r="I764" s="4" t="s">
        <v>1634</v>
      </c>
      <c r="K764" s="10" t="s">
        <v>1650</v>
      </c>
      <c r="L764" s="16"/>
      <c r="M764" s="4" t="s">
        <v>1651</v>
      </c>
      <c r="N764" s="4" t="s">
        <v>1849</v>
      </c>
      <c r="P764" s="4" t="s">
        <v>1632</v>
      </c>
      <c r="Q764" s="4">
        <v>1</v>
      </c>
      <c r="R764" s="4">
        <v>1</v>
      </c>
      <c r="T764" s="4">
        <v>0</v>
      </c>
      <c r="U764" s="4">
        <v>31.46</v>
      </c>
      <c r="V764" s="4">
        <v>6.75</v>
      </c>
      <c r="W764" s="4">
        <v>0.6</v>
      </c>
    </row>
    <row r="765" spans="1:39" s="4" customFormat="1" ht="39.6" hidden="1" x14ac:dyDescent="0.3">
      <c r="A765" s="3" t="s">
        <v>2649</v>
      </c>
      <c r="B765" s="4">
        <v>18</v>
      </c>
      <c r="C765" s="4" t="s">
        <v>1072</v>
      </c>
      <c r="E765" s="4" t="s">
        <v>2650</v>
      </c>
      <c r="F765" s="4" t="str">
        <f>LOOKUP(E765,Lotes!A:A,Lotes!N:N)</f>
        <v>derrumbe y deslave</v>
      </c>
      <c r="G765" s="4" t="s">
        <v>27</v>
      </c>
      <c r="H765" s="4" t="s">
        <v>2651</v>
      </c>
      <c r="I765" s="4" t="s">
        <v>1634</v>
      </c>
      <c r="J765" s="4" t="s">
        <v>3561</v>
      </c>
      <c r="K765" s="10" t="s">
        <v>1656</v>
      </c>
      <c r="L765" s="10" t="s">
        <v>1657</v>
      </c>
      <c r="M765" s="4" t="s">
        <v>1658</v>
      </c>
      <c r="N765" s="4" t="s">
        <v>1785</v>
      </c>
      <c r="O765" s="4" t="s">
        <v>1625</v>
      </c>
      <c r="P765" s="4" t="s">
        <v>1626</v>
      </c>
      <c r="Q765" s="4">
        <v>1</v>
      </c>
      <c r="R765" s="4">
        <v>1</v>
      </c>
      <c r="T765" s="4">
        <v>1</v>
      </c>
      <c r="U765" s="4">
        <v>183.2</v>
      </c>
      <c r="V765" s="4">
        <v>45.99</v>
      </c>
      <c r="W765" s="4">
        <v>55.7</v>
      </c>
      <c r="Y765" s="4" t="s">
        <v>1647</v>
      </c>
      <c r="AA765" s="4" t="s">
        <v>1647</v>
      </c>
      <c r="AB765" s="4" t="s">
        <v>2652</v>
      </c>
    </row>
    <row r="766" spans="1:39" s="4" customFormat="1" ht="26.4" hidden="1" x14ac:dyDescent="0.3">
      <c r="A766" s="3" t="s">
        <v>2649</v>
      </c>
      <c r="B766" s="4">
        <v>18</v>
      </c>
      <c r="C766" s="4" t="s">
        <v>1072</v>
      </c>
      <c r="E766" s="4" t="s">
        <v>2650</v>
      </c>
      <c r="F766" s="4" t="str">
        <f>LOOKUP(E766,Lotes!A:A,Lotes!N:N)</f>
        <v>derrumbe y deslave</v>
      </c>
      <c r="G766" s="4" t="s">
        <v>27</v>
      </c>
      <c r="H766" s="4" t="s">
        <v>2651</v>
      </c>
      <c r="I766" s="4" t="s">
        <v>1634</v>
      </c>
      <c r="J766" s="4" t="s">
        <v>3561</v>
      </c>
      <c r="K766" s="10" t="s">
        <v>1656</v>
      </c>
      <c r="L766" s="10" t="s">
        <v>1657</v>
      </c>
      <c r="M766" s="4" t="s">
        <v>1658</v>
      </c>
      <c r="N766" s="4" t="s">
        <v>1687</v>
      </c>
      <c r="O766" s="4" t="s">
        <v>1665</v>
      </c>
      <c r="P766" s="6">
        <v>0.9</v>
      </c>
      <c r="Q766" s="4">
        <v>1</v>
      </c>
      <c r="R766" s="4">
        <v>1</v>
      </c>
      <c r="T766" s="4">
        <v>1</v>
      </c>
      <c r="U766" s="4">
        <v>179.1</v>
      </c>
      <c r="V766" s="4">
        <v>32.15</v>
      </c>
      <c r="W766" s="4">
        <v>13.1</v>
      </c>
      <c r="Y766" s="4" t="s">
        <v>1647</v>
      </c>
      <c r="AA766" s="4" t="s">
        <v>1647</v>
      </c>
      <c r="AB766" s="4" t="s">
        <v>2568</v>
      </c>
    </row>
    <row r="767" spans="1:39" s="4" customFormat="1" ht="26.4" hidden="1" x14ac:dyDescent="0.3">
      <c r="A767" s="3" t="s">
        <v>2649</v>
      </c>
      <c r="B767" s="4">
        <v>18</v>
      </c>
      <c r="C767" s="4" t="s">
        <v>1072</v>
      </c>
      <c r="E767" s="4" t="s">
        <v>2650</v>
      </c>
      <c r="F767" s="4" t="str">
        <f>LOOKUP(E767,Lotes!A:A,Lotes!N:N)</f>
        <v>derrumbe y deslave</v>
      </c>
      <c r="G767" s="4" t="s">
        <v>27</v>
      </c>
      <c r="H767" s="4" t="s">
        <v>2651</v>
      </c>
      <c r="I767" s="4" t="s">
        <v>1634</v>
      </c>
      <c r="J767" s="4" t="s">
        <v>3561</v>
      </c>
      <c r="K767" s="10" t="s">
        <v>1656</v>
      </c>
      <c r="L767" s="10" t="s">
        <v>1657</v>
      </c>
      <c r="M767" s="4" t="s">
        <v>1658</v>
      </c>
      <c r="N767" s="4" t="s">
        <v>1687</v>
      </c>
      <c r="O767" s="4" t="s">
        <v>1625</v>
      </c>
      <c r="P767" s="6">
        <v>0.7</v>
      </c>
      <c r="Q767" s="4">
        <v>1</v>
      </c>
      <c r="R767" s="4">
        <v>1</v>
      </c>
      <c r="T767" s="4">
        <v>1</v>
      </c>
      <c r="U767" s="4">
        <v>133.5</v>
      </c>
      <c r="V767" s="4">
        <v>32.22</v>
      </c>
      <c r="W767" s="4">
        <v>12.2</v>
      </c>
      <c r="Y767" s="4" t="s">
        <v>1647</v>
      </c>
      <c r="AA767" s="4" t="s">
        <v>1647</v>
      </c>
      <c r="AB767" s="4" t="s">
        <v>2568</v>
      </c>
    </row>
    <row r="768" spans="1:39" s="4" customFormat="1" ht="26.4" hidden="1" x14ac:dyDescent="0.3">
      <c r="A768" s="3" t="s">
        <v>2649</v>
      </c>
      <c r="B768" s="4">
        <v>18</v>
      </c>
      <c r="C768" s="4" t="s">
        <v>1072</v>
      </c>
      <c r="E768" s="4" t="s">
        <v>2650</v>
      </c>
      <c r="F768" s="4" t="str">
        <f>LOOKUP(E768,Lotes!A:A,Lotes!N:N)</f>
        <v>derrumbe y deslave</v>
      </c>
      <c r="G768" s="4" t="s">
        <v>27</v>
      </c>
      <c r="H768" s="4" t="s">
        <v>2651</v>
      </c>
      <c r="I768" s="4" t="s">
        <v>1634</v>
      </c>
      <c r="J768" s="4" t="s">
        <v>3561</v>
      </c>
      <c r="K768" s="10" t="s">
        <v>1656</v>
      </c>
      <c r="L768" s="10" t="s">
        <v>1657</v>
      </c>
      <c r="M768" s="4" t="s">
        <v>1658</v>
      </c>
      <c r="N768" s="4" t="s">
        <v>1624</v>
      </c>
      <c r="O768" s="4" t="s">
        <v>1665</v>
      </c>
      <c r="P768" s="4" t="s">
        <v>1626</v>
      </c>
      <c r="Q768" s="4">
        <v>1</v>
      </c>
      <c r="R768" s="4">
        <v>1</v>
      </c>
      <c r="T768" s="4">
        <v>1</v>
      </c>
      <c r="U768" s="4">
        <v>182.37</v>
      </c>
      <c r="V768" s="4">
        <v>31.55</v>
      </c>
      <c r="W768" s="4">
        <v>39.1</v>
      </c>
      <c r="X768" s="5"/>
      <c r="Y768" s="4" t="s">
        <v>1647</v>
      </c>
      <c r="Z768" s="5"/>
      <c r="AA768" s="4" t="s">
        <v>1647</v>
      </c>
      <c r="AB768" s="4" t="s">
        <v>2653</v>
      </c>
      <c r="AC768" s="5"/>
      <c r="AD768" s="5"/>
      <c r="AE768" s="5"/>
      <c r="AF768" s="5"/>
      <c r="AG768" s="5"/>
      <c r="AH768" s="5"/>
      <c r="AI768" s="5"/>
      <c r="AJ768" s="5"/>
      <c r="AK768" s="5"/>
      <c r="AL768" s="5"/>
      <c r="AM768" s="5"/>
    </row>
    <row r="769" spans="1:28" s="4" customFormat="1" ht="26.4" hidden="1" x14ac:dyDescent="0.3">
      <c r="A769" s="3" t="s">
        <v>2654</v>
      </c>
      <c r="B769" s="4">
        <v>18</v>
      </c>
      <c r="C769" s="4" t="s">
        <v>1072</v>
      </c>
      <c r="E769" s="4" t="s">
        <v>2650</v>
      </c>
      <c r="F769" s="4" t="str">
        <f>LOOKUP(E769,Lotes!A:A,Lotes!N:N)</f>
        <v>derrumbe y deslave</v>
      </c>
      <c r="G769" s="4" t="s">
        <v>27</v>
      </c>
      <c r="H769" s="4" t="s">
        <v>2651</v>
      </c>
      <c r="I769" s="4" t="s">
        <v>1634</v>
      </c>
      <c r="K769" s="10" t="s">
        <v>1682</v>
      </c>
      <c r="L769" s="16"/>
      <c r="M769" s="4" t="s">
        <v>1683</v>
      </c>
      <c r="N769" s="4" t="s">
        <v>1706</v>
      </c>
      <c r="O769" s="4" t="s">
        <v>1665</v>
      </c>
      <c r="P769" s="6">
        <v>0.7</v>
      </c>
      <c r="Q769" s="4">
        <v>1</v>
      </c>
      <c r="R769" s="4">
        <v>1</v>
      </c>
      <c r="T769" s="4">
        <v>1</v>
      </c>
      <c r="U769" s="4">
        <v>52.11</v>
      </c>
      <c r="V769" s="4">
        <v>11.37</v>
      </c>
      <c r="W769" s="4">
        <v>1.2</v>
      </c>
      <c r="Y769" s="4" t="s">
        <v>1647</v>
      </c>
      <c r="AB769" s="4" t="s">
        <v>2655</v>
      </c>
    </row>
    <row r="770" spans="1:28" s="4" customFormat="1" ht="39.6" hidden="1" x14ac:dyDescent="0.3">
      <c r="A770" s="3" t="s">
        <v>2656</v>
      </c>
      <c r="B770" s="4">
        <v>18</v>
      </c>
      <c r="C770" s="4" t="s">
        <v>1072</v>
      </c>
      <c r="E770" s="4" t="s">
        <v>2650</v>
      </c>
      <c r="F770" s="4" t="str">
        <f>LOOKUP(E770,Lotes!A:A,Lotes!N:N)</f>
        <v>derrumbe y deslave</v>
      </c>
      <c r="G770" s="4" t="s">
        <v>27</v>
      </c>
      <c r="H770" s="4" t="s">
        <v>2651</v>
      </c>
      <c r="I770" s="4" t="s">
        <v>1634</v>
      </c>
      <c r="K770" s="16"/>
      <c r="L770" s="16"/>
      <c r="M770" s="4" t="s">
        <v>1634</v>
      </c>
      <c r="N770" s="4" t="s">
        <v>1695</v>
      </c>
      <c r="P770" s="4" t="s">
        <v>1668</v>
      </c>
      <c r="Q770" s="4">
        <v>1</v>
      </c>
      <c r="R770" s="4">
        <v>1</v>
      </c>
      <c r="T770" s="4">
        <v>0</v>
      </c>
      <c r="W770" s="4">
        <v>0.6</v>
      </c>
      <c r="AB770" s="4" t="s">
        <v>2657</v>
      </c>
    </row>
    <row r="771" spans="1:28" s="4" customFormat="1" ht="39.6" hidden="1" x14ac:dyDescent="0.3">
      <c r="A771" s="3" t="s">
        <v>2658</v>
      </c>
      <c r="B771" s="4">
        <v>18</v>
      </c>
      <c r="C771" s="4" t="s">
        <v>1072</v>
      </c>
      <c r="E771" s="4" t="s">
        <v>2650</v>
      </c>
      <c r="F771" s="4" t="str">
        <f>LOOKUP(E771,Lotes!A:A,Lotes!N:N)</f>
        <v>derrumbe y deslave</v>
      </c>
      <c r="G771" s="4" t="s">
        <v>27</v>
      </c>
      <c r="H771" s="4" t="s">
        <v>2651</v>
      </c>
      <c r="I771" s="4" t="s">
        <v>1634</v>
      </c>
      <c r="K771" s="10" t="s">
        <v>1641</v>
      </c>
      <c r="L771" s="16"/>
      <c r="M771" s="4" t="s">
        <v>1642</v>
      </c>
      <c r="N771" s="4" t="s">
        <v>1667</v>
      </c>
      <c r="P771" s="4" t="s">
        <v>1945</v>
      </c>
      <c r="Q771" s="4">
        <v>1</v>
      </c>
      <c r="R771" s="4">
        <v>1</v>
      </c>
      <c r="T771" s="4">
        <v>1</v>
      </c>
      <c r="V771" s="21">
        <v>42292</v>
      </c>
      <c r="W771" s="4">
        <v>8.6999999999999993</v>
      </c>
      <c r="AA771" s="4" t="s">
        <v>1647</v>
      </c>
      <c r="AB771" s="4" t="s">
        <v>2659</v>
      </c>
    </row>
    <row r="772" spans="1:28" s="4" customFormat="1" ht="26.4" hidden="1" x14ac:dyDescent="0.3">
      <c r="A772" s="3" t="s">
        <v>2658</v>
      </c>
      <c r="B772" s="4">
        <v>18</v>
      </c>
      <c r="C772" s="4" t="s">
        <v>1072</v>
      </c>
      <c r="E772" s="4" t="s">
        <v>2650</v>
      </c>
      <c r="F772" s="4" t="str">
        <f>LOOKUP(E772,Lotes!A:A,Lotes!N:N)</f>
        <v>derrumbe y deslave</v>
      </c>
      <c r="G772" s="4" t="s">
        <v>27</v>
      </c>
      <c r="H772" s="4" t="s">
        <v>2651</v>
      </c>
      <c r="I772" s="4" t="s">
        <v>1634</v>
      </c>
      <c r="K772" s="10" t="s">
        <v>1641</v>
      </c>
      <c r="L772" s="16"/>
      <c r="M772" s="4" t="s">
        <v>1642</v>
      </c>
      <c r="N772" s="4" t="s">
        <v>1667</v>
      </c>
      <c r="P772" s="4" t="s">
        <v>1668</v>
      </c>
      <c r="Q772" s="4">
        <v>3</v>
      </c>
      <c r="R772" s="4">
        <v>3</v>
      </c>
      <c r="T772" s="4">
        <v>0</v>
      </c>
      <c r="V772" s="21">
        <v>42292</v>
      </c>
      <c r="W772" s="4">
        <v>12.3</v>
      </c>
      <c r="AA772" s="4" t="s">
        <v>1647</v>
      </c>
      <c r="AB772" s="4" t="s">
        <v>2660</v>
      </c>
    </row>
    <row r="773" spans="1:28" s="4" customFormat="1" ht="39.6" hidden="1" x14ac:dyDescent="0.3">
      <c r="A773" s="3" t="s">
        <v>2658</v>
      </c>
      <c r="B773" s="4">
        <v>18</v>
      </c>
      <c r="C773" s="4" t="s">
        <v>1072</v>
      </c>
      <c r="E773" s="4" t="s">
        <v>2650</v>
      </c>
      <c r="F773" s="4" t="str">
        <f>LOOKUP(E773,Lotes!A:A,Lotes!N:N)</f>
        <v>derrumbe y deslave</v>
      </c>
      <c r="G773" s="4" t="s">
        <v>27</v>
      </c>
      <c r="H773" s="4" t="s">
        <v>2651</v>
      </c>
      <c r="I773" s="4" t="s">
        <v>1634</v>
      </c>
      <c r="K773" s="10" t="s">
        <v>1641</v>
      </c>
      <c r="L773" s="16"/>
      <c r="M773" s="4" t="s">
        <v>1642</v>
      </c>
      <c r="N773" s="4" t="s">
        <v>1667</v>
      </c>
      <c r="P773" s="6">
        <v>0.9</v>
      </c>
      <c r="Q773" s="4">
        <v>1</v>
      </c>
      <c r="R773" s="4">
        <v>1</v>
      </c>
      <c r="T773" s="4">
        <v>1</v>
      </c>
      <c r="U773" s="4">
        <v>127.91</v>
      </c>
      <c r="V773" s="21">
        <v>42134</v>
      </c>
      <c r="W773" s="4">
        <v>6.3</v>
      </c>
      <c r="AA773" s="4" t="s">
        <v>1647</v>
      </c>
      <c r="AB773" s="4" t="s">
        <v>2659</v>
      </c>
    </row>
    <row r="774" spans="1:28" s="4" customFormat="1" ht="26.4" hidden="1" x14ac:dyDescent="0.3">
      <c r="A774" s="3" t="s">
        <v>2658</v>
      </c>
      <c r="B774" s="4">
        <v>18</v>
      </c>
      <c r="C774" s="4" t="s">
        <v>1072</v>
      </c>
      <c r="E774" s="4" t="s">
        <v>2650</v>
      </c>
      <c r="F774" s="4" t="str">
        <f>LOOKUP(E774,Lotes!A:A,Lotes!N:N)</f>
        <v>derrumbe y deslave</v>
      </c>
      <c r="G774" s="4" t="s">
        <v>27</v>
      </c>
      <c r="H774" s="4" t="s">
        <v>2651</v>
      </c>
      <c r="I774" s="4" t="s">
        <v>1634</v>
      </c>
      <c r="K774" s="10" t="s">
        <v>1641</v>
      </c>
      <c r="L774" s="16"/>
      <c r="M774" s="4" t="s">
        <v>1642</v>
      </c>
      <c r="N774" s="4" t="s">
        <v>1667</v>
      </c>
      <c r="P774" s="4" t="s">
        <v>1668</v>
      </c>
      <c r="Q774" s="4">
        <v>4</v>
      </c>
      <c r="R774" s="4">
        <v>4</v>
      </c>
      <c r="T774" s="4">
        <v>0</v>
      </c>
      <c r="V774" s="21">
        <v>42134</v>
      </c>
      <c r="W774" s="4">
        <v>8.1</v>
      </c>
      <c r="AA774" s="4" t="s">
        <v>1647</v>
      </c>
      <c r="AB774" s="4" t="s">
        <v>2661</v>
      </c>
    </row>
    <row r="775" spans="1:28" s="4" customFormat="1" ht="26.4" hidden="1" x14ac:dyDescent="0.3">
      <c r="A775" s="3" t="s">
        <v>2658</v>
      </c>
      <c r="B775" s="4">
        <v>18</v>
      </c>
      <c r="C775" s="4" t="s">
        <v>1072</v>
      </c>
      <c r="E775" s="4" t="s">
        <v>2650</v>
      </c>
      <c r="F775" s="4" t="str">
        <f>LOOKUP(E775,Lotes!A:A,Lotes!N:N)</f>
        <v>derrumbe y deslave</v>
      </c>
      <c r="G775" s="4" t="s">
        <v>27</v>
      </c>
      <c r="H775" s="4" t="s">
        <v>2651</v>
      </c>
      <c r="I775" s="4" t="s">
        <v>1634</v>
      </c>
      <c r="K775" s="10" t="s">
        <v>1641</v>
      </c>
      <c r="L775" s="16"/>
      <c r="M775" s="4" t="s">
        <v>1642</v>
      </c>
      <c r="N775" s="4" t="s">
        <v>1667</v>
      </c>
      <c r="P775" s="4" t="s">
        <v>1668</v>
      </c>
      <c r="Q775" s="4">
        <v>4</v>
      </c>
      <c r="R775" s="4">
        <v>4</v>
      </c>
      <c r="T775" s="4">
        <v>0</v>
      </c>
      <c r="V775" s="21">
        <v>42134</v>
      </c>
      <c r="W775" s="4">
        <v>8.1</v>
      </c>
      <c r="AA775" s="4" t="s">
        <v>1647</v>
      </c>
      <c r="AB775" s="4" t="s">
        <v>2660</v>
      </c>
    </row>
    <row r="776" spans="1:28" s="4" customFormat="1" ht="13.8" hidden="1" x14ac:dyDescent="0.3">
      <c r="A776" s="3" t="s">
        <v>2662</v>
      </c>
      <c r="B776" s="4">
        <v>18</v>
      </c>
      <c r="C776" s="4" t="s">
        <v>1072</v>
      </c>
      <c r="E776" s="4">
        <v>665</v>
      </c>
      <c r="F776" s="4" t="str">
        <f>LOOKUP(E776,Lotes!A:A,Lotes!N:N)</f>
        <v>deslave</v>
      </c>
      <c r="G776" s="4" t="s">
        <v>27</v>
      </c>
      <c r="H776" s="4" t="s">
        <v>2580</v>
      </c>
      <c r="I776" s="4" t="s">
        <v>1634</v>
      </c>
      <c r="J776" s="4" t="s">
        <v>1742</v>
      </c>
      <c r="K776" s="10" t="s">
        <v>1904</v>
      </c>
      <c r="L776" s="16"/>
      <c r="M776" s="4" t="s">
        <v>1905</v>
      </c>
      <c r="N776" s="4" t="s">
        <v>1730</v>
      </c>
      <c r="O776" s="4" t="s">
        <v>1625</v>
      </c>
      <c r="P776" s="4" t="s">
        <v>1626</v>
      </c>
      <c r="Q776" s="4">
        <v>1</v>
      </c>
      <c r="R776" s="4">
        <v>1</v>
      </c>
      <c r="T776" s="4">
        <v>1</v>
      </c>
      <c r="U776" s="4">
        <v>62.23</v>
      </c>
      <c r="V776" s="4">
        <v>13.57</v>
      </c>
      <c r="W776" s="4">
        <v>1.5</v>
      </c>
      <c r="Y776" s="4" t="s">
        <v>1874</v>
      </c>
    </row>
    <row r="777" spans="1:28" s="4" customFormat="1" ht="13.8" hidden="1" x14ac:dyDescent="0.3">
      <c r="A777" s="3" t="s">
        <v>2663</v>
      </c>
      <c r="B777" s="4">
        <v>18</v>
      </c>
      <c r="C777" s="4" t="s">
        <v>1072</v>
      </c>
      <c r="E777" s="4">
        <v>665</v>
      </c>
      <c r="F777" s="4" t="str">
        <f>LOOKUP(E777,Lotes!A:A,Lotes!N:N)</f>
        <v>deslave</v>
      </c>
      <c r="G777" s="4" t="s">
        <v>27</v>
      </c>
      <c r="H777" s="4" t="s">
        <v>2580</v>
      </c>
      <c r="I777" s="4" t="s">
        <v>1622</v>
      </c>
      <c r="K777" s="10" t="s">
        <v>1650</v>
      </c>
      <c r="L777" s="16"/>
      <c r="M777" s="20" t="s">
        <v>1622</v>
      </c>
      <c r="N777" s="4" t="s">
        <v>1755</v>
      </c>
      <c r="O777" s="4" t="s">
        <v>1625</v>
      </c>
      <c r="P777" s="6">
        <v>0.9</v>
      </c>
      <c r="Q777" s="4">
        <v>1</v>
      </c>
      <c r="R777" s="4">
        <v>1</v>
      </c>
      <c r="T777" s="4">
        <v>1</v>
      </c>
      <c r="U777" s="4">
        <v>39.1</v>
      </c>
      <c r="V777" s="4">
        <v>7.95</v>
      </c>
      <c r="W777" s="4">
        <v>0.6</v>
      </c>
      <c r="AB777" s="4" t="s">
        <v>2568</v>
      </c>
    </row>
    <row r="778" spans="1:28" s="4" customFormat="1" ht="13.8" hidden="1" x14ac:dyDescent="0.3">
      <c r="A778" s="3" t="s">
        <v>2663</v>
      </c>
      <c r="B778" s="4">
        <v>18</v>
      </c>
      <c r="C778" s="4" t="s">
        <v>1072</v>
      </c>
      <c r="E778" s="4">
        <v>665</v>
      </c>
      <c r="F778" s="4" t="str">
        <f>LOOKUP(E778,Lotes!A:A,Lotes!N:N)</f>
        <v>deslave</v>
      </c>
      <c r="G778" s="4" t="s">
        <v>27</v>
      </c>
      <c r="H778" s="4" t="s">
        <v>2580</v>
      </c>
      <c r="I778" s="4" t="s">
        <v>1622</v>
      </c>
      <c r="K778" s="10" t="s">
        <v>1650</v>
      </c>
      <c r="L778" s="16"/>
      <c r="M778" s="20" t="s">
        <v>1622</v>
      </c>
      <c r="N778" s="4" t="s">
        <v>1750</v>
      </c>
      <c r="O778" s="4" t="s">
        <v>1625</v>
      </c>
      <c r="P778" s="4" t="s">
        <v>1631</v>
      </c>
      <c r="Q778" s="4">
        <v>1</v>
      </c>
      <c r="R778" s="4">
        <v>1</v>
      </c>
      <c r="T778" s="4">
        <v>0</v>
      </c>
      <c r="U778" s="4">
        <v>46.39</v>
      </c>
      <c r="V778" s="4">
        <v>5.03</v>
      </c>
      <c r="W778" s="4">
        <v>0.4</v>
      </c>
      <c r="AB778" s="4" t="s">
        <v>2664</v>
      </c>
    </row>
    <row r="779" spans="1:28" s="4" customFormat="1" ht="13.8" hidden="1" x14ac:dyDescent="0.3">
      <c r="A779" s="3" t="s">
        <v>2663</v>
      </c>
      <c r="B779" s="4">
        <v>18</v>
      </c>
      <c r="C779" s="4" t="s">
        <v>1072</v>
      </c>
      <c r="E779" s="4">
        <v>665</v>
      </c>
      <c r="F779" s="4" t="str">
        <f>LOOKUP(E779,Lotes!A:A,Lotes!N:N)</f>
        <v>deslave</v>
      </c>
      <c r="G779" s="4" t="s">
        <v>27</v>
      </c>
      <c r="H779" s="4" t="s">
        <v>2580</v>
      </c>
      <c r="I779" s="4" t="s">
        <v>1622</v>
      </c>
      <c r="K779" s="10" t="s">
        <v>1650</v>
      </c>
      <c r="L779" s="16"/>
      <c r="M779" s="20" t="s">
        <v>1622</v>
      </c>
      <c r="N779" s="4" t="s">
        <v>2081</v>
      </c>
      <c r="P779" s="4" t="s">
        <v>1626</v>
      </c>
      <c r="Q779" s="4">
        <v>2</v>
      </c>
      <c r="R779" s="4">
        <v>2</v>
      </c>
      <c r="T779" s="4">
        <v>1</v>
      </c>
      <c r="U779" s="4">
        <v>8.4700000000000006</v>
      </c>
      <c r="V779" s="4">
        <v>3.24</v>
      </c>
      <c r="W779" s="4">
        <v>0.1</v>
      </c>
    </row>
    <row r="780" spans="1:28" s="4" customFormat="1" ht="13.8" hidden="1" x14ac:dyDescent="0.3">
      <c r="A780" s="3" t="s">
        <v>2663</v>
      </c>
      <c r="B780" s="4">
        <v>18</v>
      </c>
      <c r="C780" s="4" t="s">
        <v>1072</v>
      </c>
      <c r="E780" s="4">
        <v>665</v>
      </c>
      <c r="F780" s="4" t="str">
        <f>LOOKUP(E780,Lotes!A:A,Lotes!N:N)</f>
        <v>deslave</v>
      </c>
      <c r="G780" s="4" t="s">
        <v>27</v>
      </c>
      <c r="H780" s="4" t="s">
        <v>2580</v>
      </c>
      <c r="I780" s="4" t="s">
        <v>1622</v>
      </c>
      <c r="K780" s="10" t="s">
        <v>1650</v>
      </c>
      <c r="L780" s="16"/>
      <c r="M780" s="20" t="s">
        <v>1622</v>
      </c>
      <c r="N780" s="4" t="s">
        <v>1667</v>
      </c>
      <c r="P780" s="6">
        <v>0.7</v>
      </c>
      <c r="Q780" s="4">
        <v>1</v>
      </c>
      <c r="R780" s="4">
        <v>1</v>
      </c>
      <c r="T780" s="4">
        <v>1</v>
      </c>
    </row>
    <row r="781" spans="1:28" s="4" customFormat="1" ht="13.8" hidden="1" x14ac:dyDescent="0.3">
      <c r="A781" s="3" t="s">
        <v>2665</v>
      </c>
      <c r="B781" s="4">
        <v>18</v>
      </c>
      <c r="C781" s="4" t="s">
        <v>1072</v>
      </c>
      <c r="E781" s="4">
        <v>665</v>
      </c>
      <c r="F781" s="4" t="str">
        <f>LOOKUP(E781,Lotes!A:A,Lotes!N:N)</f>
        <v>deslave</v>
      </c>
      <c r="G781" s="4" t="s">
        <v>27</v>
      </c>
      <c r="H781" s="4" t="s">
        <v>2580</v>
      </c>
      <c r="I781" s="4" t="s">
        <v>1634</v>
      </c>
      <c r="J781" s="4" t="s">
        <v>2911</v>
      </c>
      <c r="K781" s="10" t="s">
        <v>1635</v>
      </c>
      <c r="L781" s="10" t="s">
        <v>1743</v>
      </c>
      <c r="M781" s="4" t="s">
        <v>1637</v>
      </c>
      <c r="N781" s="4" t="s">
        <v>1785</v>
      </c>
      <c r="O781" s="4" t="s">
        <v>1625</v>
      </c>
      <c r="P781" s="4" t="s">
        <v>1751</v>
      </c>
      <c r="Q781" s="4">
        <v>1</v>
      </c>
      <c r="R781" s="4">
        <v>1</v>
      </c>
      <c r="T781" s="4">
        <v>1</v>
      </c>
      <c r="U781" s="4">
        <v>15</v>
      </c>
      <c r="V781" s="4">
        <v>6.49</v>
      </c>
      <c r="W781" s="4">
        <v>0.2</v>
      </c>
      <c r="Y781" s="4" t="s">
        <v>1647</v>
      </c>
    </row>
    <row r="782" spans="1:28" s="4" customFormat="1" ht="13.8" hidden="1" x14ac:dyDescent="0.3">
      <c r="A782" s="3" t="s">
        <v>2666</v>
      </c>
      <c r="B782" s="4">
        <v>18</v>
      </c>
      <c r="C782" s="4" t="s">
        <v>1072</v>
      </c>
      <c r="E782" s="4">
        <v>665</v>
      </c>
      <c r="F782" s="4" t="str">
        <f>LOOKUP(E782,Lotes!A:A,Lotes!N:N)</f>
        <v>deslave</v>
      </c>
      <c r="G782" s="4" t="s">
        <v>27</v>
      </c>
      <c r="H782" s="4" t="s">
        <v>2580</v>
      </c>
      <c r="I782" s="4" t="s">
        <v>1634</v>
      </c>
      <c r="K782" s="10" t="s">
        <v>1682</v>
      </c>
      <c r="L782" s="16"/>
      <c r="M782" s="4" t="s">
        <v>1683</v>
      </c>
      <c r="N782" s="4" t="s">
        <v>1710</v>
      </c>
      <c r="O782" s="4" t="s">
        <v>1665</v>
      </c>
      <c r="P782" s="4" t="s">
        <v>2327</v>
      </c>
      <c r="Q782" s="4">
        <v>1</v>
      </c>
      <c r="R782" s="4">
        <v>1</v>
      </c>
      <c r="T782" s="4">
        <v>1</v>
      </c>
      <c r="U782" s="4">
        <v>15.32</v>
      </c>
      <c r="V782" s="4">
        <v>5.14</v>
      </c>
      <c r="W782" s="4">
        <v>0.1</v>
      </c>
      <c r="AB782" s="4" t="s">
        <v>2667</v>
      </c>
    </row>
    <row r="783" spans="1:28" s="4" customFormat="1" ht="26.4" hidden="1" x14ac:dyDescent="0.3">
      <c r="A783" s="3" t="s">
        <v>2666</v>
      </c>
      <c r="B783" s="4">
        <v>18</v>
      </c>
      <c r="C783" s="4" t="s">
        <v>1072</v>
      </c>
      <c r="E783" s="4">
        <v>665</v>
      </c>
      <c r="F783" s="4" t="str">
        <f>LOOKUP(E783,Lotes!A:A,Lotes!N:N)</f>
        <v>deslave</v>
      </c>
      <c r="G783" s="4" t="s">
        <v>27</v>
      </c>
      <c r="H783" s="4" t="s">
        <v>2580</v>
      </c>
      <c r="I783" s="4" t="s">
        <v>1634</v>
      </c>
      <c r="K783" s="10" t="s">
        <v>1682</v>
      </c>
      <c r="L783" s="16"/>
      <c r="M783" s="4" t="s">
        <v>1683</v>
      </c>
      <c r="N783" s="4" t="s">
        <v>1643</v>
      </c>
      <c r="P783" s="4" t="s">
        <v>1945</v>
      </c>
      <c r="Q783" s="4">
        <v>1</v>
      </c>
      <c r="R783" s="4">
        <v>1</v>
      </c>
      <c r="T783" s="4">
        <v>0</v>
      </c>
      <c r="U783" s="4">
        <v>48.25</v>
      </c>
      <c r="V783" s="4">
        <v>7.09</v>
      </c>
      <c r="W783" s="4">
        <v>0.5</v>
      </c>
      <c r="X783" s="4" t="s">
        <v>2015</v>
      </c>
      <c r="Y783" s="4" t="s">
        <v>1627</v>
      </c>
    </row>
    <row r="784" spans="1:28" s="4" customFormat="1" ht="39.6" hidden="1" x14ac:dyDescent="0.3">
      <c r="A784" s="3" t="s">
        <v>2668</v>
      </c>
      <c r="B784" s="4">
        <v>18</v>
      </c>
      <c r="C784" s="4" t="s">
        <v>1072</v>
      </c>
      <c r="E784" s="4">
        <v>665</v>
      </c>
      <c r="F784" s="4" t="str">
        <f>LOOKUP(E784,Lotes!A:A,Lotes!N:N)</f>
        <v>deslave</v>
      </c>
      <c r="G784" s="4" t="s">
        <v>27</v>
      </c>
      <c r="H784" s="4" t="s">
        <v>2580</v>
      </c>
      <c r="I784" s="4" t="s">
        <v>1634</v>
      </c>
      <c r="K784" s="10" t="s">
        <v>1630</v>
      </c>
      <c r="L784" s="16"/>
      <c r="M784" s="4" t="s">
        <v>2508</v>
      </c>
      <c r="N784" s="4" t="s">
        <v>1643</v>
      </c>
      <c r="P784" s="4" t="s">
        <v>1632</v>
      </c>
      <c r="Q784" s="4">
        <v>2</v>
      </c>
      <c r="R784" s="4">
        <v>2</v>
      </c>
      <c r="T784" s="4">
        <v>0</v>
      </c>
      <c r="W784" s="4">
        <v>10.3</v>
      </c>
      <c r="AB784" s="4" t="s">
        <v>2669</v>
      </c>
    </row>
    <row r="785" spans="1:28" s="4" customFormat="1" ht="66" hidden="1" x14ac:dyDescent="0.3">
      <c r="A785" s="3" t="s">
        <v>2668</v>
      </c>
      <c r="B785" s="4">
        <v>18</v>
      </c>
      <c r="C785" s="4" t="s">
        <v>1072</v>
      </c>
      <c r="E785" s="4">
        <v>665</v>
      </c>
      <c r="F785" s="4" t="str">
        <f>LOOKUP(E785,Lotes!A:A,Lotes!N:N)</f>
        <v>deslave</v>
      </c>
      <c r="G785" s="4" t="s">
        <v>27</v>
      </c>
      <c r="H785" s="4" t="s">
        <v>2580</v>
      </c>
      <c r="I785" s="4" t="s">
        <v>1634</v>
      </c>
      <c r="K785" s="10" t="s">
        <v>1630</v>
      </c>
      <c r="L785" s="16"/>
      <c r="M785" s="4" t="s">
        <v>2508</v>
      </c>
      <c r="N785" s="4" t="s">
        <v>1643</v>
      </c>
      <c r="P785" s="4" t="s">
        <v>1632</v>
      </c>
      <c r="Q785" s="4">
        <v>1</v>
      </c>
      <c r="R785" s="4">
        <v>1</v>
      </c>
      <c r="T785" s="4">
        <v>0</v>
      </c>
      <c r="U785" s="4">
        <v>43.37</v>
      </c>
      <c r="V785" s="4">
        <v>18.850000000000001</v>
      </c>
      <c r="W785" s="4">
        <v>5.7</v>
      </c>
      <c r="X785" s="4" t="s">
        <v>2635</v>
      </c>
      <c r="AA785" s="4" t="s">
        <v>1647</v>
      </c>
      <c r="AB785" s="4" t="s">
        <v>2670</v>
      </c>
    </row>
    <row r="786" spans="1:28" s="4" customFormat="1" ht="13.8" hidden="1" x14ac:dyDescent="0.3">
      <c r="A786" s="3" t="s">
        <v>2671</v>
      </c>
      <c r="B786" s="4">
        <v>18</v>
      </c>
      <c r="C786" s="4" t="s">
        <v>1072</v>
      </c>
      <c r="E786" s="4">
        <v>665</v>
      </c>
      <c r="F786" s="4" t="str">
        <f>LOOKUP(E786,Lotes!A:A,Lotes!N:N)</f>
        <v>deslave</v>
      </c>
      <c r="G786" s="4" t="s">
        <v>27</v>
      </c>
      <c r="H786" s="4" t="s">
        <v>2580</v>
      </c>
      <c r="I786" s="4" t="s">
        <v>1634</v>
      </c>
      <c r="K786" s="16"/>
      <c r="L786" s="16"/>
      <c r="M786" s="4" t="s">
        <v>1634</v>
      </c>
      <c r="N786" s="4" t="s">
        <v>1695</v>
      </c>
      <c r="P786" s="4" t="s">
        <v>1668</v>
      </c>
      <c r="Q786" s="4">
        <v>2</v>
      </c>
      <c r="R786" s="4">
        <v>2</v>
      </c>
      <c r="T786" s="4">
        <v>0</v>
      </c>
      <c r="W786" s="4">
        <v>0.5</v>
      </c>
    </row>
    <row r="787" spans="1:28" s="4" customFormat="1" ht="39.6" hidden="1" x14ac:dyDescent="0.3">
      <c r="A787" s="3" t="s">
        <v>2671</v>
      </c>
      <c r="B787" s="4">
        <v>18</v>
      </c>
      <c r="C787" s="4" t="s">
        <v>1072</v>
      </c>
      <c r="E787" s="4">
        <v>665</v>
      </c>
      <c r="F787" s="4" t="str">
        <f>LOOKUP(E787,Lotes!A:A,Lotes!N:N)</f>
        <v>deslave</v>
      </c>
      <c r="G787" s="4" t="s">
        <v>27</v>
      </c>
      <c r="H787" s="4" t="s">
        <v>2580</v>
      </c>
      <c r="I787" s="4" t="s">
        <v>1634</v>
      </c>
      <c r="K787" s="16"/>
      <c r="L787" s="16"/>
      <c r="M787" s="4" t="s">
        <v>1634</v>
      </c>
      <c r="N787" s="4" t="s">
        <v>1643</v>
      </c>
      <c r="P787" s="4" t="s">
        <v>1668</v>
      </c>
      <c r="Q787" s="4">
        <v>1</v>
      </c>
      <c r="R787" s="4">
        <v>1</v>
      </c>
      <c r="T787" s="4">
        <v>0</v>
      </c>
      <c r="W787" s="4">
        <v>0.4</v>
      </c>
      <c r="X787" s="4" t="s">
        <v>1646</v>
      </c>
      <c r="AB787" s="4" t="s">
        <v>2672</v>
      </c>
    </row>
    <row r="788" spans="1:28" s="4" customFormat="1" ht="26.4" hidden="1" x14ac:dyDescent="0.3">
      <c r="A788" s="3" t="s">
        <v>2673</v>
      </c>
      <c r="B788" s="4">
        <v>18</v>
      </c>
      <c r="C788" s="4" t="s">
        <v>1072</v>
      </c>
      <c r="D788" s="4" t="s">
        <v>1647</v>
      </c>
      <c r="E788" s="4">
        <v>680</v>
      </c>
      <c r="F788" s="4" t="str">
        <f>LOOKUP(E788,Lotes!A:A,Lotes!N:N)</f>
        <v>piso bajo estructura con hoyos para postes y relleno</v>
      </c>
      <c r="G788" s="4" t="s">
        <v>27</v>
      </c>
      <c r="H788" s="4" t="s">
        <v>2651</v>
      </c>
      <c r="I788" s="4" t="s">
        <v>1634</v>
      </c>
      <c r="J788" s="4" t="s">
        <v>3561</v>
      </c>
      <c r="K788" s="10" t="s">
        <v>1656</v>
      </c>
      <c r="L788" s="10" t="s">
        <v>1657</v>
      </c>
      <c r="M788" s="4" t="s">
        <v>1658</v>
      </c>
      <c r="N788" s="4" t="s">
        <v>1706</v>
      </c>
      <c r="O788" s="4" t="s">
        <v>1665</v>
      </c>
      <c r="P788" s="4" t="s">
        <v>2674</v>
      </c>
      <c r="Q788" s="4">
        <v>1</v>
      </c>
      <c r="R788" s="4">
        <v>1</v>
      </c>
      <c r="T788" s="4">
        <v>1</v>
      </c>
      <c r="V788" s="4">
        <v>49.02</v>
      </c>
      <c r="W788" s="4">
        <v>11.5</v>
      </c>
      <c r="Y788" s="4" t="s">
        <v>1627</v>
      </c>
      <c r="AA788" s="4" t="s">
        <v>1647</v>
      </c>
      <c r="AB788" s="4" t="s">
        <v>2675</v>
      </c>
    </row>
    <row r="789" spans="1:28" s="4" customFormat="1" ht="26.4" hidden="1" x14ac:dyDescent="0.3">
      <c r="A789" s="3" t="s">
        <v>2673</v>
      </c>
      <c r="B789" s="4">
        <v>18</v>
      </c>
      <c r="C789" s="4" t="s">
        <v>1072</v>
      </c>
      <c r="D789" s="4" t="s">
        <v>1647</v>
      </c>
      <c r="E789" s="4">
        <v>680</v>
      </c>
      <c r="F789" s="4" t="str">
        <f>LOOKUP(E789,Lotes!A:A,Lotes!N:N)</f>
        <v>piso bajo estructura con hoyos para postes y relleno</v>
      </c>
      <c r="G789" s="4" t="s">
        <v>27</v>
      </c>
      <c r="H789" s="4" t="s">
        <v>2651</v>
      </c>
      <c r="I789" s="4" t="s">
        <v>1634</v>
      </c>
      <c r="J789" s="4" t="s">
        <v>3561</v>
      </c>
      <c r="K789" s="10" t="s">
        <v>1656</v>
      </c>
      <c r="L789" s="10" t="s">
        <v>1657</v>
      </c>
      <c r="M789" s="4" t="s">
        <v>1658</v>
      </c>
      <c r="N789" s="4" t="s">
        <v>2072</v>
      </c>
      <c r="P789" s="4" t="s">
        <v>1626</v>
      </c>
      <c r="Q789" s="4">
        <v>1</v>
      </c>
      <c r="R789" s="4">
        <v>1</v>
      </c>
      <c r="T789" s="4">
        <v>1</v>
      </c>
      <c r="U789" s="4">
        <v>33.020000000000003</v>
      </c>
      <c r="V789" s="4">
        <v>17.97</v>
      </c>
      <c r="W789" s="4">
        <v>1.7</v>
      </c>
      <c r="Y789" s="4" t="s">
        <v>1647</v>
      </c>
      <c r="AA789" s="4" t="s">
        <v>1647</v>
      </c>
    </row>
    <row r="790" spans="1:28" s="4" customFormat="1" ht="26.4" hidden="1" x14ac:dyDescent="0.3">
      <c r="A790" s="3" t="s">
        <v>2673</v>
      </c>
      <c r="B790" s="4">
        <v>18</v>
      </c>
      <c r="C790" s="4" t="s">
        <v>1072</v>
      </c>
      <c r="D790" s="4" t="s">
        <v>1647</v>
      </c>
      <c r="E790" s="4">
        <v>680</v>
      </c>
      <c r="F790" s="4" t="str">
        <f>LOOKUP(E790,Lotes!A:A,Lotes!N:N)</f>
        <v>piso bajo estructura con hoyos para postes y relleno</v>
      </c>
      <c r="G790" s="4" t="s">
        <v>27</v>
      </c>
      <c r="H790" s="4" t="s">
        <v>2651</v>
      </c>
      <c r="I790" s="4" t="s">
        <v>1634</v>
      </c>
      <c r="J790" s="4" t="s">
        <v>3561</v>
      </c>
      <c r="K790" s="10" t="s">
        <v>1656</v>
      </c>
      <c r="L790" s="10" t="s">
        <v>1657</v>
      </c>
      <c r="M790" s="4" t="s">
        <v>1658</v>
      </c>
      <c r="N790" s="4" t="s">
        <v>1717</v>
      </c>
      <c r="P790" s="4" t="s">
        <v>1626</v>
      </c>
      <c r="Q790" s="4">
        <v>1</v>
      </c>
      <c r="R790" s="4">
        <v>1</v>
      </c>
      <c r="T790" s="4">
        <v>1</v>
      </c>
      <c r="U790" s="4">
        <v>28.49</v>
      </c>
      <c r="V790" s="4">
        <v>17.16</v>
      </c>
      <c r="W790" s="4">
        <v>2.8</v>
      </c>
      <c r="Y790" s="4" t="s">
        <v>1647</v>
      </c>
      <c r="AA790" s="4" t="s">
        <v>1647</v>
      </c>
    </row>
    <row r="791" spans="1:28" s="4" customFormat="1" ht="13.8" hidden="1" x14ac:dyDescent="0.3">
      <c r="A791" s="3" t="s">
        <v>2676</v>
      </c>
      <c r="B791" s="4">
        <v>18</v>
      </c>
      <c r="C791" s="4" t="s">
        <v>1072</v>
      </c>
      <c r="D791" s="4" t="s">
        <v>1647</v>
      </c>
      <c r="E791" s="4">
        <v>680</v>
      </c>
      <c r="F791" s="4" t="str">
        <f>LOOKUP(E791,Lotes!A:A,Lotes!N:N)</f>
        <v>piso bajo estructura con hoyos para postes y relleno</v>
      </c>
      <c r="G791" s="4" t="s">
        <v>27</v>
      </c>
      <c r="H791" s="4" t="s">
        <v>2651</v>
      </c>
      <c r="I791" s="4" t="s">
        <v>1634</v>
      </c>
      <c r="J791" s="4" t="s">
        <v>3965</v>
      </c>
      <c r="K791" s="10" t="s">
        <v>1673</v>
      </c>
      <c r="L791" s="10" t="s">
        <v>1829</v>
      </c>
      <c r="M791" s="4" t="s">
        <v>1830</v>
      </c>
      <c r="N791" s="4" t="s">
        <v>1624</v>
      </c>
      <c r="O791" s="4" t="s">
        <v>1665</v>
      </c>
      <c r="P791" s="4" t="s">
        <v>1626</v>
      </c>
      <c r="Q791" s="4">
        <v>1</v>
      </c>
      <c r="R791" s="4">
        <v>1</v>
      </c>
      <c r="T791" s="4">
        <v>1</v>
      </c>
      <c r="U791" s="4">
        <v>109.19</v>
      </c>
      <c r="V791" s="4">
        <v>17.37</v>
      </c>
      <c r="W791" s="4">
        <v>7.3</v>
      </c>
      <c r="Y791" s="4" t="s">
        <v>1627</v>
      </c>
      <c r="AA791" s="4" t="s">
        <v>1647</v>
      </c>
      <c r="AB791" s="4" t="s">
        <v>2677</v>
      </c>
    </row>
    <row r="792" spans="1:28" s="4" customFormat="1" ht="13.8" hidden="1" x14ac:dyDescent="0.3">
      <c r="A792" s="3" t="s">
        <v>2678</v>
      </c>
      <c r="B792" s="4">
        <v>18</v>
      </c>
      <c r="C792" s="4" t="s">
        <v>1072</v>
      </c>
      <c r="D792" s="4" t="s">
        <v>1647</v>
      </c>
      <c r="E792" s="4">
        <v>680</v>
      </c>
      <c r="F792" s="4" t="str">
        <f>LOOKUP(E792,Lotes!A:A,Lotes!N:N)</f>
        <v>piso bajo estructura con hoyos para postes y relleno</v>
      </c>
      <c r="G792" s="4" t="s">
        <v>27</v>
      </c>
      <c r="H792" s="4" t="s">
        <v>2651</v>
      </c>
      <c r="I792" s="4" t="s">
        <v>1634</v>
      </c>
      <c r="J792" s="4" t="s">
        <v>1742</v>
      </c>
      <c r="K792" s="10" t="s">
        <v>1904</v>
      </c>
      <c r="L792" s="10" t="s">
        <v>1636</v>
      </c>
      <c r="M792" s="4" t="s">
        <v>1905</v>
      </c>
      <c r="N792" s="4" t="s">
        <v>1785</v>
      </c>
      <c r="O792" s="4" t="s">
        <v>1625</v>
      </c>
      <c r="P792" s="4" t="s">
        <v>1626</v>
      </c>
      <c r="Q792" s="4">
        <v>1</v>
      </c>
      <c r="R792" s="4">
        <v>1</v>
      </c>
      <c r="T792" s="4">
        <v>1</v>
      </c>
      <c r="U792" s="4">
        <v>47.32</v>
      </c>
      <c r="V792" s="4">
        <v>12.29</v>
      </c>
      <c r="W792" s="4">
        <v>1</v>
      </c>
      <c r="Y792" s="4" t="s">
        <v>1647</v>
      </c>
      <c r="AA792" s="4" t="s">
        <v>1647</v>
      </c>
    </row>
    <row r="793" spans="1:28" s="4" customFormat="1" ht="13.8" hidden="1" x14ac:dyDescent="0.3">
      <c r="A793" s="3" t="s">
        <v>2678</v>
      </c>
      <c r="B793" s="4">
        <v>18</v>
      </c>
      <c r="C793" s="4" t="s">
        <v>1072</v>
      </c>
      <c r="D793" s="4" t="s">
        <v>1647</v>
      </c>
      <c r="E793" s="4">
        <v>680</v>
      </c>
      <c r="F793" s="4" t="str">
        <f>LOOKUP(E793,Lotes!A:A,Lotes!N:N)</f>
        <v>piso bajo estructura con hoyos para postes y relleno</v>
      </c>
      <c r="G793" s="4" t="s">
        <v>27</v>
      </c>
      <c r="H793" s="4" t="s">
        <v>2651</v>
      </c>
      <c r="I793" s="4" t="s">
        <v>1634</v>
      </c>
      <c r="J793" s="4" t="s">
        <v>1742</v>
      </c>
      <c r="K793" s="10" t="s">
        <v>1904</v>
      </c>
      <c r="L793" s="10" t="s">
        <v>1636</v>
      </c>
      <c r="M793" s="4" t="s">
        <v>1905</v>
      </c>
      <c r="N793" s="4" t="s">
        <v>1687</v>
      </c>
      <c r="O793" s="4" t="s">
        <v>1625</v>
      </c>
      <c r="P793" s="4" t="s">
        <v>1626</v>
      </c>
      <c r="Q793" s="4">
        <v>1</v>
      </c>
      <c r="R793" s="4">
        <v>1</v>
      </c>
      <c r="T793" s="4">
        <v>1</v>
      </c>
      <c r="U793" s="4">
        <v>37.97</v>
      </c>
      <c r="V793" s="4">
        <v>5.37</v>
      </c>
      <c r="W793" s="4">
        <v>1.3</v>
      </c>
      <c r="Y793" s="4" t="s">
        <v>1647</v>
      </c>
      <c r="AA793" s="4" t="s">
        <v>1647</v>
      </c>
    </row>
    <row r="794" spans="1:28" s="4" customFormat="1" ht="13.8" hidden="1" x14ac:dyDescent="0.3">
      <c r="A794" s="3" t="s">
        <v>2678</v>
      </c>
      <c r="B794" s="4">
        <v>18</v>
      </c>
      <c r="C794" s="4" t="s">
        <v>1072</v>
      </c>
      <c r="D794" s="4" t="s">
        <v>1647</v>
      </c>
      <c r="E794" s="4">
        <v>680</v>
      </c>
      <c r="F794" s="4" t="str">
        <f>LOOKUP(E794,Lotes!A:A,Lotes!N:N)</f>
        <v>piso bajo estructura con hoyos para postes y relleno</v>
      </c>
      <c r="G794" s="4" t="s">
        <v>27</v>
      </c>
      <c r="H794" s="4" t="s">
        <v>2651</v>
      </c>
      <c r="I794" s="4" t="s">
        <v>1634</v>
      </c>
      <c r="J794" s="4" t="s">
        <v>1742</v>
      </c>
      <c r="K794" s="10" t="s">
        <v>1904</v>
      </c>
      <c r="L794" s="10" t="s">
        <v>1636</v>
      </c>
      <c r="M794" s="4" t="s">
        <v>1905</v>
      </c>
      <c r="N794" s="4" t="s">
        <v>1706</v>
      </c>
      <c r="O794" s="4" t="s">
        <v>1625</v>
      </c>
      <c r="P794" s="4" t="s">
        <v>1626</v>
      </c>
      <c r="Q794" s="4">
        <v>1</v>
      </c>
      <c r="R794" s="4">
        <v>1</v>
      </c>
      <c r="T794" s="4">
        <v>1</v>
      </c>
      <c r="U794" s="4">
        <v>66.67</v>
      </c>
      <c r="V794" s="4">
        <v>11.43</v>
      </c>
      <c r="W794" s="4">
        <v>0.3</v>
      </c>
      <c r="Y794" s="4" t="s">
        <v>1627</v>
      </c>
      <c r="AA794" s="4" t="s">
        <v>1647</v>
      </c>
      <c r="AB794" s="4" t="s">
        <v>2679</v>
      </c>
    </row>
    <row r="795" spans="1:28" s="4" customFormat="1" ht="26.4" hidden="1" x14ac:dyDescent="0.3">
      <c r="A795" s="3" t="s">
        <v>2680</v>
      </c>
      <c r="B795" s="4">
        <v>18</v>
      </c>
      <c r="C795" s="4" t="s">
        <v>1072</v>
      </c>
      <c r="D795" s="4" t="s">
        <v>1647</v>
      </c>
      <c r="E795" s="4">
        <v>680</v>
      </c>
      <c r="F795" s="4" t="str">
        <f>LOOKUP(E795,Lotes!A:A,Lotes!N:N)</f>
        <v>piso bajo estructura con hoyos para postes y relleno</v>
      </c>
      <c r="G795" s="4" t="s">
        <v>27</v>
      </c>
      <c r="H795" s="4" t="s">
        <v>2651</v>
      </c>
      <c r="I795" s="4" t="s">
        <v>1622</v>
      </c>
      <c r="K795" s="10" t="s">
        <v>1641</v>
      </c>
      <c r="L795" s="16"/>
      <c r="M795" s="20" t="s">
        <v>1622</v>
      </c>
      <c r="N795" s="4" t="s">
        <v>1898</v>
      </c>
      <c r="O795" s="4" t="s">
        <v>1625</v>
      </c>
      <c r="P795" s="4" t="s">
        <v>1626</v>
      </c>
      <c r="Q795" s="4">
        <v>1</v>
      </c>
      <c r="R795" s="4">
        <v>1</v>
      </c>
      <c r="T795" s="4">
        <v>1</v>
      </c>
      <c r="U795" s="4">
        <v>51.91</v>
      </c>
      <c r="V795" s="4">
        <v>7.67</v>
      </c>
      <c r="W795" s="4">
        <v>0.7</v>
      </c>
      <c r="X795" s="4" t="s">
        <v>2015</v>
      </c>
      <c r="AB795" s="4" t="s">
        <v>2681</v>
      </c>
    </row>
    <row r="796" spans="1:28" s="4" customFormat="1" ht="39.6" hidden="1" x14ac:dyDescent="0.3">
      <c r="A796" s="3" t="s">
        <v>2680</v>
      </c>
      <c r="B796" s="4">
        <v>18</v>
      </c>
      <c r="C796" s="4" t="s">
        <v>1072</v>
      </c>
      <c r="D796" s="4" t="s">
        <v>1647</v>
      </c>
      <c r="E796" s="4">
        <v>680</v>
      </c>
      <c r="F796" s="4" t="str">
        <f>LOOKUP(E796,Lotes!A:A,Lotes!N:N)</f>
        <v>piso bajo estructura con hoyos para postes y relleno</v>
      </c>
      <c r="G796" s="4" t="s">
        <v>27</v>
      </c>
      <c r="H796" s="4" t="s">
        <v>2651</v>
      </c>
      <c r="I796" s="4" t="s">
        <v>1622</v>
      </c>
      <c r="K796" s="10" t="s">
        <v>1641</v>
      </c>
      <c r="L796" s="16"/>
      <c r="M796" s="20" t="s">
        <v>1622</v>
      </c>
      <c r="N796" s="4" t="s">
        <v>1687</v>
      </c>
      <c r="O796" s="4" t="s">
        <v>1625</v>
      </c>
      <c r="P796" s="4" t="s">
        <v>1786</v>
      </c>
      <c r="Q796" s="4" t="s">
        <v>1723</v>
      </c>
      <c r="R796" s="4">
        <v>2</v>
      </c>
      <c r="T796" s="4">
        <v>0</v>
      </c>
      <c r="U796" s="4">
        <v>51.27</v>
      </c>
      <c r="V796" s="4">
        <v>6.06</v>
      </c>
      <c r="W796" s="4">
        <v>0.6</v>
      </c>
      <c r="X796" s="4" t="s">
        <v>1679</v>
      </c>
    </row>
    <row r="797" spans="1:28" s="12" customFormat="1" ht="26.4" hidden="1" x14ac:dyDescent="0.3">
      <c r="A797" s="11" t="s">
        <v>2682</v>
      </c>
      <c r="B797" s="12">
        <v>18</v>
      </c>
      <c r="C797" s="12" t="s">
        <v>1072</v>
      </c>
      <c r="D797" s="4" t="s">
        <v>1647</v>
      </c>
      <c r="E797" s="12">
        <v>680</v>
      </c>
      <c r="F797" s="4" t="str">
        <f>LOOKUP(E797,Lotes!A:A,Lotes!N:N)</f>
        <v>piso bajo estructura con hoyos para postes y relleno</v>
      </c>
      <c r="G797" s="12" t="s">
        <v>27</v>
      </c>
      <c r="H797" s="12" t="s">
        <v>2651</v>
      </c>
      <c r="I797" s="12" t="s">
        <v>1622</v>
      </c>
      <c r="K797" s="13" t="s">
        <v>1682</v>
      </c>
      <c r="L797" s="14"/>
      <c r="M797" s="20" t="s">
        <v>1622</v>
      </c>
      <c r="N797" s="12" t="s">
        <v>1755</v>
      </c>
      <c r="O797" s="12" t="s">
        <v>1625</v>
      </c>
      <c r="P797" s="15">
        <v>0.9</v>
      </c>
      <c r="Q797" s="12">
        <v>1</v>
      </c>
      <c r="R797" s="12">
        <v>1</v>
      </c>
      <c r="T797" s="12">
        <v>1</v>
      </c>
      <c r="U797" s="12">
        <v>27.12</v>
      </c>
      <c r="V797" s="12">
        <v>10.79</v>
      </c>
      <c r="W797" s="12">
        <v>0.3</v>
      </c>
      <c r="X797" s="12" t="s">
        <v>2015</v>
      </c>
      <c r="Z797" s="12" t="s">
        <v>1874</v>
      </c>
      <c r="AA797" s="12" t="s">
        <v>1647</v>
      </c>
      <c r="AB797" s="12" t="s">
        <v>2683</v>
      </c>
    </row>
    <row r="798" spans="1:28" s="4" customFormat="1" ht="26.4" hidden="1" x14ac:dyDescent="0.3">
      <c r="A798" s="3" t="s">
        <v>2682</v>
      </c>
      <c r="B798" s="4">
        <v>18</v>
      </c>
      <c r="C798" s="4" t="s">
        <v>1072</v>
      </c>
      <c r="D798" s="4" t="s">
        <v>1647</v>
      </c>
      <c r="E798" s="4">
        <v>680</v>
      </c>
      <c r="F798" s="4" t="str">
        <f>LOOKUP(E798,Lotes!A:A,Lotes!N:N)</f>
        <v>piso bajo estructura con hoyos para postes y relleno</v>
      </c>
      <c r="G798" s="4" t="s">
        <v>27</v>
      </c>
      <c r="H798" s="4" t="s">
        <v>2651</v>
      </c>
      <c r="I798" s="4" t="s">
        <v>1622</v>
      </c>
      <c r="K798" s="10" t="s">
        <v>1682</v>
      </c>
      <c r="L798" s="16"/>
      <c r="M798" s="20" t="s">
        <v>1622</v>
      </c>
      <c r="N798" s="4" t="s">
        <v>1755</v>
      </c>
      <c r="O798" s="4" t="s">
        <v>1665</v>
      </c>
      <c r="P798" s="4" t="s">
        <v>1631</v>
      </c>
      <c r="Q798" s="4">
        <v>1</v>
      </c>
      <c r="R798" s="4">
        <v>1</v>
      </c>
      <c r="T798" s="4">
        <v>1</v>
      </c>
      <c r="U798" s="4">
        <v>26.97</v>
      </c>
      <c r="V798" s="4">
        <v>8.85</v>
      </c>
      <c r="W798" s="4">
        <v>0.3</v>
      </c>
      <c r="AB798" s="4" t="s">
        <v>2684</v>
      </c>
    </row>
    <row r="799" spans="1:28" s="4" customFormat="1" ht="13.8" hidden="1" x14ac:dyDescent="0.3">
      <c r="A799" s="3" t="s">
        <v>2682</v>
      </c>
      <c r="B799" s="4">
        <v>18</v>
      </c>
      <c r="C799" s="4" t="s">
        <v>1072</v>
      </c>
      <c r="D799" s="4" t="s">
        <v>1647</v>
      </c>
      <c r="E799" s="4">
        <v>680</v>
      </c>
      <c r="F799" s="4" t="str">
        <f>LOOKUP(E799,Lotes!A:A,Lotes!N:N)</f>
        <v>piso bajo estructura con hoyos para postes y relleno</v>
      </c>
      <c r="G799" s="4" t="s">
        <v>27</v>
      </c>
      <c r="H799" s="4" t="s">
        <v>2651</v>
      </c>
      <c r="I799" s="4" t="s">
        <v>1622</v>
      </c>
      <c r="K799" s="10" t="s">
        <v>1682</v>
      </c>
      <c r="L799" s="16"/>
      <c r="M799" s="20" t="s">
        <v>1622</v>
      </c>
      <c r="N799" s="4" t="s">
        <v>1757</v>
      </c>
      <c r="O799" s="4" t="s">
        <v>1665</v>
      </c>
      <c r="P799" s="4" t="s">
        <v>1626</v>
      </c>
      <c r="Q799" s="4">
        <v>1</v>
      </c>
      <c r="R799" s="4">
        <v>1</v>
      </c>
      <c r="T799" s="4">
        <v>1</v>
      </c>
      <c r="U799" s="4">
        <v>43.86</v>
      </c>
      <c r="V799" s="4">
        <v>7.59</v>
      </c>
      <c r="W799" s="4">
        <v>0.2</v>
      </c>
    </row>
    <row r="800" spans="1:28" s="4" customFormat="1" ht="13.8" hidden="1" x14ac:dyDescent="0.3">
      <c r="A800" s="3" t="s">
        <v>2685</v>
      </c>
      <c r="B800" s="4">
        <v>18</v>
      </c>
      <c r="C800" s="4" t="s">
        <v>1072</v>
      </c>
      <c r="D800" s="4" t="s">
        <v>1647</v>
      </c>
      <c r="E800" s="4">
        <v>680</v>
      </c>
      <c r="F800" s="4" t="str">
        <f>LOOKUP(E800,Lotes!A:A,Lotes!N:N)</f>
        <v>piso bajo estructura con hoyos para postes y relleno</v>
      </c>
      <c r="G800" s="4" t="s">
        <v>27</v>
      </c>
      <c r="H800" s="4" t="s">
        <v>2651</v>
      </c>
      <c r="I800" s="4" t="s">
        <v>1634</v>
      </c>
      <c r="J800" s="4" t="s">
        <v>2911</v>
      </c>
      <c r="K800" s="10" t="s">
        <v>1635</v>
      </c>
      <c r="L800" s="10" t="s">
        <v>1636</v>
      </c>
      <c r="M800" s="4" t="s">
        <v>1637</v>
      </c>
      <c r="N800" s="4" t="s">
        <v>1757</v>
      </c>
      <c r="O800" s="4" t="s">
        <v>1625</v>
      </c>
      <c r="P800" s="4" t="s">
        <v>1786</v>
      </c>
      <c r="Q800" s="4">
        <v>1</v>
      </c>
      <c r="R800" s="4">
        <v>1</v>
      </c>
      <c r="T800" s="4">
        <v>1</v>
      </c>
      <c r="U800" s="4">
        <v>33.58</v>
      </c>
      <c r="V800" s="4">
        <v>11.23</v>
      </c>
      <c r="W800" s="4">
        <v>0.9</v>
      </c>
      <c r="AB800" s="4" t="s">
        <v>2686</v>
      </c>
    </row>
    <row r="801" spans="1:28" s="4" customFormat="1" ht="13.8" hidden="1" x14ac:dyDescent="0.3">
      <c r="A801" s="3" t="s">
        <v>2687</v>
      </c>
      <c r="B801" s="4">
        <v>18</v>
      </c>
      <c r="C801" s="4" t="s">
        <v>1072</v>
      </c>
      <c r="D801" s="4" t="s">
        <v>1647</v>
      </c>
      <c r="E801" s="4">
        <v>680</v>
      </c>
      <c r="F801" s="4" t="str">
        <f>LOOKUP(E801,Lotes!A:A,Lotes!N:N)</f>
        <v>piso bajo estructura con hoyos para postes y relleno</v>
      </c>
      <c r="G801" s="4" t="s">
        <v>27</v>
      </c>
      <c r="H801" s="4" t="s">
        <v>2651</v>
      </c>
      <c r="I801" s="4" t="s">
        <v>1634</v>
      </c>
      <c r="K801" s="10" t="s">
        <v>1682</v>
      </c>
      <c r="L801" s="16"/>
      <c r="M801" s="4" t="s">
        <v>1683</v>
      </c>
      <c r="N801" s="4" t="s">
        <v>1667</v>
      </c>
      <c r="P801" s="6">
        <v>0.8</v>
      </c>
      <c r="Q801" s="4">
        <v>1</v>
      </c>
      <c r="R801" s="4">
        <v>1</v>
      </c>
      <c r="T801" s="4">
        <v>1</v>
      </c>
    </row>
    <row r="802" spans="1:28" s="4" customFormat="1" ht="13.8" hidden="1" x14ac:dyDescent="0.3">
      <c r="A802" s="3" t="s">
        <v>2687</v>
      </c>
      <c r="B802" s="4">
        <v>18</v>
      </c>
      <c r="C802" s="4" t="s">
        <v>1072</v>
      </c>
      <c r="D802" s="4" t="s">
        <v>1647</v>
      </c>
      <c r="E802" s="4">
        <v>680</v>
      </c>
      <c r="F802" s="4" t="str">
        <f>LOOKUP(E802,Lotes!A:A,Lotes!N:N)</f>
        <v>piso bajo estructura con hoyos para postes y relleno</v>
      </c>
      <c r="G802" s="4" t="s">
        <v>27</v>
      </c>
      <c r="H802" s="4" t="s">
        <v>2651</v>
      </c>
      <c r="I802" s="4" t="s">
        <v>1634</v>
      </c>
      <c r="K802" s="10" t="s">
        <v>1682</v>
      </c>
      <c r="L802" s="16"/>
      <c r="M802" s="4" t="s">
        <v>1683</v>
      </c>
      <c r="N802" s="4" t="s">
        <v>1718</v>
      </c>
      <c r="P802" s="4" t="s">
        <v>1668</v>
      </c>
      <c r="Q802" s="4">
        <v>1</v>
      </c>
      <c r="R802" s="4">
        <v>1</v>
      </c>
      <c r="T802" s="4">
        <v>0</v>
      </c>
    </row>
    <row r="803" spans="1:28" s="4" customFormat="1" ht="26.4" hidden="1" x14ac:dyDescent="0.3">
      <c r="A803" s="3" t="s">
        <v>2687</v>
      </c>
      <c r="B803" s="4">
        <v>18</v>
      </c>
      <c r="C803" s="4" t="s">
        <v>1072</v>
      </c>
      <c r="D803" s="4" t="s">
        <v>1647</v>
      </c>
      <c r="E803" s="4">
        <v>680</v>
      </c>
      <c r="F803" s="4" t="str">
        <f>LOOKUP(E803,Lotes!A:A,Lotes!N:N)</f>
        <v>piso bajo estructura con hoyos para postes y relleno</v>
      </c>
      <c r="G803" s="4" t="s">
        <v>27</v>
      </c>
      <c r="H803" s="4" t="s">
        <v>2651</v>
      </c>
      <c r="I803" s="4" t="s">
        <v>1634</v>
      </c>
      <c r="K803" s="10" t="s">
        <v>1682</v>
      </c>
      <c r="L803" s="16"/>
      <c r="M803" s="4" t="s">
        <v>1683</v>
      </c>
      <c r="N803" s="4" t="s">
        <v>1643</v>
      </c>
      <c r="P803" s="4" t="s">
        <v>1632</v>
      </c>
      <c r="Q803" s="4">
        <v>1</v>
      </c>
      <c r="R803" s="4">
        <v>1</v>
      </c>
      <c r="T803" s="4">
        <v>0</v>
      </c>
      <c r="U803" s="4">
        <v>41.16</v>
      </c>
      <c r="V803" s="4">
        <v>8.6300000000000008</v>
      </c>
      <c r="W803" s="4">
        <v>0.8</v>
      </c>
      <c r="X803" s="4" t="s">
        <v>1646</v>
      </c>
      <c r="AB803" s="4" t="s">
        <v>2688</v>
      </c>
    </row>
    <row r="804" spans="1:28" s="4" customFormat="1" ht="26.4" hidden="1" x14ac:dyDescent="0.3">
      <c r="A804" s="3" t="s">
        <v>2689</v>
      </c>
      <c r="B804" s="4">
        <v>18</v>
      </c>
      <c r="C804" s="4" t="s">
        <v>1072</v>
      </c>
      <c r="D804" s="4" t="s">
        <v>1647</v>
      </c>
      <c r="E804" s="4">
        <v>680</v>
      </c>
      <c r="F804" s="4" t="str">
        <f>LOOKUP(E804,Lotes!A:A,Lotes!N:N)</f>
        <v>piso bajo estructura con hoyos para postes y relleno</v>
      </c>
      <c r="G804" s="4" t="s">
        <v>27</v>
      </c>
      <c r="H804" s="4" t="s">
        <v>2651</v>
      </c>
      <c r="I804" s="4" t="s">
        <v>1634</v>
      </c>
      <c r="K804" s="10" t="s">
        <v>1641</v>
      </c>
      <c r="L804" s="16"/>
      <c r="M804" s="4" t="s">
        <v>1642</v>
      </c>
      <c r="N804" s="4" t="s">
        <v>1643</v>
      </c>
      <c r="P804" s="4" t="s">
        <v>1632</v>
      </c>
      <c r="Q804" s="4">
        <v>1</v>
      </c>
      <c r="R804" s="4">
        <v>1</v>
      </c>
      <c r="T804" s="4">
        <v>0</v>
      </c>
      <c r="W804" s="4">
        <v>2.2000000000000002</v>
      </c>
      <c r="AB804" s="4" t="s">
        <v>2690</v>
      </c>
    </row>
    <row r="805" spans="1:28" s="4" customFormat="1" ht="26.4" hidden="1" x14ac:dyDescent="0.3">
      <c r="A805" s="3" t="s">
        <v>2691</v>
      </c>
      <c r="B805" s="4">
        <v>18</v>
      </c>
      <c r="C805" s="4" t="s">
        <v>1395</v>
      </c>
      <c r="E805" s="4">
        <v>684</v>
      </c>
      <c r="F805" s="4" t="str">
        <f>LOOKUP(E805,Lotes!A:A,Lotes!N:N)</f>
        <v>Relleno</v>
      </c>
      <c r="G805" s="4" t="s">
        <v>356</v>
      </c>
      <c r="H805" s="4" t="s">
        <v>2306</v>
      </c>
      <c r="I805" s="4" t="s">
        <v>1634</v>
      </c>
      <c r="J805" s="4" t="s">
        <v>3561</v>
      </c>
      <c r="K805" s="10" t="s">
        <v>1656</v>
      </c>
      <c r="L805" s="10" t="s">
        <v>1657</v>
      </c>
      <c r="M805" s="4" t="s">
        <v>1658</v>
      </c>
      <c r="N805" s="4" t="s">
        <v>2692</v>
      </c>
      <c r="P805" s="6">
        <v>0.9</v>
      </c>
      <c r="Q805" s="4">
        <v>1</v>
      </c>
      <c r="R805" s="4">
        <v>1</v>
      </c>
      <c r="T805" s="4">
        <v>1</v>
      </c>
      <c r="U805" s="4">
        <v>34.01</v>
      </c>
      <c r="V805" s="4">
        <v>51.58</v>
      </c>
      <c r="W805" s="4">
        <v>17.399999999999999</v>
      </c>
    </row>
    <row r="806" spans="1:28" s="4" customFormat="1" ht="13.8" hidden="1" x14ac:dyDescent="0.3">
      <c r="A806" s="3" t="s">
        <v>2693</v>
      </c>
      <c r="B806" s="4">
        <v>18</v>
      </c>
      <c r="C806" s="4" t="s">
        <v>1395</v>
      </c>
      <c r="E806" s="4">
        <v>684</v>
      </c>
      <c r="F806" s="4" t="str">
        <f>LOOKUP(E806,Lotes!A:A,Lotes!N:N)</f>
        <v>Relleno</v>
      </c>
      <c r="G806" s="4" t="s">
        <v>356</v>
      </c>
      <c r="H806" s="4" t="s">
        <v>2306</v>
      </c>
      <c r="I806" s="4" t="s">
        <v>1634</v>
      </c>
      <c r="J806" s="4" t="s">
        <v>2911</v>
      </c>
      <c r="K806" s="10" t="s">
        <v>1635</v>
      </c>
      <c r="L806" s="10" t="s">
        <v>1636</v>
      </c>
      <c r="M806" s="4" t="s">
        <v>1637</v>
      </c>
      <c r="N806" s="4" t="s">
        <v>1710</v>
      </c>
      <c r="O806" s="4" t="s">
        <v>1665</v>
      </c>
      <c r="P806" s="4" t="s">
        <v>1626</v>
      </c>
      <c r="Q806" s="4">
        <v>1</v>
      </c>
      <c r="R806" s="4">
        <v>1</v>
      </c>
      <c r="T806" s="4">
        <v>1</v>
      </c>
      <c r="U806" s="4">
        <v>59.54</v>
      </c>
      <c r="V806" s="4">
        <v>19.05</v>
      </c>
      <c r="W806" s="4">
        <v>1.5</v>
      </c>
    </row>
    <row r="807" spans="1:28" s="4" customFormat="1" ht="13.8" hidden="1" x14ac:dyDescent="0.3">
      <c r="A807" s="3" t="s">
        <v>2693</v>
      </c>
      <c r="B807" s="4">
        <v>18</v>
      </c>
      <c r="C807" s="4" t="s">
        <v>1395</v>
      </c>
      <c r="E807" s="4">
        <v>684</v>
      </c>
      <c r="F807" s="4" t="str">
        <f>LOOKUP(E807,Lotes!A:A,Lotes!N:N)</f>
        <v>Relleno</v>
      </c>
      <c r="G807" s="4" t="s">
        <v>356</v>
      </c>
      <c r="H807" s="4" t="s">
        <v>2306</v>
      </c>
      <c r="I807" s="4" t="s">
        <v>1634</v>
      </c>
      <c r="J807" s="4" t="s">
        <v>2911</v>
      </c>
      <c r="K807" s="10" t="s">
        <v>1635</v>
      </c>
      <c r="L807" s="10" t="s">
        <v>1636</v>
      </c>
      <c r="M807" s="4" t="s">
        <v>1637</v>
      </c>
      <c r="N807" s="4" t="s">
        <v>1757</v>
      </c>
      <c r="O807" s="4" t="s">
        <v>1625</v>
      </c>
      <c r="P807" s="6">
        <v>0.5</v>
      </c>
      <c r="Q807" s="4">
        <v>1</v>
      </c>
      <c r="R807" s="4">
        <v>1</v>
      </c>
      <c r="T807" s="4">
        <v>1</v>
      </c>
      <c r="U807" s="4">
        <v>42.69</v>
      </c>
      <c r="V807" s="4">
        <v>8.5500000000000007</v>
      </c>
      <c r="W807" s="4">
        <v>0.4</v>
      </c>
      <c r="AB807" s="4" t="s">
        <v>2686</v>
      </c>
    </row>
    <row r="808" spans="1:28" s="4" customFormat="1" ht="13.8" hidden="1" x14ac:dyDescent="0.3">
      <c r="A808" s="3" t="s">
        <v>2693</v>
      </c>
      <c r="B808" s="4">
        <v>18</v>
      </c>
      <c r="C808" s="4" t="s">
        <v>1395</v>
      </c>
      <c r="E808" s="4">
        <v>684</v>
      </c>
      <c r="F808" s="4" t="str">
        <f>LOOKUP(E808,Lotes!A:A,Lotes!N:N)</f>
        <v>Relleno</v>
      </c>
      <c r="G808" s="4" t="s">
        <v>356</v>
      </c>
      <c r="H808" s="4" t="s">
        <v>2306</v>
      </c>
      <c r="I808" s="4" t="s">
        <v>1634</v>
      </c>
      <c r="J808" s="4" t="s">
        <v>2911</v>
      </c>
      <c r="K808" s="10" t="s">
        <v>1635</v>
      </c>
      <c r="L808" s="10" t="s">
        <v>1636</v>
      </c>
      <c r="M808" s="4" t="s">
        <v>1637</v>
      </c>
      <c r="N808" s="4" t="s">
        <v>1730</v>
      </c>
      <c r="O808" s="4" t="s">
        <v>1665</v>
      </c>
      <c r="P808" s="4" t="s">
        <v>1786</v>
      </c>
      <c r="Q808" s="4">
        <v>2</v>
      </c>
      <c r="R808" s="4">
        <v>2</v>
      </c>
      <c r="T808" s="4">
        <v>1</v>
      </c>
      <c r="V808" s="4">
        <v>11.8</v>
      </c>
      <c r="W808" s="4">
        <v>1.6</v>
      </c>
      <c r="Y808" s="4" t="s">
        <v>1627</v>
      </c>
      <c r="AB808" s="4" t="s">
        <v>2694</v>
      </c>
    </row>
    <row r="809" spans="1:28" s="4" customFormat="1" ht="39.6" hidden="1" x14ac:dyDescent="0.3">
      <c r="A809" s="3" t="s">
        <v>2693</v>
      </c>
      <c r="B809" s="4">
        <v>18</v>
      </c>
      <c r="C809" s="4" t="s">
        <v>1395</v>
      </c>
      <c r="E809" s="4">
        <v>684</v>
      </c>
      <c r="F809" s="4" t="str">
        <f>LOOKUP(E809,Lotes!A:A,Lotes!N:N)</f>
        <v>Relleno</v>
      </c>
      <c r="G809" s="4" t="s">
        <v>356</v>
      </c>
      <c r="H809" s="4" t="s">
        <v>2306</v>
      </c>
      <c r="I809" s="4" t="s">
        <v>1634</v>
      </c>
      <c r="J809" s="4" t="s">
        <v>2911</v>
      </c>
      <c r="K809" s="10" t="s">
        <v>1635</v>
      </c>
      <c r="L809" s="10" t="s">
        <v>1636</v>
      </c>
      <c r="M809" s="4" t="s">
        <v>1637</v>
      </c>
      <c r="N809" s="4" t="s">
        <v>1890</v>
      </c>
      <c r="P809" s="4" t="s">
        <v>1626</v>
      </c>
      <c r="Q809" s="4" t="s">
        <v>1723</v>
      </c>
      <c r="R809" s="4">
        <v>2</v>
      </c>
      <c r="T809" s="4">
        <v>1</v>
      </c>
      <c r="U809" s="4">
        <v>35.869999999999997</v>
      </c>
      <c r="V809" s="4">
        <v>20.72</v>
      </c>
      <c r="W809" s="4">
        <v>0.9</v>
      </c>
      <c r="Y809" s="4" t="s">
        <v>1791</v>
      </c>
      <c r="AB809" s="4" t="s">
        <v>2695</v>
      </c>
    </row>
    <row r="810" spans="1:28" s="4" customFormat="1" ht="26.4" hidden="1" x14ac:dyDescent="0.3">
      <c r="A810" s="3" t="s">
        <v>2696</v>
      </c>
      <c r="B810" s="4">
        <v>18</v>
      </c>
      <c r="C810" s="4" t="s">
        <v>1395</v>
      </c>
      <c r="E810" s="4">
        <v>684</v>
      </c>
      <c r="F810" s="4" t="str">
        <f>LOOKUP(E810,Lotes!A:A,Lotes!N:N)</f>
        <v>Relleno</v>
      </c>
      <c r="G810" s="4" t="s">
        <v>356</v>
      </c>
      <c r="H810" s="4" t="s">
        <v>2306</v>
      </c>
      <c r="I810" s="4" t="s">
        <v>1634</v>
      </c>
      <c r="K810" s="10" t="s">
        <v>1641</v>
      </c>
      <c r="L810" s="16"/>
      <c r="M810" s="4" t="s">
        <v>1642</v>
      </c>
      <c r="N810" s="4" t="s">
        <v>1667</v>
      </c>
      <c r="P810" s="4" t="s">
        <v>1668</v>
      </c>
      <c r="Q810" s="4">
        <v>3</v>
      </c>
      <c r="R810" s="4">
        <v>3</v>
      </c>
      <c r="T810" s="4">
        <v>0</v>
      </c>
      <c r="W810" s="4">
        <v>3</v>
      </c>
    </row>
    <row r="811" spans="1:28" s="4" customFormat="1" ht="26.4" hidden="1" x14ac:dyDescent="0.3">
      <c r="A811" s="3" t="s">
        <v>2696</v>
      </c>
      <c r="B811" s="4">
        <v>18</v>
      </c>
      <c r="C811" s="4" t="s">
        <v>1395</v>
      </c>
      <c r="E811" s="4">
        <v>684</v>
      </c>
      <c r="F811" s="4" t="str">
        <f>LOOKUP(E811,Lotes!A:A,Lotes!N:N)</f>
        <v>Relleno</v>
      </c>
      <c r="G811" s="4" t="s">
        <v>356</v>
      </c>
      <c r="H811" s="4" t="s">
        <v>2306</v>
      </c>
      <c r="I811" s="4" t="s">
        <v>1634</v>
      </c>
      <c r="K811" s="10" t="s">
        <v>1641</v>
      </c>
      <c r="L811" s="16"/>
      <c r="M811" s="4" t="s">
        <v>1642</v>
      </c>
      <c r="N811" s="4" t="s">
        <v>1643</v>
      </c>
      <c r="P811" s="4" t="s">
        <v>1632</v>
      </c>
      <c r="Q811" s="4">
        <v>7</v>
      </c>
      <c r="R811" s="4">
        <v>7</v>
      </c>
      <c r="T811" s="4">
        <v>0</v>
      </c>
      <c r="W811" s="4">
        <v>5.8</v>
      </c>
    </row>
    <row r="812" spans="1:28" s="4" customFormat="1" ht="13.8" hidden="1" x14ac:dyDescent="0.3">
      <c r="A812" s="3" t="s">
        <v>2697</v>
      </c>
      <c r="B812" s="4">
        <v>18</v>
      </c>
      <c r="C812" s="4" t="s">
        <v>1395</v>
      </c>
      <c r="E812" s="4">
        <v>684</v>
      </c>
      <c r="F812" s="4" t="str">
        <f>LOOKUP(E812,Lotes!A:A,Lotes!N:N)</f>
        <v>Relleno</v>
      </c>
      <c r="G812" s="4" t="s">
        <v>356</v>
      </c>
      <c r="H812" s="4" t="s">
        <v>2306</v>
      </c>
      <c r="I812" s="4" t="s">
        <v>1738</v>
      </c>
      <c r="K812" s="16"/>
      <c r="L812" s="16"/>
      <c r="M812" s="4" t="s">
        <v>1738</v>
      </c>
      <c r="N812" s="4" t="s">
        <v>1695</v>
      </c>
      <c r="P812" s="4" t="s">
        <v>1668</v>
      </c>
      <c r="Q812" s="4">
        <v>7</v>
      </c>
      <c r="R812" s="4">
        <v>7</v>
      </c>
      <c r="T812" s="4">
        <v>0</v>
      </c>
      <c r="W812" s="4">
        <v>1.6</v>
      </c>
      <c r="X812" s="5"/>
      <c r="AB812" s="4" t="s">
        <v>2698</v>
      </c>
    </row>
    <row r="813" spans="1:28" s="4" customFormat="1" ht="26.4" hidden="1" x14ac:dyDescent="0.3">
      <c r="A813" s="3" t="s">
        <v>2699</v>
      </c>
      <c r="B813" s="4">
        <v>17</v>
      </c>
      <c r="C813" s="4" t="s">
        <v>98</v>
      </c>
      <c r="D813" s="4" t="s">
        <v>1647</v>
      </c>
      <c r="E813" s="4">
        <v>75</v>
      </c>
      <c r="F813" s="4" t="str">
        <f>LOOKUP(E813,Lotes!A:A,Lotes!N:N)</f>
        <v>Nivel con concentraciones de hueso pequeño y disarticulado.</v>
      </c>
      <c r="G813" s="4" t="s">
        <v>95</v>
      </c>
      <c r="H813" s="4" t="s">
        <v>2700</v>
      </c>
      <c r="I813" s="4" t="s">
        <v>1634</v>
      </c>
      <c r="J813" s="4" t="s">
        <v>3561</v>
      </c>
      <c r="K813" s="10" t="s">
        <v>1656</v>
      </c>
      <c r="L813" s="10" t="s">
        <v>1657</v>
      </c>
      <c r="M813" s="4" t="s">
        <v>1658</v>
      </c>
      <c r="N813" s="4" t="s">
        <v>1624</v>
      </c>
      <c r="O813" s="4" t="s">
        <v>1625</v>
      </c>
      <c r="P813" s="4" t="s">
        <v>1786</v>
      </c>
      <c r="Q813" s="4">
        <v>1</v>
      </c>
      <c r="R813" s="4">
        <v>1</v>
      </c>
      <c r="T813" s="4">
        <v>1</v>
      </c>
      <c r="U813" s="4">
        <v>34.96</v>
      </c>
      <c r="V813" s="4">
        <v>29.17</v>
      </c>
      <c r="W813" s="4">
        <v>7.9</v>
      </c>
      <c r="X813" s="4" t="s">
        <v>2701</v>
      </c>
      <c r="Y813" s="4" t="s">
        <v>1647</v>
      </c>
      <c r="AB813" s="4" t="s">
        <v>2702</v>
      </c>
    </row>
    <row r="814" spans="1:28" s="4" customFormat="1" ht="13.8" hidden="1" x14ac:dyDescent="0.3">
      <c r="A814" s="3" t="s">
        <v>2703</v>
      </c>
      <c r="B814" s="4">
        <v>17</v>
      </c>
      <c r="C814" s="4" t="s">
        <v>98</v>
      </c>
      <c r="D814" s="4" t="s">
        <v>1647</v>
      </c>
      <c r="E814" s="4">
        <v>75</v>
      </c>
      <c r="F814" s="4" t="str">
        <f>LOOKUP(E814,Lotes!A:A,Lotes!N:N)</f>
        <v>Nivel con concentraciones de hueso pequeño y disarticulado.</v>
      </c>
      <c r="G814" s="4" t="s">
        <v>95</v>
      </c>
      <c r="H814" s="4" t="s">
        <v>2700</v>
      </c>
      <c r="I814" s="4" t="s">
        <v>1634</v>
      </c>
      <c r="K814" s="10" t="s">
        <v>1682</v>
      </c>
      <c r="L814" s="16"/>
      <c r="M814" s="4" t="s">
        <v>1683</v>
      </c>
      <c r="N814" s="4" t="s">
        <v>1713</v>
      </c>
      <c r="O814" s="4" t="s">
        <v>1861</v>
      </c>
      <c r="P814" s="4" t="s">
        <v>1862</v>
      </c>
      <c r="Q814" s="4">
        <v>1</v>
      </c>
      <c r="R814" s="4">
        <v>1</v>
      </c>
      <c r="T814" s="4">
        <v>0</v>
      </c>
      <c r="U814" s="4">
        <v>23.1</v>
      </c>
      <c r="V814" s="4">
        <v>15.26</v>
      </c>
      <c r="AB814" s="4" t="s">
        <v>2704</v>
      </c>
    </row>
    <row r="815" spans="1:28" s="4" customFormat="1" ht="13.8" hidden="1" x14ac:dyDescent="0.3">
      <c r="A815" s="3" t="s">
        <v>2703</v>
      </c>
      <c r="B815" s="4">
        <v>17</v>
      </c>
      <c r="C815" s="4" t="s">
        <v>98</v>
      </c>
      <c r="D815" s="4" t="s">
        <v>1647</v>
      </c>
      <c r="E815" s="4">
        <v>75</v>
      </c>
      <c r="F815" s="4" t="str">
        <f>LOOKUP(E815,Lotes!A:A,Lotes!N:N)</f>
        <v>Nivel con concentraciones de hueso pequeño y disarticulado.</v>
      </c>
      <c r="G815" s="4" t="s">
        <v>95</v>
      </c>
      <c r="H815" s="4" t="s">
        <v>2700</v>
      </c>
      <c r="I815" s="4" t="s">
        <v>1634</v>
      </c>
      <c r="K815" s="10" t="s">
        <v>1682</v>
      </c>
      <c r="L815" s="16"/>
      <c r="M815" s="4" t="s">
        <v>1683</v>
      </c>
      <c r="N815" s="4" t="s">
        <v>1713</v>
      </c>
      <c r="O815" s="4" t="s">
        <v>1625</v>
      </c>
      <c r="P815" s="4" t="s">
        <v>1866</v>
      </c>
      <c r="Q815" s="4">
        <v>1</v>
      </c>
      <c r="R815" s="4">
        <v>1</v>
      </c>
      <c r="T815" s="4">
        <v>0</v>
      </c>
      <c r="AB815" s="4" t="s">
        <v>2705</v>
      </c>
    </row>
    <row r="816" spans="1:28" s="4" customFormat="1" ht="13.8" hidden="1" x14ac:dyDescent="0.3">
      <c r="A816" s="3" t="s">
        <v>2703</v>
      </c>
      <c r="B816" s="4">
        <v>17</v>
      </c>
      <c r="C816" s="4" t="s">
        <v>98</v>
      </c>
      <c r="D816" s="4" t="s">
        <v>1647</v>
      </c>
      <c r="E816" s="4">
        <v>75</v>
      </c>
      <c r="F816" s="4" t="str">
        <f>LOOKUP(E816,Lotes!A:A,Lotes!N:N)</f>
        <v>Nivel con concentraciones de hueso pequeño y disarticulado.</v>
      </c>
      <c r="G816" s="4" t="s">
        <v>95</v>
      </c>
      <c r="H816" s="4" t="s">
        <v>2700</v>
      </c>
      <c r="I816" s="4" t="s">
        <v>1634</v>
      </c>
      <c r="K816" s="10" t="s">
        <v>1682</v>
      </c>
      <c r="L816" s="16"/>
      <c r="M816" s="4" t="s">
        <v>1683</v>
      </c>
      <c r="N816" s="4" t="s">
        <v>1713</v>
      </c>
      <c r="O816" s="4" t="s">
        <v>1665</v>
      </c>
      <c r="P816" s="4" t="s">
        <v>1866</v>
      </c>
      <c r="Q816" s="4">
        <v>1</v>
      </c>
      <c r="R816" s="4">
        <v>1</v>
      </c>
      <c r="T816" s="4">
        <v>0</v>
      </c>
      <c r="AB816" s="4" t="s">
        <v>2706</v>
      </c>
    </row>
    <row r="817" spans="1:28" s="4" customFormat="1" ht="13.8" hidden="1" x14ac:dyDescent="0.3">
      <c r="A817" s="3" t="s">
        <v>2703</v>
      </c>
      <c r="B817" s="4">
        <v>17</v>
      </c>
      <c r="C817" s="4" t="s">
        <v>98</v>
      </c>
      <c r="D817" s="4" t="s">
        <v>1647</v>
      </c>
      <c r="E817" s="4">
        <v>75</v>
      </c>
      <c r="F817" s="4" t="str">
        <f>LOOKUP(E817,Lotes!A:A,Lotes!N:N)</f>
        <v>Nivel con concentraciones de hueso pequeño y disarticulado.</v>
      </c>
      <c r="G817" s="4" t="s">
        <v>95</v>
      </c>
      <c r="H817" s="4" t="s">
        <v>2700</v>
      </c>
      <c r="I817" s="4" t="s">
        <v>1634</v>
      </c>
      <c r="K817" s="10" t="s">
        <v>1682</v>
      </c>
      <c r="L817" s="16"/>
      <c r="M817" s="4" t="s">
        <v>1683</v>
      </c>
      <c r="N817" s="4" t="s">
        <v>1713</v>
      </c>
      <c r="P817" s="4" t="s">
        <v>1668</v>
      </c>
      <c r="Q817" s="4">
        <v>1</v>
      </c>
      <c r="R817" s="4">
        <v>1</v>
      </c>
      <c r="T817" s="4">
        <v>0</v>
      </c>
    </row>
    <row r="818" spans="1:28" s="4" customFormat="1" ht="13.8" hidden="1" x14ac:dyDescent="0.3">
      <c r="A818" s="3" t="s">
        <v>2703</v>
      </c>
      <c r="B818" s="4">
        <v>17</v>
      </c>
      <c r="C818" s="4" t="s">
        <v>98</v>
      </c>
      <c r="D818" s="4" t="s">
        <v>1647</v>
      </c>
      <c r="E818" s="4">
        <v>75</v>
      </c>
      <c r="F818" s="4" t="str">
        <f>LOOKUP(E818,Lotes!A:A,Lotes!N:N)</f>
        <v>Nivel con concentraciones de hueso pequeño y disarticulado.</v>
      </c>
      <c r="G818" s="4" t="s">
        <v>95</v>
      </c>
      <c r="H818" s="4" t="s">
        <v>2700</v>
      </c>
      <c r="I818" s="4" t="s">
        <v>1634</v>
      </c>
      <c r="K818" s="10" t="s">
        <v>1682</v>
      </c>
      <c r="L818" s="16"/>
      <c r="M818" s="4" t="s">
        <v>1683</v>
      </c>
      <c r="N818" s="4" t="s">
        <v>1712</v>
      </c>
      <c r="P818" s="4" t="s">
        <v>2707</v>
      </c>
      <c r="Q818" s="4">
        <v>1</v>
      </c>
      <c r="R818" s="4">
        <v>1</v>
      </c>
      <c r="T818" s="4">
        <v>1</v>
      </c>
      <c r="U818" s="4">
        <v>10.33</v>
      </c>
      <c r="V818" s="4">
        <v>9.89</v>
      </c>
    </row>
    <row r="819" spans="1:28" s="4" customFormat="1" ht="27.6" hidden="1" x14ac:dyDescent="0.3">
      <c r="A819" s="3" t="s">
        <v>2708</v>
      </c>
      <c r="B819" s="4">
        <v>17</v>
      </c>
      <c r="C819" s="4" t="s">
        <v>98</v>
      </c>
      <c r="D819" s="4" t="s">
        <v>1647</v>
      </c>
      <c r="E819" s="4">
        <v>75</v>
      </c>
      <c r="F819" s="4" t="str">
        <f>LOOKUP(E819,Lotes!A:A,Lotes!N:N)</f>
        <v>Nivel con concentraciones de hueso pequeño y disarticulado.</v>
      </c>
      <c r="G819" s="4" t="s">
        <v>95</v>
      </c>
      <c r="H819" s="4" t="s">
        <v>2700</v>
      </c>
      <c r="I819" s="4" t="s">
        <v>1634</v>
      </c>
      <c r="K819" s="10" t="s">
        <v>1728</v>
      </c>
      <c r="L819" s="16"/>
      <c r="M819" s="4" t="s">
        <v>1729</v>
      </c>
      <c r="N819" s="4" t="s">
        <v>2494</v>
      </c>
      <c r="O819" s="4" t="s">
        <v>1665</v>
      </c>
      <c r="P819" s="6">
        <v>0.9</v>
      </c>
      <c r="Q819" s="4">
        <v>1</v>
      </c>
      <c r="R819" s="4">
        <v>1</v>
      </c>
      <c r="T819" s="4">
        <v>1</v>
      </c>
      <c r="U819" s="4">
        <v>19.899999999999999</v>
      </c>
      <c r="V819" s="4">
        <v>13.35</v>
      </c>
      <c r="W819" s="4">
        <v>0.6</v>
      </c>
    </row>
    <row r="820" spans="1:28" s="4" customFormat="1" ht="27.6" hidden="1" x14ac:dyDescent="0.3">
      <c r="A820" s="3" t="s">
        <v>2708</v>
      </c>
      <c r="B820" s="4">
        <v>17</v>
      </c>
      <c r="C820" s="4" t="s">
        <v>98</v>
      </c>
      <c r="D820" s="4" t="s">
        <v>1647</v>
      </c>
      <c r="E820" s="4">
        <v>75</v>
      </c>
      <c r="F820" s="4" t="str">
        <f>LOOKUP(E820,Lotes!A:A,Lotes!N:N)</f>
        <v>Nivel con concentraciones de hueso pequeño y disarticulado.</v>
      </c>
      <c r="G820" s="4" t="s">
        <v>95</v>
      </c>
      <c r="H820" s="4" t="s">
        <v>2700</v>
      </c>
      <c r="I820" s="4" t="s">
        <v>1634</v>
      </c>
      <c r="K820" s="10" t="s">
        <v>1728</v>
      </c>
      <c r="L820" s="16"/>
      <c r="M820" s="4" t="s">
        <v>1729</v>
      </c>
      <c r="N820" s="4" t="s">
        <v>2398</v>
      </c>
      <c r="O820" s="5"/>
      <c r="P820" s="6">
        <v>0.8</v>
      </c>
      <c r="Q820" s="4">
        <v>1</v>
      </c>
      <c r="R820" s="4">
        <v>1</v>
      </c>
      <c r="T820" s="4">
        <v>1</v>
      </c>
      <c r="U820" s="4">
        <v>24.94</v>
      </c>
      <c r="V820" s="4">
        <v>10.45</v>
      </c>
      <c r="W820" s="4">
        <v>0.8</v>
      </c>
      <c r="X820" s="4" t="s">
        <v>2709</v>
      </c>
      <c r="AB820" s="4" t="s">
        <v>2710</v>
      </c>
    </row>
    <row r="821" spans="1:28" s="4" customFormat="1" ht="13.8" hidden="1" x14ac:dyDescent="0.3">
      <c r="A821" s="3" t="s">
        <v>2703</v>
      </c>
      <c r="B821" s="4">
        <v>17</v>
      </c>
      <c r="C821" s="4" t="s">
        <v>98</v>
      </c>
      <c r="D821" s="4" t="s">
        <v>1647</v>
      </c>
      <c r="E821" s="4">
        <v>75</v>
      </c>
      <c r="F821" s="4" t="str">
        <f>LOOKUP(E821,Lotes!A:A,Lotes!N:N)</f>
        <v>Nivel con concentraciones de hueso pequeño y disarticulado.</v>
      </c>
      <c r="G821" s="4" t="s">
        <v>95</v>
      </c>
      <c r="H821" s="4" t="s">
        <v>2700</v>
      </c>
      <c r="I821" s="4" t="s">
        <v>1634</v>
      </c>
      <c r="K821" s="10" t="s">
        <v>1682</v>
      </c>
      <c r="L821" s="16"/>
      <c r="M821" s="4" t="s">
        <v>1683</v>
      </c>
      <c r="N821" s="4" t="s">
        <v>1624</v>
      </c>
      <c r="O821" s="4" t="s">
        <v>1665</v>
      </c>
      <c r="P821" s="4" t="s">
        <v>1751</v>
      </c>
      <c r="Q821" s="4">
        <v>1</v>
      </c>
      <c r="R821" s="4">
        <v>1</v>
      </c>
      <c r="T821" s="4">
        <v>0</v>
      </c>
      <c r="U821" s="4">
        <v>14.06</v>
      </c>
      <c r="V821" s="4">
        <v>5.25</v>
      </c>
    </row>
    <row r="822" spans="1:28" s="4" customFormat="1" ht="26.4" hidden="1" x14ac:dyDescent="0.3">
      <c r="A822" s="3" t="s">
        <v>2703</v>
      </c>
      <c r="B822" s="4">
        <v>17</v>
      </c>
      <c r="C822" s="4" t="s">
        <v>98</v>
      </c>
      <c r="D822" s="4" t="s">
        <v>1647</v>
      </c>
      <c r="E822" s="4">
        <v>75</v>
      </c>
      <c r="F822" s="4" t="str">
        <f>LOOKUP(E822,Lotes!A:A,Lotes!N:N)</f>
        <v>Nivel con concentraciones de hueso pequeño y disarticulado.</v>
      </c>
      <c r="G822" s="4" t="s">
        <v>95</v>
      </c>
      <c r="H822" s="4" t="s">
        <v>2700</v>
      </c>
      <c r="I822" s="4" t="s">
        <v>1634</v>
      </c>
      <c r="K822" s="10" t="s">
        <v>1682</v>
      </c>
      <c r="L822" s="16"/>
      <c r="M822" s="4" t="s">
        <v>1683</v>
      </c>
      <c r="N822" s="4" t="s">
        <v>1669</v>
      </c>
      <c r="P822" s="6">
        <v>0.8</v>
      </c>
      <c r="Q822" s="4">
        <v>1</v>
      </c>
      <c r="R822" s="4">
        <v>1</v>
      </c>
      <c r="T822" s="4">
        <v>1</v>
      </c>
      <c r="U822" s="4">
        <v>11.08</v>
      </c>
    </row>
    <row r="823" spans="1:28" s="4" customFormat="1" ht="13.8" hidden="1" x14ac:dyDescent="0.3">
      <c r="A823" s="3" t="s">
        <v>2711</v>
      </c>
      <c r="B823" s="4">
        <v>17</v>
      </c>
      <c r="C823" s="4" t="s">
        <v>98</v>
      </c>
      <c r="D823" s="4" t="s">
        <v>1647</v>
      </c>
      <c r="E823" s="4">
        <v>75</v>
      </c>
      <c r="F823" s="4" t="str">
        <f>LOOKUP(E823,Lotes!A:A,Lotes!N:N)</f>
        <v>Nivel con concentraciones de hueso pequeño y disarticulado.</v>
      </c>
      <c r="G823" s="4" t="s">
        <v>95</v>
      </c>
      <c r="H823" s="4" t="s">
        <v>2700</v>
      </c>
      <c r="I823" s="4" t="s">
        <v>1634</v>
      </c>
      <c r="J823" s="4" t="s">
        <v>3965</v>
      </c>
      <c r="K823" s="10" t="s">
        <v>1673</v>
      </c>
      <c r="L823" s="10" t="s">
        <v>1829</v>
      </c>
      <c r="M823" s="4" t="s">
        <v>1830</v>
      </c>
      <c r="N823" s="4" t="s">
        <v>1675</v>
      </c>
      <c r="P823" s="4" t="s">
        <v>1626</v>
      </c>
      <c r="Q823" s="4">
        <v>1</v>
      </c>
      <c r="R823" s="4">
        <v>1</v>
      </c>
      <c r="T823" s="4">
        <v>1</v>
      </c>
      <c r="U823" s="4">
        <v>30.15</v>
      </c>
      <c r="V823" s="4">
        <v>8.24</v>
      </c>
      <c r="W823" s="4">
        <v>1.2</v>
      </c>
      <c r="AB823" s="5"/>
    </row>
    <row r="824" spans="1:28" s="4" customFormat="1" ht="13.8" hidden="1" x14ac:dyDescent="0.3">
      <c r="A824" s="3" t="s">
        <v>2712</v>
      </c>
      <c r="B824" s="4">
        <v>17</v>
      </c>
      <c r="C824" s="4" t="s">
        <v>98</v>
      </c>
      <c r="D824" s="4" t="s">
        <v>1647</v>
      </c>
      <c r="E824" s="4">
        <v>75</v>
      </c>
      <c r="F824" s="4" t="str">
        <f>LOOKUP(E824,Lotes!A:A,Lotes!N:N)</f>
        <v>Nivel con concentraciones de hueso pequeño y disarticulado.</v>
      </c>
      <c r="G824" s="4" t="s">
        <v>95</v>
      </c>
      <c r="H824" s="4" t="s">
        <v>2700</v>
      </c>
      <c r="I824" s="4" t="s">
        <v>1698</v>
      </c>
      <c r="K824" s="16"/>
      <c r="L824" s="16"/>
      <c r="M824" s="4" t="s">
        <v>1698</v>
      </c>
      <c r="N824" s="4" t="s">
        <v>1699</v>
      </c>
      <c r="P824" s="4" t="s">
        <v>1626</v>
      </c>
      <c r="Q824" s="4">
        <v>1</v>
      </c>
      <c r="R824" s="4">
        <v>1</v>
      </c>
      <c r="T824" s="4">
        <v>1</v>
      </c>
      <c r="U824" s="4">
        <v>5.64</v>
      </c>
      <c r="V824" s="4">
        <v>12.49</v>
      </c>
    </row>
    <row r="825" spans="1:28" s="4" customFormat="1" ht="13.8" hidden="1" x14ac:dyDescent="0.3">
      <c r="A825" s="3" t="s">
        <v>2712</v>
      </c>
      <c r="B825" s="4">
        <v>17</v>
      </c>
      <c r="C825" s="4" t="s">
        <v>98</v>
      </c>
      <c r="D825" s="4" t="s">
        <v>1647</v>
      </c>
      <c r="E825" s="4">
        <v>75</v>
      </c>
      <c r="F825" s="4" t="str">
        <f>LOOKUP(E825,Lotes!A:A,Lotes!N:N)</f>
        <v>Nivel con concentraciones de hueso pequeño y disarticulado.</v>
      </c>
      <c r="G825" s="4" t="s">
        <v>95</v>
      </c>
      <c r="H825" s="4" t="s">
        <v>2700</v>
      </c>
      <c r="I825" s="4" t="s">
        <v>1698</v>
      </c>
      <c r="K825" s="16"/>
      <c r="L825" s="16"/>
      <c r="M825" s="4" t="s">
        <v>1698</v>
      </c>
      <c r="N825" s="4" t="s">
        <v>1699</v>
      </c>
      <c r="P825" s="6">
        <v>0.9</v>
      </c>
      <c r="Q825" s="4">
        <v>1</v>
      </c>
      <c r="R825" s="4">
        <v>1</v>
      </c>
      <c r="T825" s="4">
        <v>1</v>
      </c>
      <c r="U825" s="4">
        <v>9.06</v>
      </c>
      <c r="V825" s="4">
        <v>7.91</v>
      </c>
    </row>
    <row r="826" spans="1:28" s="4" customFormat="1" ht="26.4" hidden="1" x14ac:dyDescent="0.3">
      <c r="A826" s="3" t="s">
        <v>2713</v>
      </c>
      <c r="B826" s="4">
        <v>17</v>
      </c>
      <c r="C826" s="4" t="s">
        <v>98</v>
      </c>
      <c r="D826" s="4" t="s">
        <v>1647</v>
      </c>
      <c r="E826" s="4">
        <v>75</v>
      </c>
      <c r="F826" s="4" t="str">
        <f>LOOKUP(E826,Lotes!A:A,Lotes!N:N)</f>
        <v>Nivel con concentraciones de hueso pequeño y disarticulado.</v>
      </c>
      <c r="G826" s="4" t="s">
        <v>95</v>
      </c>
      <c r="H826" s="4" t="s">
        <v>2700</v>
      </c>
      <c r="I826" s="4" t="s">
        <v>1634</v>
      </c>
      <c r="J826" s="4" t="s">
        <v>3966</v>
      </c>
      <c r="K826" s="25" t="s">
        <v>2714</v>
      </c>
      <c r="L826" s="25" t="s">
        <v>2715</v>
      </c>
      <c r="M826" s="4" t="s">
        <v>2716</v>
      </c>
      <c r="N826" s="4" t="s">
        <v>2717</v>
      </c>
      <c r="P826" s="4" t="s">
        <v>1626</v>
      </c>
      <c r="Q826" s="4">
        <v>1</v>
      </c>
      <c r="R826" s="4">
        <v>1</v>
      </c>
      <c r="T826" s="4">
        <v>1</v>
      </c>
      <c r="U826" s="4">
        <v>16.739999999999998</v>
      </c>
      <c r="V826" s="4">
        <v>7.63</v>
      </c>
      <c r="W826" s="4">
        <v>0.3</v>
      </c>
      <c r="AA826" s="4" t="s">
        <v>1647</v>
      </c>
    </row>
    <row r="827" spans="1:28" s="4" customFormat="1" ht="26.4" hidden="1" x14ac:dyDescent="0.3">
      <c r="A827" s="3" t="s">
        <v>2713</v>
      </c>
      <c r="B827" s="4">
        <v>17</v>
      </c>
      <c r="C827" s="4" t="s">
        <v>98</v>
      </c>
      <c r="D827" s="4" t="s">
        <v>1647</v>
      </c>
      <c r="E827" s="4">
        <v>75</v>
      </c>
      <c r="F827" s="4" t="str">
        <f>LOOKUP(E827,Lotes!A:A,Lotes!N:N)</f>
        <v>Nivel con concentraciones de hueso pequeño y disarticulado.</v>
      </c>
      <c r="G827" s="4" t="s">
        <v>95</v>
      </c>
      <c r="H827" s="4" t="s">
        <v>2700</v>
      </c>
      <c r="I827" s="4" t="s">
        <v>1634</v>
      </c>
      <c r="J827" s="4" t="s">
        <v>3966</v>
      </c>
      <c r="K827" s="25" t="s">
        <v>2714</v>
      </c>
      <c r="L827" s="25" t="s">
        <v>2715</v>
      </c>
      <c r="M827" s="4" t="s">
        <v>2716</v>
      </c>
      <c r="N827" s="4" t="s">
        <v>2717</v>
      </c>
      <c r="P827" s="4" t="s">
        <v>1668</v>
      </c>
      <c r="Q827" s="4">
        <v>1</v>
      </c>
      <c r="R827" s="4">
        <v>1</v>
      </c>
      <c r="T827" s="4">
        <v>1</v>
      </c>
      <c r="U827" s="4">
        <v>11.28</v>
      </c>
      <c r="V827" s="4">
        <v>6.78</v>
      </c>
      <c r="W827" s="4">
        <v>0.2</v>
      </c>
      <c r="AA827" s="4" t="s">
        <v>1647</v>
      </c>
    </row>
    <row r="828" spans="1:28" s="4" customFormat="1" ht="13.8" hidden="1" x14ac:dyDescent="0.3">
      <c r="A828" s="3" t="s">
        <v>2718</v>
      </c>
      <c r="B828" s="4">
        <v>17</v>
      </c>
      <c r="C828" s="4" t="s">
        <v>98</v>
      </c>
      <c r="D828" s="4" t="s">
        <v>1647</v>
      </c>
      <c r="E828" s="4">
        <v>75</v>
      </c>
      <c r="F828" s="4" t="str">
        <f>LOOKUP(E828,Lotes!A:A,Lotes!N:N)</f>
        <v>Nivel con concentraciones de hueso pequeño y disarticulado.</v>
      </c>
      <c r="G828" s="4" t="s">
        <v>95</v>
      </c>
      <c r="H828" s="4" t="s">
        <v>2700</v>
      </c>
      <c r="I828" s="4" t="s">
        <v>1622</v>
      </c>
      <c r="K828" s="10" t="s">
        <v>1650</v>
      </c>
      <c r="L828" s="16"/>
      <c r="M828" s="20" t="s">
        <v>1622</v>
      </c>
      <c r="N828" s="4" t="s">
        <v>1785</v>
      </c>
      <c r="P828" s="4" t="s">
        <v>1751</v>
      </c>
      <c r="Q828" s="4">
        <v>1</v>
      </c>
      <c r="R828" s="4">
        <v>1</v>
      </c>
      <c r="T828" s="4">
        <v>0</v>
      </c>
      <c r="U828" s="4">
        <v>26.34</v>
      </c>
      <c r="V828" s="4">
        <v>10.050000000000001</v>
      </c>
      <c r="W828" s="5"/>
    </row>
    <row r="829" spans="1:28" s="4" customFormat="1" ht="13.8" hidden="1" x14ac:dyDescent="0.3">
      <c r="A829" s="3" t="s">
        <v>2718</v>
      </c>
      <c r="B829" s="4">
        <v>17</v>
      </c>
      <c r="C829" s="4" t="s">
        <v>98</v>
      </c>
      <c r="D829" s="4" t="s">
        <v>1647</v>
      </c>
      <c r="E829" s="4">
        <v>75</v>
      </c>
      <c r="F829" s="4" t="str">
        <f>LOOKUP(E829,Lotes!A:A,Lotes!N:N)</f>
        <v>Nivel con concentraciones de hueso pequeño y disarticulado.</v>
      </c>
      <c r="G829" s="4" t="s">
        <v>95</v>
      </c>
      <c r="H829" s="4" t="s">
        <v>2700</v>
      </c>
      <c r="I829" s="4" t="s">
        <v>1622</v>
      </c>
      <c r="K829" s="10" t="s">
        <v>1650</v>
      </c>
      <c r="L829" s="16"/>
      <c r="M829" s="20" t="s">
        <v>1622</v>
      </c>
      <c r="N829" s="4" t="s">
        <v>1643</v>
      </c>
      <c r="P829" s="4" t="s">
        <v>1632</v>
      </c>
      <c r="Q829" s="4">
        <v>2</v>
      </c>
      <c r="R829" s="4">
        <v>2</v>
      </c>
      <c r="T829" s="4">
        <v>0</v>
      </c>
    </row>
    <row r="830" spans="1:28" s="4" customFormat="1" ht="13.8" hidden="1" x14ac:dyDescent="0.3">
      <c r="A830" s="3" t="s">
        <v>2718</v>
      </c>
      <c r="B830" s="4">
        <v>17</v>
      </c>
      <c r="C830" s="4" t="s">
        <v>98</v>
      </c>
      <c r="D830" s="4" t="s">
        <v>1647</v>
      </c>
      <c r="E830" s="4">
        <v>75</v>
      </c>
      <c r="F830" s="4" t="str">
        <f>LOOKUP(E830,Lotes!A:A,Lotes!N:N)</f>
        <v>Nivel con concentraciones de hueso pequeño y disarticulado.</v>
      </c>
      <c r="G830" s="4" t="s">
        <v>95</v>
      </c>
      <c r="H830" s="4" t="s">
        <v>2700</v>
      </c>
      <c r="I830" s="4" t="s">
        <v>1622</v>
      </c>
      <c r="K830" s="10" t="s">
        <v>1650</v>
      </c>
      <c r="L830" s="16"/>
      <c r="M830" s="20" t="s">
        <v>1622</v>
      </c>
      <c r="N830" s="4" t="s">
        <v>1695</v>
      </c>
      <c r="P830" s="4" t="s">
        <v>1668</v>
      </c>
      <c r="Q830" s="4">
        <v>1</v>
      </c>
      <c r="R830" s="4">
        <v>1</v>
      </c>
      <c r="T830" s="4">
        <v>0</v>
      </c>
    </row>
    <row r="831" spans="1:28" s="4" customFormat="1" ht="26.4" hidden="1" x14ac:dyDescent="0.3">
      <c r="A831" s="3" t="s">
        <v>2719</v>
      </c>
      <c r="B831" s="4">
        <v>17</v>
      </c>
      <c r="C831" s="4" t="s">
        <v>98</v>
      </c>
      <c r="D831" s="4" t="s">
        <v>1647</v>
      </c>
      <c r="E831" s="4">
        <v>75</v>
      </c>
      <c r="F831" s="4" t="str">
        <f>LOOKUP(E831,Lotes!A:A,Lotes!N:N)</f>
        <v>Nivel con concentraciones de hueso pequeño y disarticulado.</v>
      </c>
      <c r="G831" s="4" t="s">
        <v>95</v>
      </c>
      <c r="H831" s="4" t="s">
        <v>2700</v>
      </c>
      <c r="I831" s="4" t="s">
        <v>1634</v>
      </c>
      <c r="K831" s="10" t="s">
        <v>1641</v>
      </c>
      <c r="L831" s="16"/>
      <c r="M831" s="4" t="s">
        <v>1642</v>
      </c>
      <c r="N831" s="4" t="s">
        <v>1667</v>
      </c>
      <c r="P831" s="4" t="s">
        <v>1668</v>
      </c>
      <c r="Q831" s="4">
        <v>2</v>
      </c>
      <c r="R831" s="4">
        <v>2</v>
      </c>
      <c r="T831" s="4">
        <v>0</v>
      </c>
      <c r="AB831" s="4" t="s">
        <v>2117</v>
      </c>
    </row>
    <row r="832" spans="1:28" s="4" customFormat="1" ht="26.4" hidden="1" x14ac:dyDescent="0.3">
      <c r="A832" s="3" t="s">
        <v>2719</v>
      </c>
      <c r="B832" s="4">
        <v>17</v>
      </c>
      <c r="C832" s="4" t="s">
        <v>98</v>
      </c>
      <c r="D832" s="4" t="s">
        <v>1647</v>
      </c>
      <c r="E832" s="4">
        <v>75</v>
      </c>
      <c r="F832" s="4" t="str">
        <f>LOOKUP(E832,Lotes!A:A,Lotes!N:N)</f>
        <v>Nivel con concentraciones de hueso pequeño y disarticulado.</v>
      </c>
      <c r="G832" s="4" t="s">
        <v>95</v>
      </c>
      <c r="H832" s="4" t="s">
        <v>2700</v>
      </c>
      <c r="I832" s="4" t="s">
        <v>1634</v>
      </c>
      <c r="K832" s="10" t="s">
        <v>1641</v>
      </c>
      <c r="L832" s="16"/>
      <c r="M832" s="4" t="s">
        <v>1642</v>
      </c>
      <c r="N832" s="4" t="s">
        <v>1669</v>
      </c>
      <c r="P832" s="4" t="s">
        <v>2140</v>
      </c>
      <c r="Q832" s="4">
        <v>1</v>
      </c>
      <c r="R832" s="4">
        <v>1</v>
      </c>
      <c r="T832" s="4">
        <v>0</v>
      </c>
    </row>
    <row r="833" spans="1:28" s="4" customFormat="1" ht="26.4" hidden="1" x14ac:dyDescent="0.3">
      <c r="A833" s="3" t="s">
        <v>2719</v>
      </c>
      <c r="B833" s="4">
        <v>17</v>
      </c>
      <c r="C833" s="4" t="s">
        <v>98</v>
      </c>
      <c r="D833" s="4" t="s">
        <v>1647</v>
      </c>
      <c r="E833" s="4">
        <v>75</v>
      </c>
      <c r="F833" s="4" t="str">
        <f>LOOKUP(E833,Lotes!A:A,Lotes!N:N)</f>
        <v>Nivel con concentraciones de hueso pequeño y disarticulado.</v>
      </c>
      <c r="G833" s="4" t="s">
        <v>95</v>
      </c>
      <c r="H833" s="4" t="s">
        <v>2700</v>
      </c>
      <c r="I833" s="4" t="s">
        <v>1634</v>
      </c>
      <c r="K833" s="10" t="s">
        <v>1641</v>
      </c>
      <c r="L833" s="16"/>
      <c r="M833" s="4" t="s">
        <v>1642</v>
      </c>
      <c r="N833" s="4" t="s">
        <v>1643</v>
      </c>
      <c r="P833" s="4" t="s">
        <v>1632</v>
      </c>
      <c r="Q833" s="4">
        <v>3</v>
      </c>
      <c r="R833" s="4">
        <v>3</v>
      </c>
      <c r="T833" s="4">
        <v>0</v>
      </c>
      <c r="W833" s="4">
        <v>8</v>
      </c>
    </row>
    <row r="834" spans="1:28" s="4" customFormat="1" ht="26.4" hidden="1" x14ac:dyDescent="0.3">
      <c r="A834" s="3" t="s">
        <v>2719</v>
      </c>
      <c r="B834" s="4">
        <v>17</v>
      </c>
      <c r="C834" s="4" t="s">
        <v>98</v>
      </c>
      <c r="D834" s="4" t="s">
        <v>1647</v>
      </c>
      <c r="E834" s="4">
        <v>75</v>
      </c>
      <c r="F834" s="4" t="str">
        <f>LOOKUP(E834,Lotes!A:A,Lotes!N:N)</f>
        <v>Nivel con concentraciones de hueso pequeño y disarticulado.</v>
      </c>
      <c r="G834" s="4" t="s">
        <v>95</v>
      </c>
      <c r="H834" s="4" t="s">
        <v>2700</v>
      </c>
      <c r="I834" s="4" t="s">
        <v>1634</v>
      </c>
      <c r="K834" s="10" t="s">
        <v>1641</v>
      </c>
      <c r="L834" s="16"/>
      <c r="M834" s="4" t="s">
        <v>1642</v>
      </c>
      <c r="N834" s="4" t="s">
        <v>1713</v>
      </c>
      <c r="P834" s="4" t="s">
        <v>1668</v>
      </c>
      <c r="Q834" s="4">
        <v>1</v>
      </c>
      <c r="R834" s="4">
        <v>1</v>
      </c>
      <c r="T834" s="4">
        <v>0</v>
      </c>
      <c r="U834" s="4">
        <v>40</v>
      </c>
      <c r="V834" s="4">
        <v>38.450000000000003</v>
      </c>
      <c r="W834" s="4">
        <v>3.8</v>
      </c>
    </row>
    <row r="835" spans="1:28" s="4" customFormat="1" ht="26.4" hidden="1" x14ac:dyDescent="0.3">
      <c r="A835" s="3" t="s">
        <v>2719</v>
      </c>
      <c r="B835" s="4">
        <v>17</v>
      </c>
      <c r="C835" s="4" t="s">
        <v>98</v>
      </c>
      <c r="D835" s="4" t="s">
        <v>1647</v>
      </c>
      <c r="E835" s="4">
        <v>75</v>
      </c>
      <c r="F835" s="4" t="str">
        <f>LOOKUP(E835,Lotes!A:A,Lotes!N:N)</f>
        <v>Nivel con concentraciones de hueso pequeño y disarticulado.</v>
      </c>
      <c r="G835" s="4" t="s">
        <v>95</v>
      </c>
      <c r="H835" s="4" t="s">
        <v>2700</v>
      </c>
      <c r="I835" s="4" t="s">
        <v>1634</v>
      </c>
      <c r="K835" s="10" t="s">
        <v>1641</v>
      </c>
      <c r="L835" s="16"/>
      <c r="M835" s="4" t="s">
        <v>1642</v>
      </c>
      <c r="N835" s="4" t="s">
        <v>1695</v>
      </c>
      <c r="P835" s="4" t="s">
        <v>1668</v>
      </c>
      <c r="Q835" s="4">
        <v>13</v>
      </c>
      <c r="R835" s="4">
        <v>13</v>
      </c>
      <c r="T835" s="4">
        <v>0</v>
      </c>
    </row>
    <row r="836" spans="1:28" s="4" customFormat="1" ht="26.4" hidden="1" x14ac:dyDescent="0.3">
      <c r="A836" s="3" t="s">
        <v>2720</v>
      </c>
      <c r="B836" s="4">
        <v>17</v>
      </c>
      <c r="C836" s="4" t="s">
        <v>98</v>
      </c>
      <c r="D836" s="4" t="s">
        <v>1647</v>
      </c>
      <c r="E836" s="4">
        <v>75</v>
      </c>
      <c r="F836" s="4" t="str">
        <f>LOOKUP(E836,Lotes!A:A,Lotes!N:N)</f>
        <v>Nivel con concentraciones de hueso pequeño y disarticulado.</v>
      </c>
      <c r="G836" s="4" t="s">
        <v>95</v>
      </c>
      <c r="H836" s="4" t="s">
        <v>2700</v>
      </c>
      <c r="I836" s="4" t="s">
        <v>1634</v>
      </c>
      <c r="K836" s="10" t="s">
        <v>1641</v>
      </c>
      <c r="L836" s="16"/>
      <c r="M836" s="4" t="s">
        <v>1642</v>
      </c>
      <c r="N836" s="4" t="s">
        <v>1643</v>
      </c>
      <c r="P836" s="4" t="s">
        <v>1668</v>
      </c>
      <c r="Q836" s="4">
        <v>1</v>
      </c>
      <c r="R836" s="4">
        <v>1</v>
      </c>
      <c r="T836" s="4">
        <v>0</v>
      </c>
      <c r="U836" s="4">
        <v>16.309999999999999</v>
      </c>
      <c r="V836" s="4">
        <v>8.7899999999999991</v>
      </c>
      <c r="W836" s="4">
        <v>0.6</v>
      </c>
      <c r="X836" s="4" t="s">
        <v>1646</v>
      </c>
      <c r="AB836" s="4" t="s">
        <v>2721</v>
      </c>
    </row>
    <row r="837" spans="1:28" s="4" customFormat="1" ht="13.8" hidden="1" x14ac:dyDescent="0.3">
      <c r="A837" s="3" t="s">
        <v>2722</v>
      </c>
      <c r="B837" s="4">
        <v>17</v>
      </c>
      <c r="C837" s="4" t="s">
        <v>98</v>
      </c>
      <c r="D837" s="4" t="s">
        <v>1647</v>
      </c>
      <c r="E837" s="4">
        <v>75</v>
      </c>
      <c r="F837" s="4" t="str">
        <f>LOOKUP(E837,Lotes!A:A,Lotes!N:N)</f>
        <v>Nivel con concentraciones de hueso pequeño y disarticulado.</v>
      </c>
      <c r="G837" s="4" t="s">
        <v>95</v>
      </c>
      <c r="H837" s="4" t="s">
        <v>2700</v>
      </c>
      <c r="I837" s="4" t="s">
        <v>1634</v>
      </c>
      <c r="K837" s="16"/>
      <c r="L837" s="16"/>
      <c r="M837" s="4" t="s">
        <v>1634</v>
      </c>
      <c r="N837" s="4" t="s">
        <v>1695</v>
      </c>
      <c r="P837" s="4" t="s">
        <v>1668</v>
      </c>
      <c r="Q837" s="4">
        <v>17</v>
      </c>
      <c r="R837" s="4">
        <v>17</v>
      </c>
      <c r="T837" s="4">
        <v>0</v>
      </c>
    </row>
    <row r="838" spans="1:28" s="4" customFormat="1" ht="13.8" hidden="1" x14ac:dyDescent="0.3">
      <c r="A838" s="3" t="s">
        <v>2723</v>
      </c>
      <c r="B838" s="4">
        <v>18</v>
      </c>
      <c r="C838" s="4" t="s">
        <v>177</v>
      </c>
      <c r="E838" s="4">
        <v>503</v>
      </c>
      <c r="F838" s="4" t="str">
        <f>LOOKUP(E838,Lotes!A:A,Lotes!N:N)</f>
        <v>derrumbe y deslave</v>
      </c>
      <c r="G838" s="4" t="s">
        <v>27</v>
      </c>
      <c r="H838" s="4" t="s">
        <v>1828</v>
      </c>
      <c r="I838" s="4" t="s">
        <v>1622</v>
      </c>
      <c r="K838" s="10" t="s">
        <v>1641</v>
      </c>
      <c r="L838" s="16"/>
      <c r="M838" s="20" t="s">
        <v>1622</v>
      </c>
      <c r="N838" s="4" t="s">
        <v>1624</v>
      </c>
      <c r="P838" s="4" t="s">
        <v>1707</v>
      </c>
      <c r="Q838" s="4">
        <v>1</v>
      </c>
      <c r="R838" s="4">
        <v>1</v>
      </c>
      <c r="T838" s="4">
        <v>0</v>
      </c>
      <c r="U838" s="4">
        <v>50.38</v>
      </c>
      <c r="V838" s="4">
        <v>6.95</v>
      </c>
      <c r="W838" s="4">
        <v>0.4</v>
      </c>
      <c r="Z838" s="4" t="s">
        <v>1874</v>
      </c>
    </row>
    <row r="839" spans="1:28" s="4" customFormat="1" ht="13.8" hidden="1" x14ac:dyDescent="0.3">
      <c r="A839" s="3" t="s">
        <v>2724</v>
      </c>
      <c r="B839" s="4">
        <v>18</v>
      </c>
      <c r="C839" s="4" t="s">
        <v>1464</v>
      </c>
      <c r="D839" s="4" t="s">
        <v>1647</v>
      </c>
      <c r="E839" s="4">
        <v>662</v>
      </c>
      <c r="F839" s="4" t="str">
        <f>LOOKUP(E839,Lotes!A:A,Lotes!N:N)</f>
        <v>oeste parte es un piso 1 - no excavado; este parte es deslave o relleno</v>
      </c>
      <c r="G839" s="4" t="s">
        <v>581</v>
      </c>
      <c r="H839" s="4" t="s">
        <v>2580</v>
      </c>
      <c r="I839" s="4" t="s">
        <v>1622</v>
      </c>
      <c r="K839" s="10" t="s">
        <v>1894</v>
      </c>
      <c r="L839" s="10" t="s">
        <v>1895</v>
      </c>
      <c r="M839" s="4" t="s">
        <v>1896</v>
      </c>
      <c r="N839" s="4" t="s">
        <v>1785</v>
      </c>
      <c r="O839" s="4" t="s">
        <v>1625</v>
      </c>
      <c r="P839" s="4" t="s">
        <v>1626</v>
      </c>
      <c r="Q839" s="4">
        <v>1</v>
      </c>
      <c r="R839" s="4">
        <v>1</v>
      </c>
      <c r="T839" s="4">
        <v>1</v>
      </c>
      <c r="U839" s="4">
        <v>142.66</v>
      </c>
      <c r="V839" s="4">
        <v>37.76</v>
      </c>
      <c r="W839" s="4">
        <v>17</v>
      </c>
      <c r="AB839" s="4" t="s">
        <v>2725</v>
      </c>
    </row>
    <row r="840" spans="1:28" s="4" customFormat="1" ht="92.4" hidden="1" x14ac:dyDescent="0.3">
      <c r="A840" s="3" t="s">
        <v>2726</v>
      </c>
      <c r="B840" s="4">
        <v>18</v>
      </c>
      <c r="C840" s="4" t="s">
        <v>1464</v>
      </c>
      <c r="D840" s="4" t="s">
        <v>1647</v>
      </c>
      <c r="E840" s="4">
        <v>662</v>
      </c>
      <c r="F840" s="4" t="str">
        <f>LOOKUP(E840,Lotes!A:A,Lotes!N:N)</f>
        <v>oeste parte es un piso 1 - no excavado; este parte es deslave o relleno</v>
      </c>
      <c r="G840" s="4" t="s">
        <v>581</v>
      </c>
      <c r="H840" s="4" t="s">
        <v>2580</v>
      </c>
      <c r="I840" s="4" t="s">
        <v>1634</v>
      </c>
      <c r="J840" s="4" t="s">
        <v>3965</v>
      </c>
      <c r="K840" s="10" t="s">
        <v>1673</v>
      </c>
      <c r="L840" s="10" t="s">
        <v>1829</v>
      </c>
      <c r="M840" s="4" t="s">
        <v>1830</v>
      </c>
      <c r="N840" s="4" t="s">
        <v>1693</v>
      </c>
      <c r="O840" s="4" t="s">
        <v>1665</v>
      </c>
      <c r="P840" s="6">
        <v>0.5</v>
      </c>
      <c r="Q840" s="4">
        <v>1</v>
      </c>
      <c r="R840" s="4">
        <v>1</v>
      </c>
      <c r="T840" s="4">
        <v>1</v>
      </c>
      <c r="U840" s="4">
        <v>94.86</v>
      </c>
      <c r="V840" s="4">
        <v>35.61</v>
      </c>
      <c r="W840" s="4">
        <v>23.2</v>
      </c>
      <c r="X840" s="4" t="s">
        <v>2727</v>
      </c>
      <c r="AB840" s="4" t="s">
        <v>2728</v>
      </c>
    </row>
    <row r="841" spans="1:28" s="4" customFormat="1" ht="39.6" hidden="1" x14ac:dyDescent="0.3">
      <c r="A841" s="3" t="s">
        <v>2729</v>
      </c>
      <c r="B841" s="4">
        <v>18</v>
      </c>
      <c r="C841" s="4" t="s">
        <v>1464</v>
      </c>
      <c r="D841" s="4" t="s">
        <v>1647</v>
      </c>
      <c r="E841" s="4">
        <v>662</v>
      </c>
      <c r="F841" s="4" t="str">
        <f>LOOKUP(E841,Lotes!A:A,Lotes!N:N)</f>
        <v>oeste parte es un piso 1 - no excavado; este parte es deslave o relleno</v>
      </c>
      <c r="G841" s="4" t="s">
        <v>581</v>
      </c>
      <c r="H841" s="4" t="s">
        <v>2580</v>
      </c>
      <c r="I841" s="4" t="s">
        <v>1634</v>
      </c>
      <c r="J841" s="4" t="s">
        <v>3561</v>
      </c>
      <c r="K841" s="10" t="s">
        <v>1656</v>
      </c>
      <c r="L841" s="10" t="s">
        <v>1657</v>
      </c>
      <c r="M841" s="4" t="s">
        <v>1658</v>
      </c>
      <c r="N841" s="4" t="s">
        <v>2730</v>
      </c>
      <c r="P841" s="4" t="s">
        <v>1626</v>
      </c>
      <c r="Q841" s="4">
        <v>1</v>
      </c>
      <c r="R841" s="4">
        <v>1</v>
      </c>
      <c r="T841" s="4">
        <v>1</v>
      </c>
      <c r="U841" s="4">
        <v>46.48</v>
      </c>
      <c r="V841" s="4">
        <v>18.579999999999998</v>
      </c>
      <c r="W841" s="4">
        <v>7.3</v>
      </c>
      <c r="X841" s="4" t="s">
        <v>1646</v>
      </c>
      <c r="Y841" s="4" t="s">
        <v>1647</v>
      </c>
      <c r="AB841" s="4" t="s">
        <v>2731</v>
      </c>
    </row>
    <row r="842" spans="1:28" s="4" customFormat="1" ht="39.6" hidden="1" x14ac:dyDescent="0.3">
      <c r="A842" s="3" t="s">
        <v>2732</v>
      </c>
      <c r="B842" s="4">
        <v>18</v>
      </c>
      <c r="C842" s="4" t="s">
        <v>1464</v>
      </c>
      <c r="D842" s="4" t="s">
        <v>1647</v>
      </c>
      <c r="E842" s="4">
        <v>662</v>
      </c>
      <c r="F842" s="4" t="str">
        <f>LOOKUP(E842,Lotes!A:A,Lotes!N:N)</f>
        <v>oeste parte es un piso 1 - no excavado; este parte es deslave o relleno</v>
      </c>
      <c r="G842" s="4" t="s">
        <v>581</v>
      </c>
      <c r="H842" s="4" t="s">
        <v>2580</v>
      </c>
      <c r="I842" s="4" t="s">
        <v>1634</v>
      </c>
      <c r="J842" s="4" t="s">
        <v>2911</v>
      </c>
      <c r="K842" s="10" t="s">
        <v>1635</v>
      </c>
      <c r="L842" s="10" t="s">
        <v>1636</v>
      </c>
      <c r="M842" s="4" t="s">
        <v>1637</v>
      </c>
      <c r="N842" s="4" t="s">
        <v>1785</v>
      </c>
      <c r="O842" s="4" t="s">
        <v>1625</v>
      </c>
      <c r="P842" s="4" t="s">
        <v>1626</v>
      </c>
      <c r="Q842" s="4" t="s">
        <v>1723</v>
      </c>
      <c r="R842" s="4">
        <v>2</v>
      </c>
      <c r="T842" s="4">
        <v>1</v>
      </c>
      <c r="U842" s="4">
        <v>66.540000000000006</v>
      </c>
      <c r="V842" s="4">
        <v>13.28</v>
      </c>
      <c r="W842" s="4">
        <v>2.2999999999999998</v>
      </c>
      <c r="Y842" s="4" t="s">
        <v>1647</v>
      </c>
      <c r="AB842" s="4" t="s">
        <v>2733</v>
      </c>
    </row>
    <row r="843" spans="1:28" s="29" customFormat="1" ht="13.8" hidden="1" x14ac:dyDescent="0.3">
      <c r="A843" s="28" t="s">
        <v>2734</v>
      </c>
      <c r="B843" s="29">
        <v>18</v>
      </c>
      <c r="C843" s="29" t="s">
        <v>1464</v>
      </c>
      <c r="D843" s="4" t="s">
        <v>1647</v>
      </c>
      <c r="E843" s="29">
        <v>662</v>
      </c>
      <c r="F843" s="4" t="str">
        <f>LOOKUP(E843,Lotes!A:A,Lotes!N:N)</f>
        <v>oeste parte es un piso 1 - no excavado; este parte es deslave o relleno</v>
      </c>
      <c r="G843" s="29" t="s">
        <v>581</v>
      </c>
      <c r="H843" s="29" t="s">
        <v>2580</v>
      </c>
      <c r="I843" s="29" t="s">
        <v>1634</v>
      </c>
      <c r="K843" s="30" t="s">
        <v>1682</v>
      </c>
      <c r="L843" s="31"/>
      <c r="M843" s="29" t="s">
        <v>1683</v>
      </c>
      <c r="N843" s="29" t="s">
        <v>1667</v>
      </c>
      <c r="P843" s="29" t="s">
        <v>1668</v>
      </c>
      <c r="Q843" s="29">
        <v>1</v>
      </c>
      <c r="R843" s="29">
        <v>1</v>
      </c>
      <c r="T843" s="29">
        <v>0</v>
      </c>
      <c r="W843" s="29">
        <v>0.1</v>
      </c>
    </row>
    <row r="844" spans="1:28" s="4" customFormat="1" ht="26.4" hidden="1" x14ac:dyDescent="0.3">
      <c r="A844" s="3" t="s">
        <v>2735</v>
      </c>
      <c r="B844" s="4">
        <v>18</v>
      </c>
      <c r="C844" s="4" t="s">
        <v>1464</v>
      </c>
      <c r="D844" s="4" t="s">
        <v>1647</v>
      </c>
      <c r="E844" s="4">
        <v>662</v>
      </c>
      <c r="F844" s="4" t="str">
        <f>LOOKUP(E844,Lotes!A:A,Lotes!N:N)</f>
        <v>oeste parte es un piso 1 - no excavado; este parte es deslave o relleno</v>
      </c>
      <c r="G844" s="4" t="s">
        <v>581</v>
      </c>
      <c r="H844" s="4" t="s">
        <v>2580</v>
      </c>
      <c r="I844" s="4" t="s">
        <v>1769</v>
      </c>
      <c r="K844" s="10" t="s">
        <v>1770</v>
      </c>
      <c r="L844" s="16"/>
      <c r="M844" s="4" t="s">
        <v>1771</v>
      </c>
      <c r="N844" s="4" t="s">
        <v>1772</v>
      </c>
      <c r="P844" s="4" t="s">
        <v>2736</v>
      </c>
      <c r="Q844" s="4">
        <v>3</v>
      </c>
      <c r="R844" s="4">
        <v>3</v>
      </c>
      <c r="T844" s="4">
        <v>0</v>
      </c>
      <c r="W844" s="4">
        <v>10.7</v>
      </c>
    </row>
    <row r="845" spans="1:28" s="4" customFormat="1" ht="26.4" hidden="1" x14ac:dyDescent="0.3">
      <c r="A845" s="3" t="s">
        <v>2735</v>
      </c>
      <c r="B845" s="4">
        <v>18</v>
      </c>
      <c r="C845" s="4" t="s">
        <v>1464</v>
      </c>
      <c r="D845" s="4" t="s">
        <v>1647</v>
      </c>
      <c r="E845" s="4">
        <v>662</v>
      </c>
      <c r="F845" s="4" t="str">
        <f>LOOKUP(E845,Lotes!A:A,Lotes!N:N)</f>
        <v>oeste parte es un piso 1 - no excavado; este parte es deslave o relleno</v>
      </c>
      <c r="G845" s="4" t="s">
        <v>581</v>
      </c>
      <c r="H845" s="4" t="s">
        <v>2580</v>
      </c>
      <c r="I845" s="4" t="s">
        <v>1769</v>
      </c>
      <c r="K845" s="10" t="s">
        <v>1770</v>
      </c>
      <c r="L845" s="16"/>
      <c r="M845" s="4" t="s">
        <v>1771</v>
      </c>
      <c r="N845" s="4" t="s">
        <v>2618</v>
      </c>
      <c r="P845" s="4" t="s">
        <v>2737</v>
      </c>
      <c r="Q845" s="4">
        <v>1</v>
      </c>
      <c r="R845" s="4">
        <v>1</v>
      </c>
      <c r="T845" s="4">
        <v>1</v>
      </c>
      <c r="W845" s="4">
        <v>3.7</v>
      </c>
    </row>
    <row r="846" spans="1:28" s="4" customFormat="1" ht="39.6" hidden="1" x14ac:dyDescent="0.3">
      <c r="A846" s="3" t="s">
        <v>2738</v>
      </c>
      <c r="B846" s="4">
        <v>18</v>
      </c>
      <c r="C846" s="4" t="s">
        <v>1464</v>
      </c>
      <c r="D846" s="4" t="s">
        <v>1647</v>
      </c>
      <c r="E846" s="4">
        <v>662</v>
      </c>
      <c r="F846" s="4" t="str">
        <f>LOOKUP(E846,Lotes!A:A,Lotes!N:N)</f>
        <v>oeste parte es un piso 1 - no excavado; este parte es deslave o relleno</v>
      </c>
      <c r="G846" s="4" t="s">
        <v>581</v>
      </c>
      <c r="H846" s="4" t="s">
        <v>2580</v>
      </c>
      <c r="I846" s="4" t="s">
        <v>1634</v>
      </c>
      <c r="K846" s="10" t="s">
        <v>1641</v>
      </c>
      <c r="L846" s="16"/>
      <c r="M846" s="4" t="s">
        <v>1642</v>
      </c>
      <c r="N846" s="4" t="s">
        <v>1785</v>
      </c>
      <c r="P846" s="4" t="s">
        <v>1780</v>
      </c>
      <c r="Q846" s="4">
        <v>1</v>
      </c>
      <c r="R846" s="4">
        <v>1</v>
      </c>
      <c r="T846" s="4">
        <v>0</v>
      </c>
      <c r="U846" s="4">
        <v>27.45</v>
      </c>
      <c r="V846" s="4">
        <v>24.11</v>
      </c>
      <c r="W846" s="4">
        <v>7.7</v>
      </c>
      <c r="Y846" s="4" t="s">
        <v>1647</v>
      </c>
      <c r="AB846" s="4" t="s">
        <v>2739</v>
      </c>
    </row>
    <row r="847" spans="1:28" s="4" customFormat="1" ht="26.4" hidden="1" x14ac:dyDescent="0.3">
      <c r="A847" s="3" t="s">
        <v>2738</v>
      </c>
      <c r="B847" s="4">
        <v>18</v>
      </c>
      <c r="C847" s="4" t="s">
        <v>1464</v>
      </c>
      <c r="D847" s="4" t="s">
        <v>1647</v>
      </c>
      <c r="E847" s="4">
        <v>662</v>
      </c>
      <c r="F847" s="4" t="str">
        <f>LOOKUP(E847,Lotes!A:A,Lotes!N:N)</f>
        <v>oeste parte es un piso 1 - no excavado; este parte es deslave o relleno</v>
      </c>
      <c r="G847" s="4" t="s">
        <v>581</v>
      </c>
      <c r="H847" s="4" t="s">
        <v>2580</v>
      </c>
      <c r="I847" s="4" t="s">
        <v>1634</v>
      </c>
      <c r="K847" s="10" t="s">
        <v>1641</v>
      </c>
      <c r="L847" s="16"/>
      <c r="M847" s="4" t="s">
        <v>1642</v>
      </c>
      <c r="N847" s="4" t="s">
        <v>1667</v>
      </c>
      <c r="P847" s="4" t="s">
        <v>1847</v>
      </c>
      <c r="Q847" s="4">
        <v>2</v>
      </c>
      <c r="R847" s="4">
        <v>2</v>
      </c>
      <c r="T847" s="4">
        <v>0</v>
      </c>
      <c r="W847" s="4">
        <v>2.2999999999999998</v>
      </c>
    </row>
    <row r="848" spans="1:28" s="12" customFormat="1" ht="13.8" hidden="1" x14ac:dyDescent="0.3">
      <c r="A848" s="11" t="s">
        <v>2740</v>
      </c>
      <c r="B848" s="12">
        <v>18</v>
      </c>
      <c r="C848" s="12" t="s">
        <v>1464</v>
      </c>
      <c r="D848" s="4" t="s">
        <v>1647</v>
      </c>
      <c r="E848" s="12">
        <v>662</v>
      </c>
      <c r="F848" s="4" t="str">
        <f>LOOKUP(E848,Lotes!A:A,Lotes!N:N)</f>
        <v>oeste parte es un piso 1 - no excavado; este parte es deslave o relleno</v>
      </c>
      <c r="G848" s="12" t="s">
        <v>581</v>
      </c>
      <c r="H848" s="12" t="s">
        <v>2580</v>
      </c>
      <c r="I848" s="12" t="s">
        <v>1634</v>
      </c>
      <c r="K848" s="14"/>
      <c r="L848" s="14"/>
      <c r="M848" s="12" t="s">
        <v>1634</v>
      </c>
      <c r="N848" s="12" t="s">
        <v>1695</v>
      </c>
      <c r="P848" s="12" t="s">
        <v>1668</v>
      </c>
      <c r="Q848" s="12">
        <v>3</v>
      </c>
      <c r="R848" s="12">
        <v>3</v>
      </c>
      <c r="T848" s="12">
        <v>0</v>
      </c>
      <c r="W848" s="12">
        <v>1.4</v>
      </c>
    </row>
    <row r="849" spans="1:28" s="4" customFormat="1" ht="26.4" hidden="1" x14ac:dyDescent="0.3">
      <c r="A849" s="3" t="s">
        <v>2741</v>
      </c>
      <c r="B849" s="4">
        <v>17</v>
      </c>
      <c r="C849" s="4" t="s">
        <v>32</v>
      </c>
      <c r="E849" s="4">
        <v>108</v>
      </c>
      <c r="F849" s="4" t="str">
        <f>LOOKUP(E849,Lotes!A:A,Lotes!N:N)</f>
        <v>Núcleo de construcción con relleno</v>
      </c>
      <c r="G849" s="4" t="s">
        <v>298</v>
      </c>
      <c r="H849" s="4" t="s">
        <v>1822</v>
      </c>
      <c r="I849" s="4" t="s">
        <v>1634</v>
      </c>
      <c r="J849" s="4" t="s">
        <v>1742</v>
      </c>
      <c r="K849" s="10" t="s">
        <v>1742</v>
      </c>
      <c r="L849" s="10" t="s">
        <v>2259</v>
      </c>
      <c r="M849" s="4" t="s">
        <v>1744</v>
      </c>
      <c r="N849" s="4" t="s">
        <v>1693</v>
      </c>
      <c r="O849" s="4" t="s">
        <v>1625</v>
      </c>
      <c r="P849" s="6">
        <v>0.5</v>
      </c>
      <c r="Q849" s="4">
        <v>1</v>
      </c>
      <c r="R849" s="4">
        <v>1</v>
      </c>
      <c r="T849" s="4">
        <v>1</v>
      </c>
      <c r="U849" s="4">
        <v>19.600000000000001</v>
      </c>
      <c r="V849" s="4">
        <v>8.1999999999999993</v>
      </c>
      <c r="W849" s="4">
        <v>0.3</v>
      </c>
      <c r="AB849" s="4" t="s">
        <v>2742</v>
      </c>
    </row>
    <row r="850" spans="1:28" s="4" customFormat="1" ht="13.8" hidden="1" x14ac:dyDescent="0.3">
      <c r="A850" s="3" t="s">
        <v>2741</v>
      </c>
      <c r="B850" s="4">
        <v>17</v>
      </c>
      <c r="C850" s="4" t="s">
        <v>32</v>
      </c>
      <c r="E850" s="4">
        <v>108</v>
      </c>
      <c r="F850" s="4" t="str">
        <f>LOOKUP(E850,Lotes!A:A,Lotes!N:N)</f>
        <v>Núcleo de construcción con relleno</v>
      </c>
      <c r="G850" s="4" t="s">
        <v>298</v>
      </c>
      <c r="H850" s="4" t="s">
        <v>1822</v>
      </c>
      <c r="I850" s="4" t="s">
        <v>1634</v>
      </c>
      <c r="J850" s="4" t="s">
        <v>1742</v>
      </c>
      <c r="K850" s="10" t="s">
        <v>1742</v>
      </c>
      <c r="L850" s="10" t="s">
        <v>2259</v>
      </c>
      <c r="M850" s="4" t="s">
        <v>1744</v>
      </c>
      <c r="N850" s="4" t="s">
        <v>1710</v>
      </c>
      <c r="O850" s="4" t="s">
        <v>1665</v>
      </c>
      <c r="P850" s="6">
        <v>0.7</v>
      </c>
      <c r="Q850" s="4">
        <v>1</v>
      </c>
      <c r="R850" s="4">
        <v>1</v>
      </c>
      <c r="T850" s="4">
        <v>1</v>
      </c>
      <c r="U850" s="4">
        <v>24.28</v>
      </c>
      <c r="V850" s="4">
        <v>7.49</v>
      </c>
      <c r="W850" s="4">
        <v>0.1</v>
      </c>
      <c r="AB850" s="4" t="s">
        <v>2743</v>
      </c>
    </row>
    <row r="851" spans="1:28" s="4" customFormat="1" ht="13.8" hidden="1" x14ac:dyDescent="0.3">
      <c r="A851" s="3" t="s">
        <v>2744</v>
      </c>
      <c r="B851" s="4">
        <v>17</v>
      </c>
      <c r="C851" s="4" t="s">
        <v>32</v>
      </c>
      <c r="E851" s="4">
        <v>108</v>
      </c>
      <c r="F851" s="4" t="str">
        <f>LOOKUP(E851,Lotes!A:A,Lotes!N:N)</f>
        <v>Núcleo de construcción con relleno</v>
      </c>
      <c r="G851" s="4" t="s">
        <v>298</v>
      </c>
      <c r="H851" s="4" t="s">
        <v>1822</v>
      </c>
      <c r="I851" s="4" t="s">
        <v>1622</v>
      </c>
      <c r="K851" s="16"/>
      <c r="L851" s="16"/>
      <c r="M851" s="20" t="s">
        <v>1622</v>
      </c>
      <c r="N851" s="4" t="s">
        <v>1757</v>
      </c>
      <c r="O851" s="4" t="s">
        <v>1625</v>
      </c>
      <c r="P851" s="4" t="s">
        <v>1786</v>
      </c>
      <c r="Q851" s="4">
        <v>1</v>
      </c>
      <c r="R851" s="4">
        <v>1</v>
      </c>
      <c r="T851" s="4">
        <v>1</v>
      </c>
      <c r="U851" s="4">
        <v>16.850000000000001</v>
      </c>
      <c r="V851" s="4">
        <v>11.1</v>
      </c>
      <c r="W851" s="4">
        <v>0.2</v>
      </c>
    </row>
    <row r="852" spans="1:28" s="4" customFormat="1" ht="13.8" hidden="1" x14ac:dyDescent="0.3">
      <c r="A852" s="3" t="s">
        <v>2744</v>
      </c>
      <c r="B852" s="4">
        <v>17</v>
      </c>
      <c r="C852" s="4" t="s">
        <v>32</v>
      </c>
      <c r="E852" s="4">
        <v>108</v>
      </c>
      <c r="F852" s="4" t="str">
        <f>LOOKUP(E852,Lotes!A:A,Lotes!N:N)</f>
        <v>Núcleo de construcción con relleno</v>
      </c>
      <c r="G852" s="4" t="s">
        <v>298</v>
      </c>
      <c r="H852" s="4" t="s">
        <v>1822</v>
      </c>
      <c r="I852" s="4" t="s">
        <v>1622</v>
      </c>
      <c r="K852" s="16"/>
      <c r="L852" s="16"/>
      <c r="M852" s="20" t="s">
        <v>1622</v>
      </c>
      <c r="N852" s="4" t="s">
        <v>1624</v>
      </c>
      <c r="O852" s="4" t="s">
        <v>1665</v>
      </c>
      <c r="P852" s="4" t="s">
        <v>1751</v>
      </c>
      <c r="Q852" s="4">
        <v>1</v>
      </c>
      <c r="R852" s="4">
        <v>1</v>
      </c>
      <c r="T852" s="4">
        <v>1</v>
      </c>
      <c r="U852" s="4">
        <v>16.579999999999998</v>
      </c>
      <c r="V852" s="4">
        <v>5.53</v>
      </c>
      <c r="W852" s="4">
        <v>0.1</v>
      </c>
    </row>
    <row r="853" spans="1:28" s="4" customFormat="1" ht="13.8" hidden="1" x14ac:dyDescent="0.3">
      <c r="A853" s="3" t="s">
        <v>2744</v>
      </c>
      <c r="B853" s="4">
        <v>17</v>
      </c>
      <c r="C853" s="4" t="s">
        <v>32</v>
      </c>
      <c r="E853" s="4">
        <v>108</v>
      </c>
      <c r="F853" s="4" t="str">
        <f>LOOKUP(E853,Lotes!A:A,Lotes!N:N)</f>
        <v>Núcleo de construcción con relleno</v>
      </c>
      <c r="G853" s="4" t="s">
        <v>298</v>
      </c>
      <c r="H853" s="4" t="s">
        <v>1822</v>
      </c>
      <c r="I853" s="4" t="s">
        <v>1622</v>
      </c>
      <c r="K853" s="16"/>
      <c r="L853" s="16"/>
      <c r="M853" s="20" t="s">
        <v>1622</v>
      </c>
      <c r="N853" s="4" t="s">
        <v>1643</v>
      </c>
      <c r="P853" s="4" t="s">
        <v>1632</v>
      </c>
      <c r="Q853" s="4">
        <v>1</v>
      </c>
      <c r="R853" s="4">
        <v>1</v>
      </c>
      <c r="T853" s="4">
        <v>0</v>
      </c>
      <c r="W853" s="4">
        <v>0.2</v>
      </c>
    </row>
    <row r="854" spans="1:28" s="4" customFormat="1" ht="145.19999999999999" hidden="1" x14ac:dyDescent="0.3">
      <c r="A854" s="3" t="s">
        <v>2745</v>
      </c>
      <c r="B854" s="4">
        <v>17</v>
      </c>
      <c r="C854" s="4" t="s">
        <v>28</v>
      </c>
      <c r="E854" s="4">
        <v>102</v>
      </c>
      <c r="F854" s="4" t="str">
        <f>LOOKUP(E854,Lotes!A:A,Lotes!N:N)</f>
        <v>Núcleo de construcción con relleno</v>
      </c>
      <c r="G854" s="4" t="s">
        <v>27</v>
      </c>
      <c r="H854" s="4" t="s">
        <v>2746</v>
      </c>
      <c r="I854" s="4" t="s">
        <v>1634</v>
      </c>
      <c r="J854" s="4" t="s">
        <v>3965</v>
      </c>
      <c r="K854" s="10" t="s">
        <v>2747</v>
      </c>
      <c r="L854" s="10" t="s">
        <v>2748</v>
      </c>
      <c r="M854" s="4" t="s">
        <v>2747</v>
      </c>
      <c r="N854" s="4" t="s">
        <v>1693</v>
      </c>
      <c r="O854" s="4" t="s">
        <v>1665</v>
      </c>
      <c r="P854" s="4" t="s">
        <v>2442</v>
      </c>
      <c r="Q854" s="4" t="s">
        <v>1723</v>
      </c>
      <c r="R854" s="4">
        <v>2</v>
      </c>
      <c r="T854" s="4">
        <v>1</v>
      </c>
      <c r="U854" s="4">
        <v>38.79</v>
      </c>
      <c r="V854" s="4">
        <v>20.47</v>
      </c>
      <c r="W854" s="4">
        <v>8.1</v>
      </c>
      <c r="X854" s="4" t="s">
        <v>1646</v>
      </c>
      <c r="AA854" s="4" t="s">
        <v>1647</v>
      </c>
      <c r="AB854" s="4" t="s">
        <v>2749</v>
      </c>
    </row>
    <row r="855" spans="1:28" s="12" customFormat="1" ht="79.2" hidden="1" x14ac:dyDescent="0.3">
      <c r="A855" s="11" t="s">
        <v>2750</v>
      </c>
      <c r="B855" s="12">
        <v>17</v>
      </c>
      <c r="C855" s="12" t="s">
        <v>28</v>
      </c>
      <c r="E855" s="12">
        <v>102</v>
      </c>
      <c r="F855" s="4" t="str">
        <f>LOOKUP(E855,Lotes!A:A,Lotes!N:N)</f>
        <v>Núcleo de construcción con relleno</v>
      </c>
      <c r="G855" s="12" t="s">
        <v>27</v>
      </c>
      <c r="H855" s="12" t="s">
        <v>2746</v>
      </c>
      <c r="I855" s="12" t="s">
        <v>1634</v>
      </c>
      <c r="K855" s="13" t="s">
        <v>1641</v>
      </c>
      <c r="L855" s="14"/>
      <c r="M855" s="12" t="s">
        <v>1642</v>
      </c>
      <c r="N855" s="12" t="s">
        <v>1693</v>
      </c>
      <c r="O855" s="12" t="s">
        <v>1861</v>
      </c>
      <c r="P855" s="12" t="s">
        <v>2751</v>
      </c>
      <c r="Q855" s="12">
        <v>2</v>
      </c>
      <c r="R855" s="12">
        <v>2</v>
      </c>
      <c r="T855" s="12">
        <v>0</v>
      </c>
      <c r="U855" s="12">
        <v>11.64</v>
      </c>
      <c r="V855" s="12">
        <v>7.91</v>
      </c>
      <c r="W855" s="12">
        <v>1.8</v>
      </c>
      <c r="AA855" s="12" t="s">
        <v>1647</v>
      </c>
      <c r="AB855" s="12" t="s">
        <v>2752</v>
      </c>
    </row>
    <row r="856" spans="1:28" s="4" customFormat="1" ht="26.4" hidden="1" x14ac:dyDescent="0.3">
      <c r="A856" s="3" t="s">
        <v>2753</v>
      </c>
      <c r="B856" s="4">
        <v>17</v>
      </c>
      <c r="C856" s="4" t="s">
        <v>28</v>
      </c>
      <c r="E856" s="4">
        <v>102</v>
      </c>
      <c r="F856" s="4" t="str">
        <f>LOOKUP(E856,Lotes!A:A,Lotes!N:N)</f>
        <v>Núcleo de construcción con relleno</v>
      </c>
      <c r="G856" s="4" t="s">
        <v>27</v>
      </c>
      <c r="H856" s="4" t="s">
        <v>2746</v>
      </c>
      <c r="I856" s="4" t="s">
        <v>1634</v>
      </c>
      <c r="J856" s="4" t="s">
        <v>3561</v>
      </c>
      <c r="K856" s="10" t="s">
        <v>1656</v>
      </c>
      <c r="L856" s="10" t="s">
        <v>1657</v>
      </c>
      <c r="M856" s="4" t="s">
        <v>1658</v>
      </c>
      <c r="N856" s="4" t="s">
        <v>1638</v>
      </c>
      <c r="P856" s="4" t="s">
        <v>1668</v>
      </c>
      <c r="Q856" s="4">
        <v>2</v>
      </c>
      <c r="R856" s="4">
        <v>2</v>
      </c>
      <c r="T856" s="4">
        <v>0</v>
      </c>
      <c r="W856" s="4">
        <v>5.6</v>
      </c>
      <c r="AB856" s="4" t="s">
        <v>2754</v>
      </c>
    </row>
    <row r="857" spans="1:28" s="4" customFormat="1" ht="26.4" hidden="1" x14ac:dyDescent="0.3">
      <c r="A857" s="3" t="s">
        <v>2753</v>
      </c>
      <c r="B857" s="4">
        <v>17</v>
      </c>
      <c r="C857" s="4" t="s">
        <v>28</v>
      </c>
      <c r="E857" s="4">
        <v>102</v>
      </c>
      <c r="F857" s="4" t="str">
        <f>LOOKUP(E857,Lotes!A:A,Lotes!N:N)</f>
        <v>Núcleo de construcción con relleno</v>
      </c>
      <c r="G857" s="4" t="s">
        <v>27</v>
      </c>
      <c r="H857" s="4" t="s">
        <v>2746</v>
      </c>
      <c r="I857" s="4" t="s">
        <v>1634</v>
      </c>
      <c r="J857" s="4" t="s">
        <v>3561</v>
      </c>
      <c r="K857" s="10" t="s">
        <v>1656</v>
      </c>
      <c r="L857" s="10" t="s">
        <v>1657</v>
      </c>
      <c r="M857" s="4" t="s">
        <v>1658</v>
      </c>
      <c r="N857" s="4" t="s">
        <v>1687</v>
      </c>
      <c r="O857" s="4" t="s">
        <v>1625</v>
      </c>
      <c r="P857" s="4" t="s">
        <v>1786</v>
      </c>
      <c r="Q857" s="4">
        <v>1</v>
      </c>
      <c r="R857" s="4">
        <v>1</v>
      </c>
      <c r="T857" s="4">
        <v>1</v>
      </c>
      <c r="U857" s="4">
        <v>92.52</v>
      </c>
      <c r="V857" s="4">
        <v>39.200000000000003</v>
      </c>
      <c r="W857" s="4">
        <v>23.2</v>
      </c>
      <c r="X857" s="4" t="s">
        <v>1759</v>
      </c>
      <c r="Y857" s="4" t="s">
        <v>1647</v>
      </c>
      <c r="AB857" s="4" t="s">
        <v>2755</v>
      </c>
    </row>
    <row r="858" spans="1:28" s="4" customFormat="1" ht="26.4" hidden="1" x14ac:dyDescent="0.3">
      <c r="A858" s="3" t="s">
        <v>2750</v>
      </c>
      <c r="B858" s="4">
        <v>17</v>
      </c>
      <c r="C858" s="4" t="s">
        <v>28</v>
      </c>
      <c r="E858" s="4">
        <v>102</v>
      </c>
      <c r="F858" s="4" t="str">
        <f>LOOKUP(E858,Lotes!A:A,Lotes!N:N)</f>
        <v>Núcleo de construcción con relleno</v>
      </c>
      <c r="G858" s="4" t="s">
        <v>27</v>
      </c>
      <c r="H858" s="4" t="s">
        <v>2746</v>
      </c>
      <c r="I858" s="4" t="s">
        <v>1634</v>
      </c>
      <c r="K858" s="10" t="s">
        <v>1641</v>
      </c>
      <c r="L858" s="16"/>
      <c r="M858" s="4" t="s">
        <v>1642</v>
      </c>
      <c r="N858" s="4" t="s">
        <v>1699</v>
      </c>
      <c r="P858" s="4" t="s">
        <v>1976</v>
      </c>
      <c r="Q858" s="4">
        <v>3</v>
      </c>
      <c r="R858" s="4">
        <v>3</v>
      </c>
      <c r="T858" s="4">
        <v>2</v>
      </c>
      <c r="W858" s="4">
        <v>2.9</v>
      </c>
      <c r="AB858" s="4" t="s">
        <v>2756</v>
      </c>
    </row>
    <row r="859" spans="1:28" s="4" customFormat="1" ht="26.4" hidden="1" x14ac:dyDescent="0.3">
      <c r="A859" s="3" t="s">
        <v>2750</v>
      </c>
      <c r="B859" s="4">
        <v>17</v>
      </c>
      <c r="C859" s="4" t="s">
        <v>28</v>
      </c>
      <c r="E859" s="4">
        <v>102</v>
      </c>
      <c r="F859" s="4" t="str">
        <f>LOOKUP(E859,Lotes!A:A,Lotes!N:N)</f>
        <v>Núcleo de construcción con relleno</v>
      </c>
      <c r="G859" s="4" t="s">
        <v>27</v>
      </c>
      <c r="H859" s="4" t="s">
        <v>2746</v>
      </c>
      <c r="I859" s="4" t="s">
        <v>1634</v>
      </c>
      <c r="K859" s="10" t="s">
        <v>1641</v>
      </c>
      <c r="L859" s="16"/>
      <c r="M859" s="4" t="s">
        <v>1642</v>
      </c>
      <c r="N859" s="4" t="s">
        <v>1695</v>
      </c>
      <c r="P859" s="4" t="s">
        <v>1668</v>
      </c>
      <c r="Q859" s="4">
        <v>4</v>
      </c>
      <c r="R859" s="4">
        <v>4</v>
      </c>
      <c r="T859" s="4">
        <v>0</v>
      </c>
    </row>
    <row r="860" spans="1:28" s="4" customFormat="1" ht="52.8" hidden="1" x14ac:dyDescent="0.3">
      <c r="A860" s="3" t="s">
        <v>2757</v>
      </c>
      <c r="B860" s="4">
        <v>17</v>
      </c>
      <c r="C860" s="4" t="s">
        <v>28</v>
      </c>
      <c r="E860" s="4">
        <v>102</v>
      </c>
      <c r="F860" s="4" t="str">
        <f>LOOKUP(E860,Lotes!A:A,Lotes!N:N)</f>
        <v>Núcleo de construcción con relleno</v>
      </c>
      <c r="G860" s="4" t="s">
        <v>27</v>
      </c>
      <c r="H860" s="4" t="s">
        <v>2746</v>
      </c>
      <c r="I860" s="4" t="s">
        <v>1634</v>
      </c>
      <c r="K860" s="10" t="s">
        <v>1641</v>
      </c>
      <c r="L860" s="16"/>
      <c r="M860" s="4" t="s">
        <v>1642</v>
      </c>
      <c r="N860" s="4" t="s">
        <v>1643</v>
      </c>
      <c r="P860" s="4" t="s">
        <v>1632</v>
      </c>
      <c r="Q860" s="4">
        <v>1</v>
      </c>
      <c r="R860" s="4">
        <v>1</v>
      </c>
      <c r="T860" s="4">
        <v>0</v>
      </c>
      <c r="U860" s="4">
        <v>18.66</v>
      </c>
      <c r="V860" s="4">
        <v>9.5</v>
      </c>
      <c r="W860" s="4">
        <v>0.6</v>
      </c>
      <c r="X860" s="4" t="s">
        <v>1646</v>
      </c>
      <c r="AB860" s="4" t="s">
        <v>2758</v>
      </c>
    </row>
    <row r="861" spans="1:28" s="4" customFormat="1" ht="39.6" hidden="1" x14ac:dyDescent="0.3">
      <c r="A861" s="3" t="s">
        <v>2759</v>
      </c>
      <c r="B861" s="4">
        <v>17</v>
      </c>
      <c r="C861" s="4" t="s">
        <v>28</v>
      </c>
      <c r="E861" s="4">
        <v>102</v>
      </c>
      <c r="F861" s="4" t="str">
        <f>LOOKUP(E861,Lotes!A:A,Lotes!N:N)</f>
        <v>Núcleo de construcción con relleno</v>
      </c>
      <c r="G861" s="4" t="s">
        <v>27</v>
      </c>
      <c r="H861" s="4" t="s">
        <v>2746</v>
      </c>
      <c r="I861" s="4" t="s">
        <v>1622</v>
      </c>
      <c r="K861" s="10" t="s">
        <v>1641</v>
      </c>
      <c r="L861" s="16"/>
      <c r="M861" s="20" t="s">
        <v>1622</v>
      </c>
      <c r="N861" s="4" t="s">
        <v>1624</v>
      </c>
      <c r="O861" s="4" t="s">
        <v>1665</v>
      </c>
      <c r="P861" s="6">
        <v>0.9</v>
      </c>
      <c r="Q861" s="4" t="s">
        <v>1723</v>
      </c>
      <c r="R861" s="4">
        <v>2</v>
      </c>
      <c r="T861" s="4">
        <v>1</v>
      </c>
      <c r="U861" s="4">
        <v>62.79</v>
      </c>
      <c r="V861" s="4">
        <v>5.35</v>
      </c>
      <c r="W861" s="4">
        <v>0.4</v>
      </c>
      <c r="AB861" s="4" t="s">
        <v>2760</v>
      </c>
    </row>
    <row r="862" spans="1:28" s="4" customFormat="1" ht="13.8" hidden="1" x14ac:dyDescent="0.3">
      <c r="A862" s="3" t="s">
        <v>2761</v>
      </c>
      <c r="B862" s="4">
        <v>17</v>
      </c>
      <c r="C862" s="4" t="s">
        <v>28</v>
      </c>
      <c r="E862" s="4">
        <v>102</v>
      </c>
      <c r="F862" s="4" t="str">
        <f>LOOKUP(E862,Lotes!A:A,Lotes!N:N)</f>
        <v>Núcleo de construcción con relleno</v>
      </c>
      <c r="G862" s="4" t="s">
        <v>27</v>
      </c>
      <c r="H862" s="4" t="s">
        <v>2746</v>
      </c>
      <c r="I862" s="4" t="s">
        <v>1634</v>
      </c>
      <c r="K862" s="16"/>
      <c r="L862" s="16"/>
      <c r="M862" s="4" t="s">
        <v>1634</v>
      </c>
      <c r="N862" s="4" t="s">
        <v>1695</v>
      </c>
      <c r="P862" s="4" t="s">
        <v>1668</v>
      </c>
      <c r="Q862" s="4">
        <v>29</v>
      </c>
      <c r="R862" s="4">
        <v>29</v>
      </c>
      <c r="T862" s="4">
        <v>0</v>
      </c>
      <c r="W862" s="4">
        <v>5.8</v>
      </c>
    </row>
    <row r="863" spans="1:28" s="4" customFormat="1" ht="26.4" hidden="1" x14ac:dyDescent="0.3">
      <c r="A863" s="3" t="s">
        <v>2759</v>
      </c>
      <c r="B863" s="4">
        <v>17</v>
      </c>
      <c r="C863" s="4" t="s">
        <v>28</v>
      </c>
      <c r="E863" s="4">
        <v>102</v>
      </c>
      <c r="F863" s="4" t="str">
        <f>LOOKUP(E863,Lotes!A:A,Lotes!N:N)</f>
        <v>Núcleo de construcción con relleno</v>
      </c>
      <c r="G863" s="4" t="s">
        <v>27</v>
      </c>
      <c r="H863" s="4" t="s">
        <v>2746</v>
      </c>
      <c r="I863" s="4" t="s">
        <v>1622</v>
      </c>
      <c r="K863" s="10" t="s">
        <v>1641</v>
      </c>
      <c r="L863" s="16"/>
      <c r="M863" s="20" t="s">
        <v>1622</v>
      </c>
      <c r="N863" s="4" t="s">
        <v>1934</v>
      </c>
      <c r="P863" s="6">
        <v>0.9</v>
      </c>
      <c r="Q863" s="4">
        <v>1</v>
      </c>
      <c r="R863" s="4">
        <v>1</v>
      </c>
      <c r="T863" s="4">
        <v>1</v>
      </c>
      <c r="U863" s="4">
        <v>20.2</v>
      </c>
      <c r="V863" s="4">
        <v>6.5</v>
      </c>
    </row>
    <row r="864" spans="1:28" s="4" customFormat="1" ht="13.8" hidden="1" x14ac:dyDescent="0.3">
      <c r="A864" s="3" t="s">
        <v>2762</v>
      </c>
      <c r="B864" s="4">
        <v>17</v>
      </c>
      <c r="C864" s="4" t="s">
        <v>28</v>
      </c>
      <c r="E864" s="4">
        <v>102</v>
      </c>
      <c r="F864" s="4" t="str">
        <f>LOOKUP(E864,Lotes!A:A,Lotes!N:N)</f>
        <v>Núcleo de construcción con relleno</v>
      </c>
      <c r="G864" s="4" t="s">
        <v>27</v>
      </c>
      <c r="H864" s="4" t="s">
        <v>2746</v>
      </c>
      <c r="I864" s="4" t="s">
        <v>1622</v>
      </c>
      <c r="K864" s="5"/>
      <c r="L864" s="16"/>
      <c r="M864" s="20" t="s">
        <v>1622</v>
      </c>
      <c r="N864" s="4" t="s">
        <v>1757</v>
      </c>
      <c r="O864" s="4" t="s">
        <v>1665</v>
      </c>
      <c r="P864" s="4" t="s">
        <v>1786</v>
      </c>
      <c r="Q864" s="4">
        <v>1</v>
      </c>
      <c r="R864" s="4">
        <v>1</v>
      </c>
      <c r="T864" s="4">
        <v>1</v>
      </c>
      <c r="U864" s="4">
        <v>26.87</v>
      </c>
      <c r="V864" s="4">
        <v>8.93</v>
      </c>
    </row>
    <row r="865" spans="1:28" s="4" customFormat="1" ht="13.8" hidden="1" x14ac:dyDescent="0.3">
      <c r="A865" s="3" t="s">
        <v>2762</v>
      </c>
      <c r="B865" s="4">
        <v>17</v>
      </c>
      <c r="C865" s="4" t="s">
        <v>28</v>
      </c>
      <c r="E865" s="4">
        <v>102</v>
      </c>
      <c r="F865" s="4" t="str">
        <f>LOOKUP(E865,Lotes!A:A,Lotes!N:N)</f>
        <v>Núcleo de construcción con relleno</v>
      </c>
      <c r="G865" s="4" t="s">
        <v>27</v>
      </c>
      <c r="H865" s="4" t="s">
        <v>2746</v>
      </c>
      <c r="I865" s="4" t="s">
        <v>1622</v>
      </c>
      <c r="K865" s="5"/>
      <c r="L865" s="16"/>
      <c r="M865" s="20" t="s">
        <v>1622</v>
      </c>
      <c r="N865" s="4" t="s">
        <v>1695</v>
      </c>
      <c r="P865" s="4" t="s">
        <v>1668</v>
      </c>
      <c r="Q865" s="4">
        <v>2</v>
      </c>
      <c r="R865" s="4">
        <v>2</v>
      </c>
      <c r="T865" s="4">
        <v>0</v>
      </c>
    </row>
    <row r="866" spans="1:28" s="4" customFormat="1" ht="26.4" hidden="1" x14ac:dyDescent="0.3">
      <c r="A866" s="3" t="s">
        <v>2763</v>
      </c>
      <c r="B866" s="4">
        <v>17</v>
      </c>
      <c r="C866" s="4" t="s">
        <v>28</v>
      </c>
      <c r="E866" s="4">
        <v>102</v>
      </c>
      <c r="F866" s="4" t="str">
        <f>LOOKUP(E866,Lotes!A:A,Lotes!N:N)</f>
        <v>Núcleo de construcción con relleno</v>
      </c>
      <c r="G866" s="4" t="s">
        <v>27</v>
      </c>
      <c r="H866" s="4" t="s">
        <v>2746</v>
      </c>
      <c r="I866" s="4" t="s">
        <v>1634</v>
      </c>
      <c r="K866" s="10" t="s">
        <v>1682</v>
      </c>
      <c r="L866" s="16"/>
      <c r="M866" s="4" t="s">
        <v>1683</v>
      </c>
      <c r="N866" s="4" t="s">
        <v>1849</v>
      </c>
      <c r="P866" s="4" t="s">
        <v>1626</v>
      </c>
      <c r="Q866" s="4">
        <v>1</v>
      </c>
      <c r="R866" s="4">
        <v>1</v>
      </c>
      <c r="T866" s="4">
        <v>1</v>
      </c>
      <c r="U866" s="4">
        <v>27.93</v>
      </c>
      <c r="V866" s="4">
        <v>2.99</v>
      </c>
      <c r="W866" s="5"/>
    </row>
    <row r="867" spans="1:28" s="4" customFormat="1" ht="26.4" hidden="1" x14ac:dyDescent="0.3">
      <c r="A867" s="3" t="s">
        <v>2763</v>
      </c>
      <c r="B867" s="4">
        <v>17</v>
      </c>
      <c r="C867" s="4" t="s">
        <v>28</v>
      </c>
      <c r="E867" s="4">
        <v>102</v>
      </c>
      <c r="F867" s="4" t="str">
        <f>LOOKUP(E867,Lotes!A:A,Lotes!N:N)</f>
        <v>Núcleo de construcción con relleno</v>
      </c>
      <c r="G867" s="4" t="s">
        <v>27</v>
      </c>
      <c r="H867" s="4" t="s">
        <v>2746</v>
      </c>
      <c r="I867" s="4" t="s">
        <v>1634</v>
      </c>
      <c r="K867" s="10" t="s">
        <v>1682</v>
      </c>
      <c r="L867" s="16"/>
      <c r="M867" s="4" t="s">
        <v>1683</v>
      </c>
      <c r="N867" s="4" t="s">
        <v>1849</v>
      </c>
      <c r="P867" s="4" t="s">
        <v>1786</v>
      </c>
      <c r="Q867" s="4">
        <v>1</v>
      </c>
      <c r="R867" s="4">
        <v>1</v>
      </c>
      <c r="T867" s="4">
        <v>0</v>
      </c>
      <c r="U867" s="4">
        <v>22.26</v>
      </c>
      <c r="V867" s="4">
        <v>4.01</v>
      </c>
    </row>
    <row r="868" spans="1:28" s="4" customFormat="1" ht="13.8" hidden="1" x14ac:dyDescent="0.3">
      <c r="A868" s="3" t="s">
        <v>2764</v>
      </c>
      <c r="B868" s="4">
        <v>17</v>
      </c>
      <c r="C868" s="4" t="s">
        <v>22</v>
      </c>
      <c r="E868" s="4">
        <v>92</v>
      </c>
      <c r="F868" s="4" t="str">
        <f>LOOKUP(E868,Lotes!A:A,Lotes!N:N)</f>
        <v>Deslave</v>
      </c>
      <c r="G868" s="4" t="s">
        <v>15</v>
      </c>
      <c r="H868" s="4" t="s">
        <v>1705</v>
      </c>
      <c r="I868" s="4" t="s">
        <v>1622</v>
      </c>
      <c r="K868" s="10" t="s">
        <v>1894</v>
      </c>
      <c r="L868" s="10" t="s">
        <v>1895</v>
      </c>
      <c r="M868" s="4" t="s">
        <v>1896</v>
      </c>
      <c r="N868" s="4" t="s">
        <v>1730</v>
      </c>
      <c r="O868" s="4" t="s">
        <v>1665</v>
      </c>
      <c r="P868" s="4" t="s">
        <v>1751</v>
      </c>
      <c r="Q868" s="4">
        <v>1</v>
      </c>
      <c r="R868" s="4">
        <v>1</v>
      </c>
      <c r="T868" s="4">
        <v>1</v>
      </c>
      <c r="U868" s="4">
        <v>23.23</v>
      </c>
      <c r="V868" s="4">
        <v>25.24</v>
      </c>
      <c r="W868" s="4">
        <v>3.2</v>
      </c>
      <c r="X868" s="4" t="s">
        <v>1679</v>
      </c>
    </row>
    <row r="869" spans="1:28" s="4" customFormat="1" ht="13.8" hidden="1" x14ac:dyDescent="0.3">
      <c r="A869" s="3" t="s">
        <v>2765</v>
      </c>
      <c r="B869" s="4">
        <v>17</v>
      </c>
      <c r="C869" s="4" t="s">
        <v>22</v>
      </c>
      <c r="E869" s="4">
        <v>92</v>
      </c>
      <c r="F869" s="4" t="str">
        <f>LOOKUP(E869,Lotes!A:A,Lotes!N:N)</f>
        <v>Deslave</v>
      </c>
      <c r="G869" s="4" t="s">
        <v>15</v>
      </c>
      <c r="H869" s="4" t="s">
        <v>1705</v>
      </c>
      <c r="I869" s="4" t="s">
        <v>1622</v>
      </c>
      <c r="K869" s="10" t="s">
        <v>1650</v>
      </c>
      <c r="L869" s="16"/>
      <c r="M869" s="20" t="s">
        <v>1622</v>
      </c>
      <c r="N869" s="4" t="s">
        <v>1757</v>
      </c>
      <c r="O869" s="4" t="s">
        <v>1665</v>
      </c>
      <c r="P869" s="4" t="s">
        <v>1786</v>
      </c>
      <c r="Q869" s="4">
        <v>1</v>
      </c>
      <c r="R869" s="4">
        <v>1</v>
      </c>
      <c r="T869" s="4">
        <v>1</v>
      </c>
      <c r="U869" s="4">
        <v>18.559999999999999</v>
      </c>
      <c r="V869" s="4">
        <v>9.8800000000000008</v>
      </c>
      <c r="W869" s="4">
        <v>0.2</v>
      </c>
      <c r="X869" s="4" t="s">
        <v>1679</v>
      </c>
    </row>
    <row r="870" spans="1:28" s="4" customFormat="1" ht="26.4" hidden="1" x14ac:dyDescent="0.3">
      <c r="A870" s="3" t="s">
        <v>2766</v>
      </c>
      <c r="B870" s="4">
        <v>17</v>
      </c>
      <c r="C870" s="4" t="s">
        <v>22</v>
      </c>
      <c r="E870" s="4">
        <v>92</v>
      </c>
      <c r="F870" s="4" t="str">
        <f>LOOKUP(E870,Lotes!A:A,Lotes!N:N)</f>
        <v>Deslave</v>
      </c>
      <c r="G870" s="4" t="s">
        <v>15</v>
      </c>
      <c r="H870" s="4" t="s">
        <v>1705</v>
      </c>
      <c r="I870" s="4" t="s">
        <v>1634</v>
      </c>
      <c r="K870" s="10" t="s">
        <v>1641</v>
      </c>
      <c r="L870" s="16"/>
      <c r="M870" s="4" t="s">
        <v>1642</v>
      </c>
      <c r="N870" s="4" t="s">
        <v>1643</v>
      </c>
      <c r="P870" s="4" t="s">
        <v>1632</v>
      </c>
      <c r="Q870" s="4">
        <v>4</v>
      </c>
      <c r="R870" s="4">
        <v>4</v>
      </c>
      <c r="T870" s="4">
        <v>0</v>
      </c>
      <c r="W870" s="4">
        <v>3.1</v>
      </c>
    </row>
    <row r="871" spans="1:28" s="4" customFormat="1" ht="13.8" hidden="1" x14ac:dyDescent="0.3">
      <c r="A871" s="3" t="s">
        <v>2767</v>
      </c>
      <c r="B871" s="4">
        <v>17</v>
      </c>
      <c r="C871" s="4" t="s">
        <v>22</v>
      </c>
      <c r="E871" s="4">
        <v>92</v>
      </c>
      <c r="F871" s="4" t="str">
        <f>LOOKUP(E871,Lotes!A:A,Lotes!N:N)</f>
        <v>Deslave</v>
      </c>
      <c r="G871" s="4" t="s">
        <v>15</v>
      </c>
      <c r="H871" s="4" t="s">
        <v>1705</v>
      </c>
      <c r="I871" s="4" t="s">
        <v>1634</v>
      </c>
      <c r="K871" s="16"/>
      <c r="L871" s="16"/>
      <c r="M871" s="4" t="s">
        <v>1634</v>
      </c>
      <c r="N871" s="4" t="s">
        <v>1695</v>
      </c>
      <c r="P871" s="4" t="s">
        <v>1668</v>
      </c>
      <c r="Q871" s="4">
        <v>3</v>
      </c>
      <c r="R871" s="4">
        <v>3</v>
      </c>
      <c r="T871" s="4">
        <v>0</v>
      </c>
      <c r="W871" s="4">
        <v>0.2</v>
      </c>
    </row>
    <row r="872" spans="1:28" s="4" customFormat="1" ht="13.8" hidden="1" x14ac:dyDescent="0.3">
      <c r="A872" s="3" t="s">
        <v>2768</v>
      </c>
      <c r="B872" s="4">
        <v>17</v>
      </c>
      <c r="C872" s="4" t="s">
        <v>234</v>
      </c>
      <c r="E872" s="4">
        <v>138</v>
      </c>
      <c r="F872" s="4" t="str">
        <f>LOOKUP(E872,Lotes!A:A,Lotes!N:N)</f>
        <v>Relleno constructivo</v>
      </c>
      <c r="G872" s="4" t="s">
        <v>27</v>
      </c>
      <c r="H872" s="4" t="s">
        <v>2769</v>
      </c>
      <c r="I872" s="4" t="s">
        <v>1634</v>
      </c>
      <c r="J872" s="4" t="s">
        <v>2911</v>
      </c>
      <c r="K872" s="10" t="s">
        <v>1635</v>
      </c>
      <c r="L872" s="10" t="s">
        <v>1636</v>
      </c>
      <c r="M872" s="4" t="s">
        <v>1637</v>
      </c>
      <c r="N872" s="4" t="s">
        <v>1730</v>
      </c>
      <c r="O872" s="4" t="s">
        <v>1625</v>
      </c>
      <c r="P872" s="4" t="s">
        <v>1751</v>
      </c>
      <c r="Q872" s="4">
        <v>1</v>
      </c>
      <c r="R872" s="4">
        <v>1</v>
      </c>
      <c r="T872" s="4">
        <v>1</v>
      </c>
      <c r="U872" s="4">
        <v>33.82</v>
      </c>
      <c r="V872" s="4">
        <v>15.6</v>
      </c>
      <c r="W872" s="4">
        <v>2.1</v>
      </c>
      <c r="X872" s="4" t="s">
        <v>1679</v>
      </c>
      <c r="Y872" s="4" t="s">
        <v>1874</v>
      </c>
    </row>
    <row r="873" spans="1:28" s="4" customFormat="1" ht="26.4" hidden="1" x14ac:dyDescent="0.3">
      <c r="A873" s="3" t="s">
        <v>2770</v>
      </c>
      <c r="B873" s="4">
        <v>17</v>
      </c>
      <c r="C873" s="4" t="s">
        <v>234</v>
      </c>
      <c r="E873" s="4">
        <v>138</v>
      </c>
      <c r="F873" s="4" t="str">
        <f>LOOKUP(E873,Lotes!A:A,Lotes!N:N)</f>
        <v>Relleno constructivo</v>
      </c>
      <c r="G873" s="4" t="s">
        <v>27</v>
      </c>
      <c r="H873" s="4" t="s">
        <v>2769</v>
      </c>
      <c r="I873" s="4" t="s">
        <v>1634</v>
      </c>
      <c r="K873" s="10" t="s">
        <v>1641</v>
      </c>
      <c r="L873" s="16"/>
      <c r="M873" s="4" t="s">
        <v>1642</v>
      </c>
      <c r="N873" s="4" t="s">
        <v>1643</v>
      </c>
      <c r="P873" s="4" t="s">
        <v>1632</v>
      </c>
      <c r="Q873" s="4">
        <v>3</v>
      </c>
      <c r="R873" s="4">
        <v>3</v>
      </c>
      <c r="T873" s="4">
        <v>0</v>
      </c>
      <c r="W873" s="4">
        <v>10.5</v>
      </c>
    </row>
    <row r="874" spans="1:28" s="4" customFormat="1" ht="13.8" hidden="1" x14ac:dyDescent="0.3">
      <c r="A874" s="3" t="s">
        <v>2771</v>
      </c>
      <c r="B874" s="4">
        <v>17</v>
      </c>
      <c r="C874" s="4" t="s">
        <v>234</v>
      </c>
      <c r="E874" s="4">
        <v>138</v>
      </c>
      <c r="F874" s="4" t="str">
        <f>LOOKUP(E874,Lotes!A:A,Lotes!N:N)</f>
        <v>Relleno constructivo</v>
      </c>
      <c r="G874" s="4" t="s">
        <v>27</v>
      </c>
      <c r="H874" s="4" t="s">
        <v>2769</v>
      </c>
      <c r="I874" s="4" t="s">
        <v>1634</v>
      </c>
      <c r="K874" s="16"/>
      <c r="L874" s="16"/>
      <c r="M874" s="4" t="s">
        <v>1634</v>
      </c>
      <c r="N874" s="4" t="s">
        <v>1695</v>
      </c>
      <c r="P874" s="4" t="s">
        <v>1668</v>
      </c>
      <c r="Q874" s="4">
        <v>3</v>
      </c>
      <c r="R874" s="4">
        <v>3</v>
      </c>
      <c r="T874" s="4">
        <v>0</v>
      </c>
      <c r="W874" s="4">
        <v>1</v>
      </c>
    </row>
    <row r="875" spans="1:28" s="4" customFormat="1" ht="26.4" hidden="1" x14ac:dyDescent="0.3">
      <c r="A875" s="3" t="s">
        <v>2770</v>
      </c>
      <c r="B875" s="4">
        <v>17</v>
      </c>
      <c r="C875" s="4" t="s">
        <v>234</v>
      </c>
      <c r="E875" s="4">
        <v>138</v>
      </c>
      <c r="F875" s="4" t="str">
        <f>LOOKUP(E875,Lotes!A:A,Lotes!N:N)</f>
        <v>Relleno constructivo</v>
      </c>
      <c r="G875" s="4" t="s">
        <v>27</v>
      </c>
      <c r="H875" s="4" t="s">
        <v>2769</v>
      </c>
      <c r="I875" s="4" t="s">
        <v>1634</v>
      </c>
      <c r="K875" s="10" t="s">
        <v>1641</v>
      </c>
      <c r="L875" s="16"/>
      <c r="M875" s="4" t="s">
        <v>1642</v>
      </c>
      <c r="N875" s="4" t="s">
        <v>1667</v>
      </c>
      <c r="P875" s="4" t="s">
        <v>1668</v>
      </c>
      <c r="Q875" s="4">
        <v>1</v>
      </c>
      <c r="R875" s="4">
        <v>1</v>
      </c>
      <c r="T875" s="4">
        <v>0</v>
      </c>
      <c r="W875" s="4">
        <v>0.6</v>
      </c>
    </row>
    <row r="876" spans="1:28" s="4" customFormat="1" ht="13.8" hidden="1" x14ac:dyDescent="0.3">
      <c r="A876" s="3" t="s">
        <v>2771</v>
      </c>
      <c r="B876" s="4">
        <v>17</v>
      </c>
      <c r="C876" s="4" t="s">
        <v>234</v>
      </c>
      <c r="E876" s="4">
        <v>138</v>
      </c>
      <c r="F876" s="4" t="str">
        <f>LOOKUP(E876,Lotes!A:A,Lotes!N:N)</f>
        <v>Relleno constructivo</v>
      </c>
      <c r="G876" s="4" t="s">
        <v>27</v>
      </c>
      <c r="H876" s="4" t="s">
        <v>2769</v>
      </c>
      <c r="I876" s="4" t="s">
        <v>1634</v>
      </c>
      <c r="K876" s="16"/>
      <c r="L876" s="16"/>
      <c r="M876" s="4" t="s">
        <v>1634</v>
      </c>
      <c r="N876" s="4" t="s">
        <v>2772</v>
      </c>
      <c r="P876" s="4" t="s">
        <v>1626</v>
      </c>
      <c r="Q876" s="4">
        <v>1</v>
      </c>
      <c r="R876" s="4">
        <v>1</v>
      </c>
      <c r="T876" s="4">
        <v>1</v>
      </c>
      <c r="U876" s="4">
        <v>15.08</v>
      </c>
      <c r="V876" s="4">
        <v>4.82</v>
      </c>
      <c r="W876" s="4">
        <v>0.1</v>
      </c>
      <c r="Y876" s="4" t="s">
        <v>1627</v>
      </c>
      <c r="AB876" s="4" t="s">
        <v>2174</v>
      </c>
    </row>
    <row r="877" spans="1:28" s="4" customFormat="1" ht="26.4" hidden="1" x14ac:dyDescent="0.3">
      <c r="A877" s="3" t="s">
        <v>2773</v>
      </c>
      <c r="B877" s="4">
        <v>18</v>
      </c>
      <c r="C877" s="4" t="s">
        <v>1072</v>
      </c>
      <c r="D877" s="4" t="s">
        <v>1647</v>
      </c>
      <c r="E877" s="4">
        <v>680</v>
      </c>
      <c r="F877" s="4" t="str">
        <f>LOOKUP(E877,Lotes!A:A,Lotes!N:N)</f>
        <v>piso bajo estructura con hoyos para postes y relleno</v>
      </c>
      <c r="G877" s="4" t="s">
        <v>27</v>
      </c>
      <c r="H877" s="4" t="s">
        <v>2306</v>
      </c>
      <c r="I877" s="4" t="s">
        <v>1634</v>
      </c>
      <c r="J877" s="4" t="s">
        <v>2911</v>
      </c>
      <c r="K877" s="10" t="s">
        <v>1635</v>
      </c>
      <c r="L877" s="10" t="s">
        <v>1636</v>
      </c>
      <c r="M877" s="4" t="s">
        <v>1637</v>
      </c>
      <c r="N877" s="4" t="s">
        <v>1785</v>
      </c>
      <c r="O877" s="4" t="s">
        <v>1665</v>
      </c>
      <c r="P877" s="4" t="s">
        <v>1751</v>
      </c>
      <c r="Q877" s="4">
        <v>1</v>
      </c>
      <c r="R877" s="4">
        <v>1</v>
      </c>
      <c r="T877" s="4">
        <v>1</v>
      </c>
      <c r="U877" s="4">
        <v>51.07</v>
      </c>
      <c r="V877" s="4">
        <v>11.19</v>
      </c>
      <c r="W877" s="4">
        <v>2.4</v>
      </c>
      <c r="X877" s="4" t="s">
        <v>2774</v>
      </c>
      <c r="Y877" s="4" t="s">
        <v>1647</v>
      </c>
      <c r="AB877" s="4" t="s">
        <v>2775</v>
      </c>
    </row>
    <row r="878" spans="1:28" s="4" customFormat="1" ht="52.8" hidden="1" x14ac:dyDescent="0.3">
      <c r="A878" s="3" t="s">
        <v>2776</v>
      </c>
      <c r="B878" s="4">
        <v>18</v>
      </c>
      <c r="C878" s="4" t="s">
        <v>1072</v>
      </c>
      <c r="D878" s="4" t="s">
        <v>1647</v>
      </c>
      <c r="E878" s="4">
        <v>680</v>
      </c>
      <c r="F878" s="4" t="str">
        <f>LOOKUP(E878,Lotes!A:A,Lotes!N:N)</f>
        <v>piso bajo estructura con hoyos para postes y relleno</v>
      </c>
      <c r="G878" s="4" t="s">
        <v>27</v>
      </c>
      <c r="H878" s="4" t="s">
        <v>2306</v>
      </c>
      <c r="I878" s="4" t="s">
        <v>1634</v>
      </c>
      <c r="K878" s="10" t="s">
        <v>1630</v>
      </c>
      <c r="L878" s="16"/>
      <c r="M878" s="4" t="s">
        <v>2777</v>
      </c>
      <c r="N878" s="4" t="s">
        <v>1643</v>
      </c>
      <c r="P878" s="4" t="s">
        <v>1632</v>
      </c>
      <c r="Q878" s="4">
        <v>1</v>
      </c>
      <c r="R878" s="4">
        <v>1</v>
      </c>
      <c r="T878" s="4">
        <v>0</v>
      </c>
      <c r="U878" s="4">
        <v>30.89</v>
      </c>
      <c r="V878" s="4">
        <v>10.95</v>
      </c>
      <c r="W878" s="4">
        <v>2.5</v>
      </c>
      <c r="X878" s="4" t="s">
        <v>2778</v>
      </c>
      <c r="AA878" s="4" t="s">
        <v>1647</v>
      </c>
      <c r="AB878" s="4" t="s">
        <v>2779</v>
      </c>
    </row>
    <row r="879" spans="1:28" s="4" customFormat="1" ht="92.4" hidden="1" x14ac:dyDescent="0.3">
      <c r="A879" s="3" t="s">
        <v>2780</v>
      </c>
      <c r="B879" s="4">
        <v>17</v>
      </c>
      <c r="C879" s="4" t="s">
        <v>32</v>
      </c>
      <c r="E879" s="4">
        <v>178</v>
      </c>
      <c r="F879" s="4" t="str">
        <f>LOOKUP(E879,Lotes!A:A,Lotes!N:N)</f>
        <v>Núcleo de construcción con relleno</v>
      </c>
      <c r="G879" s="4" t="s">
        <v>15</v>
      </c>
      <c r="H879" s="4" t="s">
        <v>2781</v>
      </c>
      <c r="I879" s="4" t="s">
        <v>1634</v>
      </c>
      <c r="J879" s="4" t="s">
        <v>3965</v>
      </c>
      <c r="K879" s="10" t="s">
        <v>1673</v>
      </c>
      <c r="L879" s="10" t="s">
        <v>1829</v>
      </c>
      <c r="M879" s="4" t="s">
        <v>1830</v>
      </c>
      <c r="N879" s="4" t="s">
        <v>1693</v>
      </c>
      <c r="O879" s="4" t="s">
        <v>1625</v>
      </c>
      <c r="P879" s="4" t="s">
        <v>1626</v>
      </c>
      <c r="Q879" s="4" t="s">
        <v>2448</v>
      </c>
      <c r="R879" s="4">
        <v>5</v>
      </c>
      <c r="T879" s="4">
        <v>1</v>
      </c>
      <c r="U879" s="4">
        <v>121.34</v>
      </c>
      <c r="V879" s="4">
        <v>56.62</v>
      </c>
      <c r="W879" s="4">
        <v>30.7</v>
      </c>
      <c r="X879" s="4" t="s">
        <v>2015</v>
      </c>
      <c r="AA879" s="4" t="s">
        <v>1647</v>
      </c>
      <c r="AB879" s="4" t="s">
        <v>2782</v>
      </c>
    </row>
    <row r="880" spans="1:28" s="4" customFormat="1" ht="39.6" hidden="1" x14ac:dyDescent="0.3">
      <c r="A880" s="3" t="s">
        <v>2780</v>
      </c>
      <c r="B880" s="4">
        <v>17</v>
      </c>
      <c r="C880" s="4" t="s">
        <v>32</v>
      </c>
      <c r="E880" s="4">
        <v>178</v>
      </c>
      <c r="F880" s="4" t="str">
        <f>LOOKUP(E880,Lotes!A:A,Lotes!N:N)</f>
        <v>Núcleo de construcción con relleno</v>
      </c>
      <c r="G880" s="4" t="s">
        <v>15</v>
      </c>
      <c r="H880" s="4" t="s">
        <v>2781</v>
      </c>
      <c r="I880" s="4" t="s">
        <v>1634</v>
      </c>
      <c r="J880" s="4" t="s">
        <v>3965</v>
      </c>
      <c r="K880" s="10" t="s">
        <v>1673</v>
      </c>
      <c r="L880" s="10" t="s">
        <v>1829</v>
      </c>
      <c r="M880" s="4" t="s">
        <v>1830</v>
      </c>
      <c r="N880" s="4" t="s">
        <v>2783</v>
      </c>
      <c r="O880" s="4" t="s">
        <v>1665</v>
      </c>
      <c r="P880" s="4" t="s">
        <v>1626</v>
      </c>
      <c r="Q880" s="4" t="s">
        <v>1723</v>
      </c>
      <c r="R880" s="4">
        <v>2</v>
      </c>
      <c r="T880" s="4">
        <v>1</v>
      </c>
      <c r="W880" s="4">
        <v>0.3</v>
      </c>
    </row>
    <row r="881" spans="1:28" s="4" customFormat="1" ht="26.4" hidden="1" x14ac:dyDescent="0.3">
      <c r="A881" s="3" t="s">
        <v>2784</v>
      </c>
      <c r="B881" s="4">
        <v>17</v>
      </c>
      <c r="C881" s="4" t="s">
        <v>32</v>
      </c>
      <c r="E881" s="4">
        <v>178</v>
      </c>
      <c r="F881" s="4" t="str">
        <f>LOOKUP(E881,Lotes!A:A,Lotes!N:N)</f>
        <v>Núcleo de construcción con relleno</v>
      </c>
      <c r="G881" s="4" t="s">
        <v>15</v>
      </c>
      <c r="H881" s="4" t="s">
        <v>2781</v>
      </c>
      <c r="I881" s="4" t="s">
        <v>1634</v>
      </c>
      <c r="K881" s="10" t="s">
        <v>1650</v>
      </c>
      <c r="L881" s="16"/>
      <c r="M881" s="4" t="s">
        <v>1651</v>
      </c>
      <c r="N881" s="4" t="s">
        <v>1713</v>
      </c>
      <c r="P881" s="4" t="s">
        <v>2785</v>
      </c>
      <c r="Q881" s="4">
        <v>1</v>
      </c>
      <c r="R881" s="4">
        <v>1</v>
      </c>
      <c r="T881" s="4">
        <v>0</v>
      </c>
      <c r="AB881" s="4" t="s">
        <v>2786</v>
      </c>
    </row>
    <row r="882" spans="1:28" s="4" customFormat="1" ht="26.4" hidden="1" x14ac:dyDescent="0.3">
      <c r="A882" s="3" t="s">
        <v>2784</v>
      </c>
      <c r="B882" s="4">
        <v>17</v>
      </c>
      <c r="C882" s="4" t="s">
        <v>32</v>
      </c>
      <c r="E882" s="4">
        <v>178</v>
      </c>
      <c r="F882" s="4" t="str">
        <f>LOOKUP(E882,Lotes!A:A,Lotes!N:N)</f>
        <v>Núcleo de construcción con relleno</v>
      </c>
      <c r="G882" s="4" t="s">
        <v>15</v>
      </c>
      <c r="H882" s="4" t="s">
        <v>2781</v>
      </c>
      <c r="I882" s="4" t="s">
        <v>1634</v>
      </c>
      <c r="K882" s="10" t="s">
        <v>1650</v>
      </c>
      <c r="L882" s="16"/>
      <c r="M882" s="4" t="s">
        <v>1651</v>
      </c>
      <c r="N882" s="4" t="s">
        <v>1713</v>
      </c>
      <c r="P882" s="4" t="s">
        <v>1668</v>
      </c>
      <c r="Q882" s="4">
        <v>1</v>
      </c>
      <c r="R882" s="4">
        <v>1</v>
      </c>
      <c r="T882" s="4">
        <v>0</v>
      </c>
    </row>
    <row r="883" spans="1:28" s="4" customFormat="1" ht="13.8" hidden="1" x14ac:dyDescent="0.3">
      <c r="A883" s="3" t="s">
        <v>2787</v>
      </c>
      <c r="B883" s="4">
        <v>17</v>
      </c>
      <c r="C883" s="4" t="s">
        <v>32</v>
      </c>
      <c r="E883" s="4">
        <v>178</v>
      </c>
      <c r="F883" s="4" t="str">
        <f>LOOKUP(E883,Lotes!A:A,Lotes!N:N)</f>
        <v>Núcleo de construcción con relleno</v>
      </c>
      <c r="G883" s="4" t="s">
        <v>15</v>
      </c>
      <c r="H883" s="4" t="s">
        <v>2781</v>
      </c>
      <c r="I883" s="4" t="s">
        <v>1622</v>
      </c>
      <c r="K883" s="10" t="s">
        <v>1641</v>
      </c>
      <c r="L883" s="16"/>
      <c r="M883" s="20" t="s">
        <v>1622</v>
      </c>
      <c r="N883" s="4" t="s">
        <v>1624</v>
      </c>
      <c r="O883" s="4" t="s">
        <v>1625</v>
      </c>
      <c r="P883" s="4" t="s">
        <v>1786</v>
      </c>
      <c r="Q883" s="4">
        <v>1</v>
      </c>
      <c r="R883" s="4">
        <v>1</v>
      </c>
      <c r="T883" s="4">
        <v>1</v>
      </c>
      <c r="U883" s="4">
        <v>43.45</v>
      </c>
      <c r="V883" s="4">
        <v>5.44</v>
      </c>
      <c r="W883" s="4">
        <v>0.4</v>
      </c>
      <c r="AB883" s="4" t="s">
        <v>2788</v>
      </c>
    </row>
    <row r="884" spans="1:28" s="4" customFormat="1" ht="52.8" hidden="1" x14ac:dyDescent="0.3">
      <c r="A884" s="3" t="s">
        <v>2787</v>
      </c>
      <c r="B884" s="4">
        <v>17</v>
      </c>
      <c r="C884" s="4" t="s">
        <v>32</v>
      </c>
      <c r="E884" s="4">
        <v>178</v>
      </c>
      <c r="F884" s="4" t="str">
        <f>LOOKUP(E884,Lotes!A:A,Lotes!N:N)</f>
        <v>Núcleo de construcción con relleno</v>
      </c>
      <c r="G884" s="4" t="s">
        <v>15</v>
      </c>
      <c r="H884" s="4" t="s">
        <v>2781</v>
      </c>
      <c r="I884" s="4" t="s">
        <v>1622</v>
      </c>
      <c r="K884" s="10" t="s">
        <v>1641</v>
      </c>
      <c r="L884" s="16"/>
      <c r="M884" s="20" t="s">
        <v>1622</v>
      </c>
      <c r="N884" s="4" t="s">
        <v>2789</v>
      </c>
      <c r="P884" s="4" t="s">
        <v>2790</v>
      </c>
      <c r="Q884" s="4">
        <v>1</v>
      </c>
      <c r="R884" s="4">
        <v>1</v>
      </c>
      <c r="T884" s="4">
        <v>1</v>
      </c>
      <c r="U884" s="4">
        <v>42.57</v>
      </c>
      <c r="V884" s="4">
        <v>11.59</v>
      </c>
      <c r="W884" s="4">
        <v>0.8</v>
      </c>
    </row>
    <row r="885" spans="1:28" s="4" customFormat="1" ht="13.8" hidden="1" x14ac:dyDescent="0.3">
      <c r="A885" s="3" t="s">
        <v>2791</v>
      </c>
      <c r="B885" s="4">
        <v>17</v>
      </c>
      <c r="C885" s="4" t="s">
        <v>32</v>
      </c>
      <c r="E885" s="4">
        <v>178</v>
      </c>
      <c r="F885" s="4" t="str">
        <f>LOOKUP(E885,Lotes!A:A,Lotes!N:N)</f>
        <v>Núcleo de construcción con relleno</v>
      </c>
      <c r="G885" s="4" t="s">
        <v>15</v>
      </c>
      <c r="H885" s="4" t="s">
        <v>2781</v>
      </c>
      <c r="I885" s="4" t="s">
        <v>1634</v>
      </c>
      <c r="J885" s="4" t="s">
        <v>2911</v>
      </c>
      <c r="K885" s="10" t="s">
        <v>1635</v>
      </c>
      <c r="L885" s="10" t="s">
        <v>1636</v>
      </c>
      <c r="M885" s="4" t="s">
        <v>1637</v>
      </c>
      <c r="N885" s="4" t="s">
        <v>1706</v>
      </c>
      <c r="O885" s="4" t="s">
        <v>1796</v>
      </c>
      <c r="P885" s="4" t="s">
        <v>1632</v>
      </c>
      <c r="Q885" s="4">
        <v>1</v>
      </c>
      <c r="R885" s="4">
        <v>1</v>
      </c>
      <c r="T885" s="4">
        <v>0</v>
      </c>
      <c r="U885" s="4">
        <v>34.11</v>
      </c>
      <c r="V885" s="4">
        <v>4.5</v>
      </c>
      <c r="W885" s="4">
        <v>0.3</v>
      </c>
      <c r="AB885" s="4" t="s">
        <v>2792</v>
      </c>
    </row>
    <row r="886" spans="1:28" s="4" customFormat="1" ht="26.4" hidden="1" x14ac:dyDescent="0.3">
      <c r="A886" s="3" t="s">
        <v>2791</v>
      </c>
      <c r="B886" s="4">
        <v>17</v>
      </c>
      <c r="C886" s="4" t="s">
        <v>32</v>
      </c>
      <c r="E886" s="4">
        <v>178</v>
      </c>
      <c r="F886" s="4" t="str">
        <f>LOOKUP(E886,Lotes!A:A,Lotes!N:N)</f>
        <v>Núcleo de construcción con relleno</v>
      </c>
      <c r="G886" s="4" t="s">
        <v>15</v>
      </c>
      <c r="H886" s="4" t="s">
        <v>2781</v>
      </c>
      <c r="I886" s="4" t="s">
        <v>1634</v>
      </c>
      <c r="J886" s="4" t="s">
        <v>2911</v>
      </c>
      <c r="K886" s="10" t="s">
        <v>1635</v>
      </c>
      <c r="L886" s="10" t="s">
        <v>1636</v>
      </c>
      <c r="M886" s="4" t="s">
        <v>1637</v>
      </c>
      <c r="N886" s="4" t="s">
        <v>1693</v>
      </c>
      <c r="O886" s="4" t="s">
        <v>1665</v>
      </c>
      <c r="P886" s="4" t="s">
        <v>2442</v>
      </c>
      <c r="Q886" s="4">
        <v>1</v>
      </c>
      <c r="R886" s="4">
        <v>1</v>
      </c>
      <c r="T886" s="4">
        <v>1</v>
      </c>
      <c r="U886" s="4">
        <v>17.78</v>
      </c>
      <c r="V886" s="4">
        <v>8.6999999999999993</v>
      </c>
      <c r="W886" s="4">
        <v>0.3</v>
      </c>
      <c r="AB886" s="4" t="s">
        <v>2793</v>
      </c>
    </row>
    <row r="887" spans="1:28" s="4" customFormat="1" ht="13.8" hidden="1" x14ac:dyDescent="0.3">
      <c r="A887" s="3" t="s">
        <v>2794</v>
      </c>
      <c r="B887" s="4">
        <v>17</v>
      </c>
      <c r="C887" s="4" t="s">
        <v>32</v>
      </c>
      <c r="E887" s="4">
        <v>178</v>
      </c>
      <c r="F887" s="4" t="str">
        <f>LOOKUP(E887,Lotes!A:A,Lotes!N:N)</f>
        <v>Núcleo de construcción con relleno</v>
      </c>
      <c r="G887" s="4" t="s">
        <v>15</v>
      </c>
      <c r="H887" s="4" t="s">
        <v>2781</v>
      </c>
      <c r="I887" s="4" t="s">
        <v>1634</v>
      </c>
      <c r="K887" s="10" t="s">
        <v>1682</v>
      </c>
      <c r="L887" s="16"/>
      <c r="M887" s="4" t="s">
        <v>1683</v>
      </c>
      <c r="N887" s="4" t="s">
        <v>1667</v>
      </c>
      <c r="P887" s="4" t="s">
        <v>1626</v>
      </c>
      <c r="Q887" s="4">
        <v>1</v>
      </c>
      <c r="R887" s="4">
        <v>1</v>
      </c>
      <c r="T887" s="4">
        <v>1</v>
      </c>
      <c r="U887" s="4">
        <v>17.91</v>
      </c>
      <c r="V887" s="4">
        <v>3.02</v>
      </c>
      <c r="W887" s="4">
        <v>0.1</v>
      </c>
    </row>
    <row r="888" spans="1:28" s="4" customFormat="1" ht="26.4" hidden="1" x14ac:dyDescent="0.3">
      <c r="A888" s="3" t="s">
        <v>2795</v>
      </c>
      <c r="B888" s="4">
        <v>17</v>
      </c>
      <c r="C888" s="4" t="s">
        <v>32</v>
      </c>
      <c r="E888" s="4">
        <v>178</v>
      </c>
      <c r="F888" s="4" t="str">
        <f>LOOKUP(E888,Lotes!A:A,Lotes!N:N)</f>
        <v>Núcleo de construcción con relleno</v>
      </c>
      <c r="G888" s="4" t="s">
        <v>15</v>
      </c>
      <c r="H888" s="4" t="s">
        <v>2781</v>
      </c>
      <c r="I888" s="4" t="s">
        <v>1634</v>
      </c>
      <c r="K888" s="10" t="s">
        <v>1641</v>
      </c>
      <c r="L888" s="16"/>
      <c r="M888" s="4" t="s">
        <v>1642</v>
      </c>
      <c r="N888" s="4" t="s">
        <v>1643</v>
      </c>
      <c r="P888" s="4" t="s">
        <v>1632</v>
      </c>
      <c r="Q888" s="4">
        <v>1</v>
      </c>
      <c r="R888" s="4">
        <v>1</v>
      </c>
      <c r="T888" s="4">
        <v>0</v>
      </c>
      <c r="W888" s="4">
        <v>1</v>
      </c>
    </row>
    <row r="889" spans="1:28" s="4" customFormat="1" ht="13.8" hidden="1" x14ac:dyDescent="0.3">
      <c r="A889" s="3" t="s">
        <v>2796</v>
      </c>
      <c r="B889" s="4">
        <v>17</v>
      </c>
      <c r="C889" s="4" t="s">
        <v>32</v>
      </c>
      <c r="E889" s="4">
        <v>178</v>
      </c>
      <c r="F889" s="4" t="str">
        <f>LOOKUP(E889,Lotes!A:A,Lotes!N:N)</f>
        <v>Núcleo de construcción con relleno</v>
      </c>
      <c r="G889" s="4" t="s">
        <v>15</v>
      </c>
      <c r="H889" s="4" t="s">
        <v>2781</v>
      </c>
      <c r="I889" s="4" t="s">
        <v>1634</v>
      </c>
      <c r="K889" s="16"/>
      <c r="L889" s="16"/>
      <c r="M889" s="4" t="s">
        <v>1634</v>
      </c>
      <c r="N889" s="4" t="s">
        <v>1695</v>
      </c>
      <c r="P889" s="4" t="s">
        <v>1668</v>
      </c>
      <c r="Q889" s="4">
        <v>8</v>
      </c>
      <c r="R889" s="4">
        <v>8</v>
      </c>
      <c r="T889" s="4">
        <v>0</v>
      </c>
      <c r="W889" s="4">
        <v>0.9</v>
      </c>
    </row>
    <row r="890" spans="1:28" s="4" customFormat="1" ht="26.4" hidden="1" x14ac:dyDescent="0.3">
      <c r="A890" s="3" t="s">
        <v>2797</v>
      </c>
      <c r="B890" s="4">
        <v>18</v>
      </c>
      <c r="C890" s="4" t="s">
        <v>1072</v>
      </c>
      <c r="D890" s="4" t="s">
        <v>1647</v>
      </c>
      <c r="E890" s="4">
        <v>646</v>
      </c>
      <c r="F890" s="4" t="str">
        <f>LOOKUP(E890,Lotes!A:A,Lotes!N:N)</f>
        <v>nivel de ocupacion con relleno</v>
      </c>
      <c r="G890" s="4" t="s">
        <v>27</v>
      </c>
      <c r="H890" s="4" t="s">
        <v>2798</v>
      </c>
      <c r="I890" s="4" t="s">
        <v>1634</v>
      </c>
      <c r="J890" s="4" t="s">
        <v>3561</v>
      </c>
      <c r="K890" s="10" t="s">
        <v>1656</v>
      </c>
      <c r="L890" s="10" t="s">
        <v>1657</v>
      </c>
      <c r="M890" s="4" t="s">
        <v>1658</v>
      </c>
      <c r="N890" s="4" t="s">
        <v>1730</v>
      </c>
      <c r="O890" s="4" t="s">
        <v>1625</v>
      </c>
      <c r="P890" s="4" t="s">
        <v>1751</v>
      </c>
      <c r="Q890" s="4">
        <v>1</v>
      </c>
      <c r="R890" s="4">
        <v>1</v>
      </c>
      <c r="T890" s="4">
        <v>0</v>
      </c>
      <c r="U890" s="4">
        <v>85.63</v>
      </c>
      <c r="V890" s="4">
        <v>39.71</v>
      </c>
      <c r="W890" s="4">
        <v>37.4</v>
      </c>
      <c r="X890" s="4" t="s">
        <v>1759</v>
      </c>
      <c r="Y890" s="4" t="s">
        <v>1647</v>
      </c>
      <c r="AB890" s="4" t="s">
        <v>2799</v>
      </c>
    </row>
    <row r="891" spans="1:28" s="4" customFormat="1" ht="26.4" hidden="1" x14ac:dyDescent="0.3">
      <c r="A891" s="3" t="s">
        <v>2800</v>
      </c>
      <c r="B891" s="4">
        <v>18</v>
      </c>
      <c r="C891" s="4" t="s">
        <v>1072</v>
      </c>
      <c r="D891" s="4" t="s">
        <v>1647</v>
      </c>
      <c r="E891" s="4">
        <v>646</v>
      </c>
      <c r="F891" s="4" t="str">
        <f>LOOKUP(E891,Lotes!A:A,Lotes!N:N)</f>
        <v>nivel de ocupacion con relleno</v>
      </c>
      <c r="G891" s="4" t="s">
        <v>27</v>
      </c>
      <c r="H891" s="4" t="s">
        <v>2798</v>
      </c>
      <c r="I891" s="4" t="s">
        <v>1634</v>
      </c>
      <c r="K891" s="10" t="s">
        <v>1641</v>
      </c>
      <c r="L891" s="16"/>
      <c r="M891" s="4" t="s">
        <v>1642</v>
      </c>
      <c r="N891" s="4" t="s">
        <v>1643</v>
      </c>
      <c r="P891" s="4" t="s">
        <v>1668</v>
      </c>
      <c r="Q891" s="4">
        <v>4</v>
      </c>
      <c r="R891" s="4">
        <v>4</v>
      </c>
      <c r="T891" s="4">
        <v>0</v>
      </c>
      <c r="W891" s="4">
        <v>4.4000000000000004</v>
      </c>
    </row>
    <row r="892" spans="1:28" s="4" customFormat="1" ht="26.4" hidden="1" x14ac:dyDescent="0.3">
      <c r="A892" s="3" t="s">
        <v>2800</v>
      </c>
      <c r="B892" s="4">
        <v>18</v>
      </c>
      <c r="C892" s="4" t="s">
        <v>1072</v>
      </c>
      <c r="D892" s="4" t="s">
        <v>1647</v>
      </c>
      <c r="E892" s="4">
        <v>646</v>
      </c>
      <c r="F892" s="4" t="str">
        <f>LOOKUP(E892,Lotes!A:A,Lotes!N:N)</f>
        <v>nivel de ocupacion con relleno</v>
      </c>
      <c r="G892" s="4" t="s">
        <v>27</v>
      </c>
      <c r="H892" s="4" t="s">
        <v>2798</v>
      </c>
      <c r="I892" s="4" t="s">
        <v>1634</v>
      </c>
      <c r="K892" s="10" t="s">
        <v>1641</v>
      </c>
      <c r="L892" s="16"/>
      <c r="M892" s="4" t="s">
        <v>1642</v>
      </c>
      <c r="N892" s="4" t="s">
        <v>1667</v>
      </c>
      <c r="P892" s="4" t="s">
        <v>1668</v>
      </c>
      <c r="Q892" s="4">
        <v>1</v>
      </c>
      <c r="R892" s="4">
        <v>1</v>
      </c>
      <c r="T892" s="4">
        <v>0</v>
      </c>
      <c r="V892" s="4">
        <v>5.98</v>
      </c>
      <c r="W892" s="4">
        <v>2.4</v>
      </c>
      <c r="AB892" s="4" t="s">
        <v>2026</v>
      </c>
    </row>
    <row r="893" spans="1:28" s="4" customFormat="1" ht="26.4" hidden="1" x14ac:dyDescent="0.3">
      <c r="A893" s="3" t="s">
        <v>2800</v>
      </c>
      <c r="B893" s="4">
        <v>18</v>
      </c>
      <c r="C893" s="4" t="s">
        <v>1072</v>
      </c>
      <c r="D893" s="4" t="s">
        <v>1647</v>
      </c>
      <c r="E893" s="4">
        <v>646</v>
      </c>
      <c r="F893" s="4" t="str">
        <f>LOOKUP(E893,Lotes!A:A,Lotes!N:N)</f>
        <v>nivel de ocupacion con relleno</v>
      </c>
      <c r="G893" s="4" t="s">
        <v>27</v>
      </c>
      <c r="H893" s="4" t="s">
        <v>2798</v>
      </c>
      <c r="I893" s="4" t="s">
        <v>1634</v>
      </c>
      <c r="K893" s="10" t="s">
        <v>1641</v>
      </c>
      <c r="L893" s="16"/>
      <c r="M893" s="4" t="s">
        <v>1642</v>
      </c>
      <c r="N893" s="4" t="s">
        <v>1699</v>
      </c>
      <c r="P893" s="4" t="s">
        <v>1914</v>
      </c>
      <c r="Q893" s="4">
        <v>1</v>
      </c>
      <c r="R893" s="4">
        <v>1</v>
      </c>
      <c r="T893" s="4">
        <v>0</v>
      </c>
      <c r="W893" s="4">
        <v>1</v>
      </c>
      <c r="AB893" s="4" t="s">
        <v>2801</v>
      </c>
    </row>
    <row r="894" spans="1:28" s="4" customFormat="1" ht="52.8" hidden="1" x14ac:dyDescent="0.3">
      <c r="A894" s="3" t="s">
        <v>2802</v>
      </c>
      <c r="B894" s="4">
        <v>18</v>
      </c>
      <c r="C894" s="4" t="s">
        <v>1072</v>
      </c>
      <c r="D894" s="4" t="s">
        <v>1647</v>
      </c>
      <c r="E894" s="4">
        <v>646</v>
      </c>
      <c r="F894" s="4" t="str">
        <f>LOOKUP(E894,Lotes!A:A,Lotes!N:N)</f>
        <v>nivel de ocupacion con relleno</v>
      </c>
      <c r="G894" s="4" t="s">
        <v>27</v>
      </c>
      <c r="H894" s="4" t="s">
        <v>2798</v>
      </c>
      <c r="I894" s="4" t="s">
        <v>1738</v>
      </c>
      <c r="K894" s="16"/>
      <c r="L894" s="16"/>
      <c r="M894" s="4" t="s">
        <v>1738</v>
      </c>
      <c r="N894" s="4" t="s">
        <v>1796</v>
      </c>
      <c r="P894" s="4" t="s">
        <v>2803</v>
      </c>
      <c r="Q894" s="4">
        <v>1</v>
      </c>
      <c r="R894" s="4">
        <v>1</v>
      </c>
      <c r="T894" s="4">
        <v>0</v>
      </c>
      <c r="U894" s="4">
        <v>47</v>
      </c>
      <c r="V894" s="4">
        <v>10.46</v>
      </c>
      <c r="W894" s="4">
        <v>1</v>
      </c>
      <c r="X894" s="4" t="s">
        <v>2804</v>
      </c>
      <c r="AA894" s="4" t="s">
        <v>1647</v>
      </c>
      <c r="AB894" s="4" t="s">
        <v>2805</v>
      </c>
    </row>
    <row r="895" spans="1:28" s="4" customFormat="1" ht="26.4" hidden="1" x14ac:dyDescent="0.3">
      <c r="A895" s="3" t="s">
        <v>2802</v>
      </c>
      <c r="B895" s="4">
        <v>18</v>
      </c>
      <c r="C895" s="4" t="s">
        <v>1072</v>
      </c>
      <c r="D895" s="4" t="s">
        <v>1647</v>
      </c>
      <c r="E895" s="4">
        <v>646</v>
      </c>
      <c r="F895" s="4" t="str">
        <f>LOOKUP(E895,Lotes!A:A,Lotes!N:N)</f>
        <v>nivel de ocupacion con relleno</v>
      </c>
      <c r="G895" s="4" t="s">
        <v>27</v>
      </c>
      <c r="H895" s="4" t="s">
        <v>2798</v>
      </c>
      <c r="I895" s="4" t="s">
        <v>1738</v>
      </c>
      <c r="K895" s="16"/>
      <c r="L895" s="16"/>
      <c r="M895" s="4" t="s">
        <v>1738</v>
      </c>
      <c r="N895" s="4" t="s">
        <v>1796</v>
      </c>
      <c r="P895" s="4" t="s">
        <v>1668</v>
      </c>
      <c r="Q895" s="4">
        <v>1</v>
      </c>
      <c r="R895" s="4">
        <v>1</v>
      </c>
      <c r="T895" s="4">
        <v>0</v>
      </c>
      <c r="U895" s="4">
        <v>20.05</v>
      </c>
      <c r="V895" s="4">
        <v>3.65</v>
      </c>
      <c r="W895" s="4">
        <v>0.1</v>
      </c>
      <c r="AB895" s="4" t="s">
        <v>2806</v>
      </c>
    </row>
    <row r="896" spans="1:28" s="4" customFormat="1" ht="92.4" hidden="1" x14ac:dyDescent="0.3">
      <c r="A896" s="3" t="s">
        <v>2807</v>
      </c>
      <c r="B896" s="4">
        <v>18</v>
      </c>
      <c r="C896" s="4" t="s">
        <v>1072</v>
      </c>
      <c r="D896" s="4" t="s">
        <v>1647</v>
      </c>
      <c r="E896" s="4">
        <v>646</v>
      </c>
      <c r="F896" s="4" t="str">
        <f>LOOKUP(E896,Lotes!A:A,Lotes!N:N)</f>
        <v>nivel de ocupacion con relleno</v>
      </c>
      <c r="G896" s="4" t="s">
        <v>27</v>
      </c>
      <c r="H896" s="4" t="s">
        <v>2798</v>
      </c>
      <c r="I896" s="4" t="s">
        <v>1622</v>
      </c>
      <c r="K896" s="10" t="s">
        <v>2808</v>
      </c>
      <c r="L896" s="10" t="s">
        <v>2809</v>
      </c>
      <c r="M896" s="4" t="s">
        <v>2810</v>
      </c>
      <c r="N896" s="4" t="s">
        <v>1785</v>
      </c>
      <c r="O896" s="4" t="s">
        <v>1625</v>
      </c>
      <c r="P896" s="4" t="s">
        <v>1751</v>
      </c>
      <c r="Q896" s="4">
        <v>1</v>
      </c>
      <c r="R896" s="4">
        <v>1</v>
      </c>
      <c r="T896" s="4">
        <v>1</v>
      </c>
      <c r="U896" s="4">
        <v>41.68</v>
      </c>
      <c r="V896" s="4">
        <v>13.86</v>
      </c>
      <c r="W896" s="4">
        <v>0.8</v>
      </c>
      <c r="Y896" s="5"/>
      <c r="AA896" s="4" t="s">
        <v>1647</v>
      </c>
      <c r="AB896" s="4" t="s">
        <v>2811</v>
      </c>
    </row>
    <row r="897" spans="1:28" s="4" customFormat="1" ht="92.4" hidden="1" x14ac:dyDescent="0.3">
      <c r="A897" s="3" t="s">
        <v>2807</v>
      </c>
      <c r="B897" s="4">
        <v>18</v>
      </c>
      <c r="C897" s="4" t="s">
        <v>1072</v>
      </c>
      <c r="D897" s="4" t="s">
        <v>1647</v>
      </c>
      <c r="E897" s="4">
        <v>646</v>
      </c>
      <c r="F897" s="4" t="str">
        <f>LOOKUP(E897,Lotes!A:A,Lotes!N:N)</f>
        <v>nivel de ocupacion con relleno</v>
      </c>
      <c r="G897" s="4" t="s">
        <v>27</v>
      </c>
      <c r="H897" s="4" t="s">
        <v>2798</v>
      </c>
      <c r="I897" s="4" t="s">
        <v>1622</v>
      </c>
      <c r="K897" s="10" t="s">
        <v>2808</v>
      </c>
      <c r="L897" s="10" t="s">
        <v>2809</v>
      </c>
      <c r="M897" s="4" t="s">
        <v>2810</v>
      </c>
      <c r="N897" s="4" t="s">
        <v>1687</v>
      </c>
      <c r="O897" s="4" t="s">
        <v>1625</v>
      </c>
      <c r="P897" s="4" t="s">
        <v>1626</v>
      </c>
      <c r="Q897" s="4">
        <v>1</v>
      </c>
      <c r="R897" s="4">
        <v>1</v>
      </c>
      <c r="T897" s="4">
        <v>1</v>
      </c>
      <c r="U897" s="4">
        <v>78.91</v>
      </c>
      <c r="V897" s="4">
        <v>9.7100000000000009</v>
      </c>
      <c r="W897" s="4">
        <v>1</v>
      </c>
      <c r="X897" s="5"/>
      <c r="Y897" s="5"/>
      <c r="AA897" s="4" t="s">
        <v>1647</v>
      </c>
      <c r="AB897" s="4" t="s">
        <v>2812</v>
      </c>
    </row>
    <row r="898" spans="1:28" s="4" customFormat="1" ht="92.4" hidden="1" x14ac:dyDescent="0.3">
      <c r="A898" s="3" t="s">
        <v>2807</v>
      </c>
      <c r="B898" s="4">
        <v>18</v>
      </c>
      <c r="C898" s="4" t="s">
        <v>1072</v>
      </c>
      <c r="D898" s="4" t="s">
        <v>1647</v>
      </c>
      <c r="E898" s="4">
        <v>646</v>
      </c>
      <c r="F898" s="4" t="str">
        <f>LOOKUP(E898,Lotes!A:A,Lotes!N:N)</f>
        <v>nivel de ocupacion con relleno</v>
      </c>
      <c r="G898" s="4" t="s">
        <v>27</v>
      </c>
      <c r="H898" s="4" t="s">
        <v>2798</v>
      </c>
      <c r="I898" s="4" t="s">
        <v>1622</v>
      </c>
      <c r="K898" s="10" t="s">
        <v>2808</v>
      </c>
      <c r="L898" s="10" t="s">
        <v>2809</v>
      </c>
      <c r="M898" s="4" t="s">
        <v>2810</v>
      </c>
      <c r="N898" s="4" t="s">
        <v>1624</v>
      </c>
      <c r="O898" s="4" t="s">
        <v>1625</v>
      </c>
      <c r="P898" s="4" t="s">
        <v>1626</v>
      </c>
      <c r="Q898" s="4">
        <v>1</v>
      </c>
      <c r="R898" s="4">
        <v>1</v>
      </c>
      <c r="T898" s="4">
        <v>1</v>
      </c>
      <c r="U898" s="4">
        <v>72.69</v>
      </c>
      <c r="V898" s="4">
        <v>4.9000000000000004</v>
      </c>
      <c r="W898" s="4">
        <v>0.4</v>
      </c>
      <c r="X898" s="5"/>
      <c r="Y898" s="5"/>
      <c r="AA898" s="4" t="s">
        <v>1647</v>
      </c>
      <c r="AB898" s="4" t="s">
        <v>2813</v>
      </c>
    </row>
    <row r="899" spans="1:28" s="4" customFormat="1" ht="92.4" hidden="1" x14ac:dyDescent="0.3">
      <c r="A899" s="3" t="s">
        <v>2807</v>
      </c>
      <c r="B899" s="4">
        <v>18</v>
      </c>
      <c r="C899" s="4" t="s">
        <v>1072</v>
      </c>
      <c r="D899" s="4" t="s">
        <v>1647</v>
      </c>
      <c r="E899" s="4">
        <v>646</v>
      </c>
      <c r="F899" s="4" t="str">
        <f>LOOKUP(E899,Lotes!A:A,Lotes!N:N)</f>
        <v>nivel de ocupacion con relleno</v>
      </c>
      <c r="G899" s="4" t="s">
        <v>27</v>
      </c>
      <c r="H899" s="4" t="s">
        <v>2798</v>
      </c>
      <c r="I899" s="4" t="s">
        <v>1622</v>
      </c>
      <c r="K899" s="10" t="s">
        <v>2808</v>
      </c>
      <c r="L899" s="10" t="s">
        <v>2809</v>
      </c>
      <c r="M899" s="4" t="s">
        <v>2810</v>
      </c>
      <c r="N899" s="4" t="s">
        <v>1686</v>
      </c>
      <c r="O899" s="4" t="s">
        <v>1625</v>
      </c>
      <c r="P899" s="4" t="s">
        <v>1626</v>
      </c>
      <c r="Q899" s="4">
        <v>1</v>
      </c>
      <c r="R899" s="4">
        <v>1</v>
      </c>
      <c r="T899" s="4">
        <v>1</v>
      </c>
      <c r="U899" s="4">
        <v>44.48</v>
      </c>
      <c r="V899" s="4">
        <v>10.28</v>
      </c>
      <c r="W899" s="4">
        <v>0.5</v>
      </c>
      <c r="X899" s="5"/>
      <c r="AA899" s="4" t="s">
        <v>1647</v>
      </c>
      <c r="AB899" s="4" t="s">
        <v>2814</v>
      </c>
    </row>
    <row r="900" spans="1:28" s="4" customFormat="1" ht="26.4" hidden="1" x14ac:dyDescent="0.3">
      <c r="A900" s="3" t="s">
        <v>2807</v>
      </c>
      <c r="B900" s="4">
        <v>18</v>
      </c>
      <c r="C900" s="4" t="s">
        <v>1072</v>
      </c>
      <c r="D900" s="4" t="s">
        <v>1647</v>
      </c>
      <c r="E900" s="4">
        <v>646</v>
      </c>
      <c r="F900" s="4" t="str">
        <f>LOOKUP(E900,Lotes!A:A,Lotes!N:N)</f>
        <v>nivel de ocupacion con relleno</v>
      </c>
      <c r="G900" s="4" t="s">
        <v>27</v>
      </c>
      <c r="H900" s="4" t="s">
        <v>2798</v>
      </c>
      <c r="I900" s="4" t="s">
        <v>1622</v>
      </c>
      <c r="K900" s="10" t="s">
        <v>2808</v>
      </c>
      <c r="L900" s="10" t="s">
        <v>2809</v>
      </c>
      <c r="M900" s="4" t="s">
        <v>2810</v>
      </c>
      <c r="N900" s="4" t="s">
        <v>1934</v>
      </c>
      <c r="O900" s="4" t="s">
        <v>1625</v>
      </c>
      <c r="P900" s="4" t="s">
        <v>1626</v>
      </c>
      <c r="Q900" s="4">
        <v>1</v>
      </c>
      <c r="R900" s="4">
        <v>1</v>
      </c>
      <c r="T900" s="4">
        <v>1</v>
      </c>
      <c r="U900" s="4">
        <v>16.62</v>
      </c>
      <c r="V900" s="4">
        <v>6.54</v>
      </c>
      <c r="W900" s="4">
        <v>0.1</v>
      </c>
      <c r="AA900" s="4" t="s">
        <v>1647</v>
      </c>
    </row>
    <row r="901" spans="1:28" s="4" customFormat="1" ht="13.8" hidden="1" x14ac:dyDescent="0.3">
      <c r="A901" s="3" t="s">
        <v>2815</v>
      </c>
      <c r="B901" s="4">
        <v>18</v>
      </c>
      <c r="C901" s="4" t="s">
        <v>1072</v>
      </c>
      <c r="D901" s="4" t="s">
        <v>1647</v>
      </c>
      <c r="E901" s="4">
        <v>646</v>
      </c>
      <c r="F901" s="4" t="str">
        <f>LOOKUP(E901,Lotes!A:A,Lotes!N:N)</f>
        <v>nivel de ocupacion con relleno</v>
      </c>
      <c r="G901" s="4" t="s">
        <v>27</v>
      </c>
      <c r="H901" s="4" t="s">
        <v>2798</v>
      </c>
      <c r="I901" s="4" t="s">
        <v>1634</v>
      </c>
      <c r="J901" s="4" t="s">
        <v>2911</v>
      </c>
      <c r="K901" s="10" t="s">
        <v>1635</v>
      </c>
      <c r="L901" s="10" t="s">
        <v>1636</v>
      </c>
      <c r="M901" s="4" t="s">
        <v>1637</v>
      </c>
      <c r="N901" s="4" t="s">
        <v>1624</v>
      </c>
      <c r="O901" s="4" t="s">
        <v>1625</v>
      </c>
      <c r="P901" s="4" t="s">
        <v>1751</v>
      </c>
      <c r="Q901" s="4">
        <v>1</v>
      </c>
      <c r="R901" s="4">
        <v>1</v>
      </c>
      <c r="T901" s="4">
        <v>1</v>
      </c>
      <c r="U901" s="4">
        <v>38.32</v>
      </c>
      <c r="V901" s="4">
        <v>4.46</v>
      </c>
      <c r="W901" s="4">
        <v>0.2</v>
      </c>
    </row>
    <row r="902" spans="1:28" s="4" customFormat="1" hidden="1" x14ac:dyDescent="0.3">
      <c r="A902" s="3" t="s">
        <v>2816</v>
      </c>
      <c r="B902" s="4">
        <v>18</v>
      </c>
      <c r="C902" s="4" t="s">
        <v>1072</v>
      </c>
      <c r="D902" s="4" t="s">
        <v>1647</v>
      </c>
      <c r="E902" s="4">
        <v>646</v>
      </c>
      <c r="F902" s="4" t="str">
        <f>LOOKUP(E902,Lotes!A:A,Lotes!N:N)</f>
        <v>nivel de ocupacion con relleno</v>
      </c>
      <c r="G902" s="4" t="s">
        <v>27</v>
      </c>
      <c r="H902" s="4" t="s">
        <v>2798</v>
      </c>
      <c r="I902" s="4" t="s">
        <v>1634</v>
      </c>
      <c r="J902" s="4" t="s">
        <v>1742</v>
      </c>
      <c r="K902" s="4" t="s">
        <v>2817</v>
      </c>
      <c r="L902" s="10" t="s">
        <v>1636</v>
      </c>
      <c r="M902" s="4" t="s">
        <v>2818</v>
      </c>
      <c r="N902" t="s">
        <v>1713</v>
      </c>
      <c r="P902">
        <v>0.7</v>
      </c>
      <c r="Q902">
        <v>1</v>
      </c>
      <c r="R902">
        <v>1</v>
      </c>
      <c r="T902">
        <v>1</v>
      </c>
      <c r="U902">
        <v>13.93</v>
      </c>
      <c r="V902">
        <v>11.27</v>
      </c>
      <c r="W902">
        <v>0.2</v>
      </c>
      <c r="AB902" t="s">
        <v>2819</v>
      </c>
    </row>
    <row r="903" spans="1:28" customFormat="1" hidden="1" x14ac:dyDescent="0.3">
      <c r="A903" t="s">
        <v>2820</v>
      </c>
      <c r="B903">
        <v>18</v>
      </c>
      <c r="C903" t="s">
        <v>1072</v>
      </c>
      <c r="D903" s="4" t="s">
        <v>1647</v>
      </c>
      <c r="E903">
        <v>646</v>
      </c>
      <c r="F903" s="4" t="str">
        <f>LOOKUP(E903,Lotes!A:A,Lotes!N:N)</f>
        <v>nivel de ocupacion con relleno</v>
      </c>
      <c r="G903" t="s">
        <v>27</v>
      </c>
      <c r="H903" t="s">
        <v>2798</v>
      </c>
      <c r="I903" t="s">
        <v>1738</v>
      </c>
      <c r="M903" t="s">
        <v>1807</v>
      </c>
      <c r="N903" t="s">
        <v>1695</v>
      </c>
      <c r="P903" t="s">
        <v>1668</v>
      </c>
      <c r="Q903">
        <v>4</v>
      </c>
      <c r="R903">
        <v>4</v>
      </c>
      <c r="T903">
        <v>0</v>
      </c>
      <c r="W903">
        <v>0.5</v>
      </c>
    </row>
    <row r="904" spans="1:28" customFormat="1" hidden="1" x14ac:dyDescent="0.3">
      <c r="A904" t="s">
        <v>2821</v>
      </c>
      <c r="B904">
        <v>18</v>
      </c>
      <c r="C904" t="s">
        <v>1072</v>
      </c>
      <c r="D904" s="4" t="s">
        <v>1647</v>
      </c>
      <c r="E904">
        <v>646</v>
      </c>
      <c r="F904" s="4" t="str">
        <f>LOOKUP(E904,Lotes!A:A,Lotes!N:N)</f>
        <v>nivel de ocupacion con relleno</v>
      </c>
      <c r="G904" t="s">
        <v>27</v>
      </c>
      <c r="H904" t="s">
        <v>2798</v>
      </c>
      <c r="I904" t="s">
        <v>1622</v>
      </c>
      <c r="M904" t="s">
        <v>1622</v>
      </c>
      <c r="N904" t="s">
        <v>2789</v>
      </c>
      <c r="P904" t="s">
        <v>2486</v>
      </c>
      <c r="Q904">
        <v>1</v>
      </c>
      <c r="R904">
        <v>1</v>
      </c>
      <c r="T904">
        <v>0</v>
      </c>
      <c r="V904">
        <v>3.36</v>
      </c>
      <c r="AB904" t="s">
        <v>2822</v>
      </c>
    </row>
    <row r="905" spans="1:28" customFormat="1" hidden="1" x14ac:dyDescent="0.3">
      <c r="A905" t="s">
        <v>2823</v>
      </c>
      <c r="B905">
        <v>18</v>
      </c>
      <c r="C905" t="s">
        <v>1072</v>
      </c>
      <c r="D905" s="4" t="s">
        <v>1647</v>
      </c>
      <c r="E905">
        <v>646</v>
      </c>
      <c r="F905" s="4" t="str">
        <f>LOOKUP(E905,Lotes!A:A,Lotes!N:N)</f>
        <v>nivel de ocupacion con relleno</v>
      </c>
      <c r="G905" t="s">
        <v>27</v>
      </c>
      <c r="H905" t="s">
        <v>2798</v>
      </c>
      <c r="I905" t="s">
        <v>1634</v>
      </c>
      <c r="K905" t="s">
        <v>1682</v>
      </c>
      <c r="M905" t="s">
        <v>1683</v>
      </c>
      <c r="N905" t="s">
        <v>2105</v>
      </c>
      <c r="P905" t="s">
        <v>1668</v>
      </c>
      <c r="Q905">
        <v>1</v>
      </c>
      <c r="R905">
        <v>1</v>
      </c>
      <c r="T905">
        <v>0</v>
      </c>
    </row>
    <row r="906" spans="1:28" customFormat="1" hidden="1" x14ac:dyDescent="0.3">
      <c r="A906" t="s">
        <v>2821</v>
      </c>
      <c r="B906">
        <v>18</v>
      </c>
      <c r="C906" t="s">
        <v>1072</v>
      </c>
      <c r="D906" s="4" t="s">
        <v>1647</v>
      </c>
      <c r="E906">
        <v>646</v>
      </c>
      <c r="F906" s="4" t="str">
        <f>LOOKUP(E906,Lotes!A:A,Lotes!N:N)</f>
        <v>nivel de ocupacion con relleno</v>
      </c>
      <c r="G906" t="s">
        <v>27</v>
      </c>
      <c r="H906" t="s">
        <v>2798</v>
      </c>
      <c r="I906" t="s">
        <v>1622</v>
      </c>
      <c r="M906" t="s">
        <v>1622</v>
      </c>
      <c r="N906" t="s">
        <v>1643</v>
      </c>
      <c r="P906" t="s">
        <v>1632</v>
      </c>
      <c r="Q906">
        <v>1</v>
      </c>
      <c r="R906">
        <v>1</v>
      </c>
      <c r="T906">
        <v>0</v>
      </c>
    </row>
    <row r="907" spans="1:28" customFormat="1" hidden="1" x14ac:dyDescent="0.3">
      <c r="A907" t="s">
        <v>2824</v>
      </c>
      <c r="B907">
        <v>17</v>
      </c>
      <c r="C907" t="s">
        <v>28</v>
      </c>
      <c r="D907" s="4" t="s">
        <v>1647</v>
      </c>
      <c r="E907" t="s">
        <v>2825</v>
      </c>
      <c r="F907" s="4" t="str">
        <f>LOOKUP(E907,Lotes!A:A,Lotes!N:N)</f>
        <v>derrumbe y deslave</v>
      </c>
      <c r="G907" t="s">
        <v>2826</v>
      </c>
      <c r="H907" t="s">
        <v>1655</v>
      </c>
      <c r="I907" t="s">
        <v>1634</v>
      </c>
      <c r="J907" s="4" t="s">
        <v>3965</v>
      </c>
      <c r="K907" t="s">
        <v>1673</v>
      </c>
      <c r="L907" t="s">
        <v>1829</v>
      </c>
      <c r="M907" t="s">
        <v>1830</v>
      </c>
      <c r="N907" t="s">
        <v>1713</v>
      </c>
      <c r="P907" t="s">
        <v>1668</v>
      </c>
      <c r="Q907">
        <v>2</v>
      </c>
      <c r="R907">
        <v>2</v>
      </c>
      <c r="T907">
        <v>0</v>
      </c>
      <c r="W907">
        <v>6.4</v>
      </c>
      <c r="AB907" t="s">
        <v>2827</v>
      </c>
    </row>
    <row r="908" spans="1:28" customFormat="1" hidden="1" x14ac:dyDescent="0.3">
      <c r="A908" t="s">
        <v>2824</v>
      </c>
      <c r="B908">
        <v>17</v>
      </c>
      <c r="C908" t="s">
        <v>28</v>
      </c>
      <c r="D908" s="4" t="s">
        <v>1647</v>
      </c>
      <c r="E908" t="s">
        <v>2825</v>
      </c>
      <c r="F908" s="4" t="str">
        <f>LOOKUP(E908,Lotes!A:A,Lotes!N:N)</f>
        <v>derrumbe y deslave</v>
      </c>
      <c r="G908" t="s">
        <v>2826</v>
      </c>
      <c r="H908" t="s">
        <v>1655</v>
      </c>
      <c r="I908" t="s">
        <v>1634</v>
      </c>
      <c r="J908" s="4" t="s">
        <v>3965</v>
      </c>
      <c r="K908" t="s">
        <v>1673</v>
      </c>
      <c r="L908" t="s">
        <v>1829</v>
      </c>
      <c r="M908" t="s">
        <v>1830</v>
      </c>
      <c r="N908" t="s">
        <v>1713</v>
      </c>
      <c r="P908" t="s">
        <v>1714</v>
      </c>
      <c r="Q908">
        <v>1</v>
      </c>
      <c r="R908">
        <v>1</v>
      </c>
      <c r="T908">
        <v>0</v>
      </c>
      <c r="U908">
        <v>41.25</v>
      </c>
      <c r="V908">
        <v>40.880000000000003</v>
      </c>
      <c r="W908">
        <v>4.5999999999999996</v>
      </c>
      <c r="Y908" t="s">
        <v>1627</v>
      </c>
      <c r="AA908" t="s">
        <v>1647</v>
      </c>
      <c r="AB908" t="s">
        <v>2828</v>
      </c>
    </row>
    <row r="909" spans="1:28" customFormat="1" hidden="1" x14ac:dyDescent="0.3">
      <c r="A909" t="s">
        <v>2829</v>
      </c>
      <c r="B909">
        <v>17</v>
      </c>
      <c r="C909" t="s">
        <v>28</v>
      </c>
      <c r="D909" s="4" t="s">
        <v>1647</v>
      </c>
      <c r="E909" t="s">
        <v>2825</v>
      </c>
      <c r="F909" s="4" t="str">
        <f>LOOKUP(E909,Lotes!A:A,Lotes!N:N)</f>
        <v>derrumbe y deslave</v>
      </c>
      <c r="G909" t="s">
        <v>2826</v>
      </c>
      <c r="H909" t="s">
        <v>1655</v>
      </c>
      <c r="I909" t="s">
        <v>1634</v>
      </c>
      <c r="K909" t="s">
        <v>1728</v>
      </c>
      <c r="M909" t="s">
        <v>1729</v>
      </c>
      <c r="N909" t="s">
        <v>1849</v>
      </c>
      <c r="P909" t="s">
        <v>1626</v>
      </c>
      <c r="Q909">
        <v>1</v>
      </c>
      <c r="R909">
        <v>1</v>
      </c>
      <c r="T909">
        <v>1</v>
      </c>
      <c r="U909">
        <v>33.229999999999997</v>
      </c>
      <c r="V909">
        <v>6.32</v>
      </c>
      <c r="W909">
        <v>0.4</v>
      </c>
      <c r="Y909" t="s">
        <v>1627</v>
      </c>
      <c r="AB909" t="s">
        <v>2830</v>
      </c>
    </row>
    <row r="910" spans="1:28" customFormat="1" hidden="1" x14ac:dyDescent="0.3">
      <c r="A910" t="s">
        <v>2831</v>
      </c>
      <c r="B910">
        <v>17</v>
      </c>
      <c r="C910" t="s">
        <v>28</v>
      </c>
      <c r="D910" s="4" t="s">
        <v>1647</v>
      </c>
      <c r="E910" t="s">
        <v>2825</v>
      </c>
      <c r="F910" s="4" t="str">
        <f>LOOKUP(E910,Lotes!A:A,Lotes!N:N)</f>
        <v>derrumbe y deslave</v>
      </c>
      <c r="G910" t="s">
        <v>2826</v>
      </c>
      <c r="H910" t="s">
        <v>1655</v>
      </c>
      <c r="I910" t="s">
        <v>1634</v>
      </c>
      <c r="K910" t="s">
        <v>1682</v>
      </c>
      <c r="M910" t="s">
        <v>1683</v>
      </c>
      <c r="N910" t="s">
        <v>1849</v>
      </c>
      <c r="P910" t="s">
        <v>1626</v>
      </c>
      <c r="Q910">
        <v>1</v>
      </c>
      <c r="R910">
        <v>1</v>
      </c>
      <c r="T910">
        <v>1</v>
      </c>
      <c r="U910">
        <v>28.11</v>
      </c>
      <c r="V910">
        <v>4.34</v>
      </c>
      <c r="W910">
        <v>0.3</v>
      </c>
      <c r="Y910" t="s">
        <v>1647</v>
      </c>
      <c r="AB910" t="s">
        <v>2832</v>
      </c>
    </row>
    <row r="911" spans="1:28" customFormat="1" hidden="1" x14ac:dyDescent="0.3">
      <c r="A911" t="s">
        <v>2833</v>
      </c>
      <c r="B911">
        <v>17</v>
      </c>
      <c r="C911" t="s">
        <v>28</v>
      </c>
      <c r="D911" s="4" t="s">
        <v>1647</v>
      </c>
      <c r="E911" t="s">
        <v>2825</v>
      </c>
      <c r="F911" s="4" t="str">
        <f>LOOKUP(E911,Lotes!A:A,Lotes!N:N)</f>
        <v>derrumbe y deslave</v>
      </c>
      <c r="G911" t="s">
        <v>2826</v>
      </c>
      <c r="H911" t="s">
        <v>1655</v>
      </c>
      <c r="I911" t="s">
        <v>1634</v>
      </c>
      <c r="J911" s="4" t="s">
        <v>2911</v>
      </c>
      <c r="K911" t="s">
        <v>1635</v>
      </c>
      <c r="L911" t="s">
        <v>1636</v>
      </c>
      <c r="M911" t="s">
        <v>1637</v>
      </c>
      <c r="N911" t="s">
        <v>1785</v>
      </c>
      <c r="P911" t="s">
        <v>1751</v>
      </c>
      <c r="Q911">
        <v>1</v>
      </c>
      <c r="R911">
        <v>1</v>
      </c>
      <c r="T911">
        <v>0</v>
      </c>
      <c r="U911">
        <v>34.82</v>
      </c>
      <c r="V911">
        <v>6.18</v>
      </c>
      <c r="W911">
        <v>0.4</v>
      </c>
      <c r="Y911" t="s">
        <v>1647</v>
      </c>
      <c r="AB911" t="s">
        <v>2832</v>
      </c>
    </row>
    <row r="912" spans="1:28" customFormat="1" hidden="1" x14ac:dyDescent="0.3">
      <c r="A912" t="s">
        <v>2834</v>
      </c>
      <c r="B912">
        <v>17</v>
      </c>
      <c r="C912" t="s">
        <v>28</v>
      </c>
      <c r="D912" s="4" t="s">
        <v>1647</v>
      </c>
      <c r="E912" t="s">
        <v>2825</v>
      </c>
      <c r="F912" s="4" t="str">
        <f>LOOKUP(E912,Lotes!A:A,Lotes!N:N)</f>
        <v>derrumbe y deslave</v>
      </c>
      <c r="G912" t="s">
        <v>2826</v>
      </c>
      <c r="H912" t="s">
        <v>1655</v>
      </c>
      <c r="I912" t="s">
        <v>1622</v>
      </c>
      <c r="K912" t="s">
        <v>1682</v>
      </c>
      <c r="M912" t="s">
        <v>1622</v>
      </c>
      <c r="N912" t="s">
        <v>1686</v>
      </c>
      <c r="O912" t="s">
        <v>1665</v>
      </c>
      <c r="P912" t="s">
        <v>1626</v>
      </c>
      <c r="Q912">
        <v>1</v>
      </c>
      <c r="R912">
        <v>1</v>
      </c>
      <c r="T912">
        <v>1</v>
      </c>
      <c r="U912">
        <v>19.829999999999998</v>
      </c>
      <c r="V912">
        <v>5.56</v>
      </c>
      <c r="W912">
        <v>0.1</v>
      </c>
      <c r="Z912" t="s">
        <v>1874</v>
      </c>
      <c r="AA912" t="s">
        <v>1647</v>
      </c>
      <c r="AB912" t="s">
        <v>2832</v>
      </c>
    </row>
    <row r="913" spans="1:28" customFormat="1" hidden="1" x14ac:dyDescent="0.3">
      <c r="A913" t="s">
        <v>2834</v>
      </c>
      <c r="B913">
        <v>17</v>
      </c>
      <c r="C913" t="s">
        <v>28</v>
      </c>
      <c r="D913" s="4" t="s">
        <v>1647</v>
      </c>
      <c r="E913" t="s">
        <v>2825</v>
      </c>
      <c r="F913" s="4" t="str">
        <f>LOOKUP(E913,Lotes!A:A,Lotes!N:N)</f>
        <v>derrumbe y deslave</v>
      </c>
      <c r="G913" t="s">
        <v>2826</v>
      </c>
      <c r="H913" t="s">
        <v>1655</v>
      </c>
      <c r="I913" t="s">
        <v>1622</v>
      </c>
      <c r="K913" t="s">
        <v>1682</v>
      </c>
      <c r="M913" t="s">
        <v>1622</v>
      </c>
      <c r="N913" t="s">
        <v>1755</v>
      </c>
      <c r="O913" t="s">
        <v>1665</v>
      </c>
      <c r="P913">
        <v>0.8</v>
      </c>
      <c r="Q913">
        <v>1</v>
      </c>
      <c r="R913">
        <v>1</v>
      </c>
      <c r="T913">
        <v>1</v>
      </c>
      <c r="U913">
        <v>27.24</v>
      </c>
      <c r="V913">
        <v>10.28</v>
      </c>
      <c r="W913">
        <v>0.3</v>
      </c>
      <c r="Z913" t="s">
        <v>2256</v>
      </c>
      <c r="AB913" t="s">
        <v>2835</v>
      </c>
    </row>
    <row r="914" spans="1:28" customFormat="1" hidden="1" x14ac:dyDescent="0.3">
      <c r="A914" t="s">
        <v>2836</v>
      </c>
      <c r="B914">
        <v>17</v>
      </c>
      <c r="C914" t="s">
        <v>28</v>
      </c>
      <c r="D914" s="4" t="s">
        <v>1647</v>
      </c>
      <c r="E914" t="s">
        <v>2825</v>
      </c>
      <c r="F914" s="4" t="str">
        <f>LOOKUP(E914,Lotes!A:A,Lotes!N:N)</f>
        <v>derrumbe y deslave</v>
      </c>
      <c r="G914" t="s">
        <v>2826</v>
      </c>
      <c r="H914" t="s">
        <v>1655</v>
      </c>
      <c r="I914" t="s">
        <v>1622</v>
      </c>
      <c r="M914" t="s">
        <v>1622</v>
      </c>
      <c r="N914" t="s">
        <v>2789</v>
      </c>
      <c r="P914" t="s">
        <v>1668</v>
      </c>
      <c r="Q914">
        <v>1</v>
      </c>
      <c r="R914">
        <v>1</v>
      </c>
      <c r="T914">
        <v>0</v>
      </c>
      <c r="U914">
        <v>14.39</v>
      </c>
      <c r="V914">
        <v>10.49</v>
      </c>
      <c r="AB914" t="s">
        <v>2837</v>
      </c>
    </row>
    <row r="915" spans="1:28" customFormat="1" hidden="1" x14ac:dyDescent="0.3">
      <c r="A915" t="s">
        <v>2836</v>
      </c>
      <c r="B915">
        <v>17</v>
      </c>
      <c r="C915" t="s">
        <v>28</v>
      </c>
      <c r="D915" s="4" t="s">
        <v>1647</v>
      </c>
      <c r="E915" t="s">
        <v>2825</v>
      </c>
      <c r="F915" s="4" t="str">
        <f>LOOKUP(E915,Lotes!A:A,Lotes!N:N)</f>
        <v>derrumbe y deslave</v>
      </c>
      <c r="G915" t="s">
        <v>2826</v>
      </c>
      <c r="H915" t="s">
        <v>1655</v>
      </c>
      <c r="I915" t="s">
        <v>1622</v>
      </c>
      <c r="M915" t="s">
        <v>1622</v>
      </c>
      <c r="N915" t="s">
        <v>1643</v>
      </c>
      <c r="P915" t="s">
        <v>1668</v>
      </c>
      <c r="Q915">
        <v>1</v>
      </c>
      <c r="R915">
        <v>1</v>
      </c>
      <c r="T915">
        <v>0</v>
      </c>
      <c r="AB915" t="s">
        <v>2832</v>
      </c>
    </row>
    <row r="916" spans="1:28" customFormat="1" hidden="1" x14ac:dyDescent="0.3">
      <c r="A916" t="s">
        <v>2836</v>
      </c>
      <c r="B916">
        <v>17</v>
      </c>
      <c r="C916" t="s">
        <v>28</v>
      </c>
      <c r="D916" s="4" t="s">
        <v>1647</v>
      </c>
      <c r="E916" t="s">
        <v>2825</v>
      </c>
      <c r="F916" s="4" t="str">
        <f>LOOKUP(E916,Lotes!A:A,Lotes!N:N)</f>
        <v>derrumbe y deslave</v>
      </c>
      <c r="G916" t="s">
        <v>2826</v>
      </c>
      <c r="H916" t="s">
        <v>1655</v>
      </c>
      <c r="I916" t="s">
        <v>1622</v>
      </c>
      <c r="M916" t="s">
        <v>1622</v>
      </c>
      <c r="N916" t="s">
        <v>1692</v>
      </c>
      <c r="P916" t="s">
        <v>1668</v>
      </c>
      <c r="Q916">
        <v>2</v>
      </c>
      <c r="R916">
        <v>2</v>
      </c>
      <c r="T916">
        <v>0</v>
      </c>
      <c r="AB916" t="s">
        <v>2832</v>
      </c>
    </row>
    <row r="917" spans="1:28" customFormat="1" hidden="1" x14ac:dyDescent="0.3">
      <c r="A917" t="s">
        <v>2838</v>
      </c>
      <c r="B917">
        <v>17</v>
      </c>
      <c r="C917" t="s">
        <v>28</v>
      </c>
      <c r="D917" s="4" t="s">
        <v>1647</v>
      </c>
      <c r="E917" t="s">
        <v>2825</v>
      </c>
      <c r="F917" s="4" t="str">
        <f>LOOKUP(E917,Lotes!A:A,Lotes!N:N)</f>
        <v>derrumbe y deslave</v>
      </c>
      <c r="G917" t="s">
        <v>2826</v>
      </c>
      <c r="H917" t="s">
        <v>1655</v>
      </c>
      <c r="I917" t="s">
        <v>1622</v>
      </c>
      <c r="K917" t="s">
        <v>1650</v>
      </c>
      <c r="M917" t="s">
        <v>1622</v>
      </c>
      <c r="N917" t="s">
        <v>1926</v>
      </c>
      <c r="P917">
        <v>0.8</v>
      </c>
      <c r="Q917">
        <v>1</v>
      </c>
      <c r="R917">
        <v>1</v>
      </c>
      <c r="T917">
        <v>1</v>
      </c>
      <c r="U917">
        <v>28.76</v>
      </c>
      <c r="V917">
        <v>28.2</v>
      </c>
      <c r="W917">
        <v>0.4</v>
      </c>
      <c r="Z917" t="s">
        <v>1647</v>
      </c>
      <c r="AA917" t="s">
        <v>1647</v>
      </c>
      <c r="AB917" t="s">
        <v>2839</v>
      </c>
    </row>
    <row r="918" spans="1:28" customFormat="1" hidden="1" x14ac:dyDescent="0.3">
      <c r="A918" t="s">
        <v>2840</v>
      </c>
      <c r="B918">
        <v>17</v>
      </c>
      <c r="C918" t="s">
        <v>28</v>
      </c>
      <c r="D918" s="4" t="s">
        <v>1647</v>
      </c>
      <c r="E918" t="s">
        <v>2825</v>
      </c>
      <c r="F918" s="4" t="str">
        <f>LOOKUP(E918,Lotes!A:A,Lotes!N:N)</f>
        <v>derrumbe y deslave</v>
      </c>
      <c r="G918" t="s">
        <v>2826</v>
      </c>
      <c r="H918" t="s">
        <v>1655</v>
      </c>
      <c r="I918" t="s">
        <v>1738</v>
      </c>
      <c r="M918" t="s">
        <v>1738</v>
      </c>
      <c r="N918" t="s">
        <v>1796</v>
      </c>
      <c r="P918" t="s">
        <v>2803</v>
      </c>
      <c r="Q918">
        <v>1</v>
      </c>
      <c r="R918">
        <v>1</v>
      </c>
      <c r="T918">
        <v>0</v>
      </c>
      <c r="AA918" t="s">
        <v>1647</v>
      </c>
      <c r="AB918" t="s">
        <v>2841</v>
      </c>
    </row>
    <row r="919" spans="1:28" customFormat="1" hidden="1" x14ac:dyDescent="0.3">
      <c r="A919" t="s">
        <v>2842</v>
      </c>
      <c r="B919">
        <v>17</v>
      </c>
      <c r="C919" t="s">
        <v>321</v>
      </c>
      <c r="E919">
        <v>180</v>
      </c>
      <c r="F919" s="4" t="str">
        <f>LOOKUP(E919,Lotes!A:A,Lotes!N:N)</f>
        <v>Relleno compactado con posible apisonado</v>
      </c>
      <c r="G919" t="s">
        <v>95</v>
      </c>
      <c r="H919" t="s">
        <v>2549</v>
      </c>
      <c r="I919" t="s">
        <v>1634</v>
      </c>
      <c r="K919" t="s">
        <v>1728</v>
      </c>
      <c r="M919" t="s">
        <v>1729</v>
      </c>
      <c r="N919" t="s">
        <v>1713</v>
      </c>
      <c r="O919" t="s">
        <v>1665</v>
      </c>
      <c r="P919" t="s">
        <v>2843</v>
      </c>
      <c r="Q919">
        <v>1</v>
      </c>
      <c r="R919">
        <v>1</v>
      </c>
      <c r="T919">
        <v>0</v>
      </c>
      <c r="U919">
        <v>15.18</v>
      </c>
      <c r="V919">
        <v>10.95</v>
      </c>
      <c r="W919">
        <v>1.5</v>
      </c>
      <c r="AB919" t="s">
        <v>2844</v>
      </c>
    </row>
    <row r="920" spans="1:28" customFormat="1" hidden="1" x14ac:dyDescent="0.3">
      <c r="A920" t="s">
        <v>2845</v>
      </c>
      <c r="B920">
        <v>17</v>
      </c>
      <c r="C920" t="s">
        <v>321</v>
      </c>
      <c r="E920">
        <v>180</v>
      </c>
      <c r="F920" s="4" t="str">
        <f>LOOKUP(E920,Lotes!A:A,Lotes!N:N)</f>
        <v>Relleno compactado con posible apisonado</v>
      </c>
      <c r="G920" t="s">
        <v>95</v>
      </c>
      <c r="H920" t="s">
        <v>2549</v>
      </c>
      <c r="I920" t="s">
        <v>1634</v>
      </c>
      <c r="J920" s="4" t="s">
        <v>3561</v>
      </c>
      <c r="K920" t="s">
        <v>1656</v>
      </c>
      <c r="L920" t="s">
        <v>1657</v>
      </c>
      <c r="M920" t="s">
        <v>1658</v>
      </c>
      <c r="O920" t="s">
        <v>1665</v>
      </c>
      <c r="Q920">
        <v>1</v>
      </c>
      <c r="R920">
        <v>1</v>
      </c>
      <c r="T920">
        <v>0</v>
      </c>
    </row>
    <row r="921" spans="1:28" customFormat="1" hidden="1" x14ac:dyDescent="0.3">
      <c r="A921" t="s">
        <v>2842</v>
      </c>
      <c r="B921">
        <v>17</v>
      </c>
      <c r="C921" t="s">
        <v>321</v>
      </c>
      <c r="E921">
        <v>180</v>
      </c>
      <c r="F921" s="4" t="str">
        <f>LOOKUP(E921,Lotes!A:A,Lotes!N:N)</f>
        <v>Relleno compactado con posible apisonado</v>
      </c>
      <c r="G921" t="s">
        <v>95</v>
      </c>
      <c r="H921" t="s">
        <v>2549</v>
      </c>
      <c r="I921" t="s">
        <v>1634</v>
      </c>
      <c r="K921" t="s">
        <v>1728</v>
      </c>
      <c r="M921" t="s">
        <v>1729</v>
      </c>
      <c r="N921" t="s">
        <v>1713</v>
      </c>
      <c r="P921" t="s">
        <v>1668</v>
      </c>
      <c r="Q921">
        <v>2</v>
      </c>
      <c r="R921">
        <v>2</v>
      </c>
      <c r="T921">
        <v>0</v>
      </c>
    </row>
    <row r="922" spans="1:28" customFormat="1" hidden="1" x14ac:dyDescent="0.3">
      <c r="A922" t="s">
        <v>2846</v>
      </c>
      <c r="B922">
        <v>17</v>
      </c>
      <c r="C922" t="s">
        <v>321</v>
      </c>
      <c r="E922">
        <v>180</v>
      </c>
      <c r="F922" s="4" t="str">
        <f>LOOKUP(E922,Lotes!A:A,Lotes!N:N)</f>
        <v>Relleno compactado con posible apisonado</v>
      </c>
      <c r="G922" t="s">
        <v>95</v>
      </c>
      <c r="H922" t="s">
        <v>2549</v>
      </c>
      <c r="I922" t="s">
        <v>1634</v>
      </c>
      <c r="K922" t="s">
        <v>1641</v>
      </c>
      <c r="M922" t="s">
        <v>1642</v>
      </c>
      <c r="N922" t="s">
        <v>1667</v>
      </c>
      <c r="P922" t="s">
        <v>1668</v>
      </c>
      <c r="Q922">
        <v>2</v>
      </c>
      <c r="R922">
        <v>2</v>
      </c>
      <c r="T922">
        <v>0</v>
      </c>
      <c r="W922">
        <v>4.5</v>
      </c>
    </row>
    <row r="923" spans="1:28" customFormat="1" hidden="1" x14ac:dyDescent="0.3">
      <c r="A923" t="s">
        <v>2846</v>
      </c>
      <c r="B923">
        <v>17</v>
      </c>
      <c r="C923" t="s">
        <v>321</v>
      </c>
      <c r="E923">
        <v>180</v>
      </c>
      <c r="F923" s="4" t="str">
        <f>LOOKUP(E923,Lotes!A:A,Lotes!N:N)</f>
        <v>Relleno compactado con posible apisonado</v>
      </c>
      <c r="G923" t="s">
        <v>95</v>
      </c>
      <c r="H923" t="s">
        <v>2549</v>
      </c>
      <c r="I923" t="s">
        <v>1634</v>
      </c>
      <c r="K923" t="s">
        <v>1641</v>
      </c>
      <c r="M923" t="s">
        <v>1642</v>
      </c>
      <c r="N923" t="s">
        <v>1643</v>
      </c>
      <c r="P923" t="s">
        <v>1632</v>
      </c>
      <c r="Q923">
        <v>5</v>
      </c>
      <c r="R923">
        <v>5</v>
      </c>
      <c r="T923">
        <v>0</v>
      </c>
      <c r="W923">
        <v>8.6</v>
      </c>
    </row>
    <row r="924" spans="1:28" customFormat="1" hidden="1" x14ac:dyDescent="0.3">
      <c r="A924" t="s">
        <v>2847</v>
      </c>
      <c r="B924">
        <v>17</v>
      </c>
      <c r="C924" t="s">
        <v>321</v>
      </c>
      <c r="E924">
        <v>180</v>
      </c>
      <c r="F924" s="4" t="str">
        <f>LOOKUP(E924,Lotes!A:A,Lotes!N:N)</f>
        <v>Relleno compactado con posible apisonado</v>
      </c>
      <c r="G924" t="s">
        <v>95</v>
      </c>
      <c r="H924" t="s">
        <v>2549</v>
      </c>
      <c r="I924" t="s">
        <v>1634</v>
      </c>
      <c r="J924" s="4" t="s">
        <v>2911</v>
      </c>
      <c r="K924" t="s">
        <v>1635</v>
      </c>
      <c r="L924" t="s">
        <v>1636</v>
      </c>
      <c r="M924" t="s">
        <v>1637</v>
      </c>
      <c r="N924" t="s">
        <v>1715</v>
      </c>
      <c r="O924" t="s">
        <v>1861</v>
      </c>
      <c r="P924">
        <v>0.8</v>
      </c>
      <c r="Q924">
        <v>1</v>
      </c>
      <c r="R924">
        <v>1</v>
      </c>
      <c r="T924">
        <v>1</v>
      </c>
      <c r="U924">
        <v>12.27</v>
      </c>
      <c r="V924">
        <v>4.63</v>
      </c>
      <c r="W924">
        <v>0.7</v>
      </c>
      <c r="AB924" t="s">
        <v>2848</v>
      </c>
    </row>
    <row r="925" spans="1:28" customFormat="1" hidden="1" x14ac:dyDescent="0.3">
      <c r="A925" t="s">
        <v>2846</v>
      </c>
      <c r="B925">
        <v>17</v>
      </c>
      <c r="C925" t="s">
        <v>321</v>
      </c>
      <c r="E925">
        <v>180</v>
      </c>
      <c r="F925" s="4" t="str">
        <f>LOOKUP(E925,Lotes!A:A,Lotes!N:N)</f>
        <v>Relleno compactado con posible apisonado</v>
      </c>
      <c r="G925" t="s">
        <v>95</v>
      </c>
      <c r="H925" t="s">
        <v>2549</v>
      </c>
      <c r="I925" t="s">
        <v>1634</v>
      </c>
      <c r="K925" t="s">
        <v>1641</v>
      </c>
      <c r="M925" t="s">
        <v>1642</v>
      </c>
      <c r="N925" t="s">
        <v>1699</v>
      </c>
      <c r="P925" t="s">
        <v>1914</v>
      </c>
      <c r="Q925">
        <v>1</v>
      </c>
      <c r="R925">
        <v>1</v>
      </c>
      <c r="T925">
        <v>0</v>
      </c>
    </row>
    <row r="926" spans="1:28" customFormat="1" hidden="1" x14ac:dyDescent="0.3">
      <c r="A926" t="s">
        <v>2846</v>
      </c>
      <c r="B926">
        <v>17</v>
      </c>
      <c r="C926" t="s">
        <v>321</v>
      </c>
      <c r="E926">
        <v>180</v>
      </c>
      <c r="F926" s="4" t="str">
        <f>LOOKUP(E926,Lotes!A:A,Lotes!N:N)</f>
        <v>Relleno compactado con posible apisonado</v>
      </c>
      <c r="G926" t="s">
        <v>95</v>
      </c>
      <c r="H926" t="s">
        <v>2549</v>
      </c>
      <c r="I926" t="s">
        <v>1634</v>
      </c>
      <c r="K926" t="s">
        <v>1641</v>
      </c>
      <c r="M926" t="s">
        <v>1642</v>
      </c>
      <c r="N926" t="s">
        <v>1695</v>
      </c>
      <c r="P926" t="s">
        <v>1668</v>
      </c>
      <c r="Q926">
        <v>3</v>
      </c>
      <c r="R926">
        <v>3</v>
      </c>
      <c r="T926">
        <v>0</v>
      </c>
    </row>
    <row r="927" spans="1:28" customFormat="1" hidden="1" x14ac:dyDescent="0.3">
      <c r="A927" t="s">
        <v>2849</v>
      </c>
      <c r="B927">
        <v>17</v>
      </c>
      <c r="C927" t="s">
        <v>321</v>
      </c>
      <c r="E927">
        <v>180</v>
      </c>
      <c r="F927" s="4" t="str">
        <f>LOOKUP(E927,Lotes!A:A,Lotes!N:N)</f>
        <v>Relleno compactado con posible apisonado</v>
      </c>
      <c r="G927" t="s">
        <v>95</v>
      </c>
      <c r="H927" t="s">
        <v>2549</v>
      </c>
      <c r="I927" t="s">
        <v>1634</v>
      </c>
      <c r="J927" s="4" t="s">
        <v>3965</v>
      </c>
      <c r="K927" t="s">
        <v>1673</v>
      </c>
      <c r="L927" t="s">
        <v>1829</v>
      </c>
      <c r="M927" t="s">
        <v>1830</v>
      </c>
      <c r="N927" t="s">
        <v>1849</v>
      </c>
      <c r="P927" t="s">
        <v>1751</v>
      </c>
      <c r="Q927">
        <v>1</v>
      </c>
      <c r="R927">
        <v>1</v>
      </c>
      <c r="T927">
        <v>1</v>
      </c>
      <c r="U927">
        <v>20.37</v>
      </c>
      <c r="V927">
        <v>6.96</v>
      </c>
      <c r="W927">
        <v>0.9</v>
      </c>
      <c r="X927" t="s">
        <v>2015</v>
      </c>
      <c r="Y927" t="s">
        <v>1874</v>
      </c>
    </row>
    <row r="928" spans="1:28" customFormat="1" hidden="1" x14ac:dyDescent="0.3">
      <c r="A928" t="s">
        <v>2846</v>
      </c>
      <c r="B928">
        <v>17</v>
      </c>
      <c r="C928" t="s">
        <v>321</v>
      </c>
      <c r="E928">
        <v>180</v>
      </c>
      <c r="F928" s="4" t="str">
        <f>LOOKUP(E928,Lotes!A:A,Lotes!N:N)</f>
        <v>Relleno compactado con posible apisonado</v>
      </c>
      <c r="G928" t="s">
        <v>95</v>
      </c>
      <c r="H928" t="s">
        <v>2549</v>
      </c>
      <c r="I928" t="s">
        <v>1634</v>
      </c>
      <c r="K928" t="s">
        <v>1641</v>
      </c>
      <c r="M928" t="s">
        <v>1642</v>
      </c>
      <c r="N928" t="s">
        <v>2467</v>
      </c>
      <c r="P928">
        <v>0.9</v>
      </c>
      <c r="Q928">
        <v>1</v>
      </c>
      <c r="R928">
        <v>1</v>
      </c>
      <c r="T928">
        <v>1</v>
      </c>
      <c r="U928">
        <v>17.22</v>
      </c>
      <c r="V928">
        <v>11.32</v>
      </c>
      <c r="W928">
        <v>1.7</v>
      </c>
      <c r="Y928" t="s">
        <v>1874</v>
      </c>
      <c r="AB928" t="s">
        <v>2850</v>
      </c>
    </row>
    <row r="929" spans="1:28" customFormat="1" hidden="1" x14ac:dyDescent="0.3">
      <c r="A929" t="s">
        <v>2847</v>
      </c>
      <c r="B929">
        <v>17</v>
      </c>
      <c r="C929" t="s">
        <v>321</v>
      </c>
      <c r="E929">
        <v>180</v>
      </c>
      <c r="F929" s="4" t="str">
        <f>LOOKUP(E929,Lotes!A:A,Lotes!N:N)</f>
        <v>Relleno compactado con posible apisonado</v>
      </c>
      <c r="G929" t="s">
        <v>95</v>
      </c>
      <c r="H929" t="s">
        <v>2549</v>
      </c>
      <c r="I929" t="s">
        <v>1634</v>
      </c>
      <c r="J929" s="4" t="s">
        <v>2911</v>
      </c>
      <c r="K929" t="s">
        <v>1635</v>
      </c>
      <c r="L929" t="s">
        <v>1636</v>
      </c>
      <c r="M929" t="s">
        <v>1637</v>
      </c>
      <c r="N929" t="s">
        <v>1706</v>
      </c>
      <c r="O929" t="s">
        <v>1796</v>
      </c>
      <c r="P929" t="s">
        <v>1751</v>
      </c>
      <c r="Q929">
        <v>1</v>
      </c>
      <c r="R929">
        <v>1</v>
      </c>
      <c r="T929">
        <v>0</v>
      </c>
      <c r="U929">
        <v>14.64</v>
      </c>
      <c r="V929">
        <v>7.98</v>
      </c>
      <c r="W929">
        <v>0.2</v>
      </c>
      <c r="Y929" t="s">
        <v>1874</v>
      </c>
    </row>
    <row r="930" spans="1:28" customFormat="1" hidden="1" x14ac:dyDescent="0.3">
      <c r="A930" t="s">
        <v>2851</v>
      </c>
      <c r="B930">
        <v>17</v>
      </c>
      <c r="C930" t="s">
        <v>321</v>
      </c>
      <c r="E930">
        <v>180</v>
      </c>
      <c r="F930" s="4" t="str">
        <f>LOOKUP(E930,Lotes!A:A,Lotes!N:N)</f>
        <v>Relleno compactado con posible apisonado</v>
      </c>
      <c r="G930" t="s">
        <v>95</v>
      </c>
      <c r="H930" t="s">
        <v>2549</v>
      </c>
      <c r="I930" t="s">
        <v>1634</v>
      </c>
      <c r="K930" t="s">
        <v>1682</v>
      </c>
      <c r="M930" t="s">
        <v>1683</v>
      </c>
      <c r="N930" t="s">
        <v>1715</v>
      </c>
      <c r="O930" t="s">
        <v>1665</v>
      </c>
      <c r="P930" t="s">
        <v>1626</v>
      </c>
      <c r="Q930">
        <v>1</v>
      </c>
      <c r="R930">
        <v>1</v>
      </c>
      <c r="T930">
        <v>1</v>
      </c>
      <c r="U930">
        <v>10.46</v>
      </c>
      <c r="V930">
        <v>3.39</v>
      </c>
      <c r="W930">
        <v>0.2</v>
      </c>
      <c r="AB930" t="s">
        <v>2852</v>
      </c>
    </row>
    <row r="931" spans="1:28" customFormat="1" hidden="1" x14ac:dyDescent="0.3">
      <c r="A931" t="s">
        <v>2851</v>
      </c>
      <c r="B931">
        <v>17</v>
      </c>
      <c r="C931" t="s">
        <v>321</v>
      </c>
      <c r="E931">
        <v>180</v>
      </c>
      <c r="F931" s="4" t="str">
        <f>LOOKUP(E931,Lotes!A:A,Lotes!N:N)</f>
        <v>Relleno compactado con posible apisonado</v>
      </c>
      <c r="G931" t="s">
        <v>95</v>
      </c>
      <c r="H931" t="s">
        <v>2549</v>
      </c>
      <c r="I931" t="s">
        <v>1634</v>
      </c>
      <c r="K931" t="s">
        <v>1682</v>
      </c>
      <c r="M931" t="s">
        <v>1683</v>
      </c>
      <c r="N931" t="s">
        <v>1747</v>
      </c>
      <c r="P931" t="s">
        <v>1626</v>
      </c>
      <c r="Q931">
        <v>1</v>
      </c>
      <c r="R931">
        <v>1</v>
      </c>
      <c r="T931">
        <v>1</v>
      </c>
      <c r="V931">
        <v>1.66</v>
      </c>
    </row>
    <row r="932" spans="1:28" customFormat="1" hidden="1" x14ac:dyDescent="0.3">
      <c r="A932" t="s">
        <v>2853</v>
      </c>
      <c r="B932">
        <v>17</v>
      </c>
      <c r="C932" t="s">
        <v>321</v>
      </c>
      <c r="E932">
        <v>180</v>
      </c>
      <c r="F932" s="4" t="str">
        <f>LOOKUP(E932,Lotes!A:A,Lotes!N:N)</f>
        <v>Relleno compactado con posible apisonado</v>
      </c>
      <c r="G932" t="s">
        <v>95</v>
      </c>
      <c r="H932" t="s">
        <v>2549</v>
      </c>
      <c r="I932" t="s">
        <v>1769</v>
      </c>
      <c r="K932" t="s">
        <v>1770</v>
      </c>
      <c r="M932" t="s">
        <v>1771</v>
      </c>
      <c r="N932" t="s">
        <v>2717</v>
      </c>
      <c r="P932" t="s">
        <v>1668</v>
      </c>
      <c r="Q932">
        <v>2</v>
      </c>
      <c r="R932">
        <v>2</v>
      </c>
      <c r="T932">
        <v>0</v>
      </c>
      <c r="W932">
        <v>4.5</v>
      </c>
    </row>
    <row r="933" spans="1:28" customFormat="1" hidden="1" x14ac:dyDescent="0.3">
      <c r="A933" t="s">
        <v>2854</v>
      </c>
      <c r="B933">
        <v>17</v>
      </c>
      <c r="C933" t="s">
        <v>321</v>
      </c>
      <c r="E933">
        <v>180</v>
      </c>
      <c r="F933" s="4" t="str">
        <f>LOOKUP(E933,Lotes!A:A,Lotes!N:N)</f>
        <v>Relleno compactado con posible apisonado</v>
      </c>
      <c r="G933" t="s">
        <v>95</v>
      </c>
      <c r="H933" t="s">
        <v>2549</v>
      </c>
      <c r="I933" t="s">
        <v>1816</v>
      </c>
      <c r="M933" t="s">
        <v>1816</v>
      </c>
      <c r="N933" t="s">
        <v>1817</v>
      </c>
      <c r="P933" t="s">
        <v>1668</v>
      </c>
      <c r="Q933">
        <v>1</v>
      </c>
      <c r="R933">
        <v>1</v>
      </c>
      <c r="T933">
        <v>1</v>
      </c>
      <c r="U933">
        <v>35.93</v>
      </c>
      <c r="V933">
        <v>13.72</v>
      </c>
      <c r="W933">
        <v>2.6</v>
      </c>
    </row>
    <row r="934" spans="1:28" customFormat="1" hidden="1" x14ac:dyDescent="0.3">
      <c r="A934" t="s">
        <v>2855</v>
      </c>
      <c r="B934">
        <v>17</v>
      </c>
      <c r="C934" t="s">
        <v>321</v>
      </c>
      <c r="E934">
        <v>180</v>
      </c>
      <c r="F934" s="4" t="str">
        <f>LOOKUP(E934,Lotes!A:A,Lotes!N:N)</f>
        <v>Relleno compactado con posible apisonado</v>
      </c>
      <c r="G934" t="s">
        <v>95</v>
      </c>
      <c r="H934" t="s">
        <v>2549</v>
      </c>
      <c r="I934" t="s">
        <v>1622</v>
      </c>
      <c r="M934" t="s">
        <v>1622</v>
      </c>
      <c r="N934" t="s">
        <v>2856</v>
      </c>
      <c r="P934" t="s">
        <v>1626</v>
      </c>
      <c r="Q934">
        <v>1</v>
      </c>
      <c r="R934">
        <v>1</v>
      </c>
      <c r="T934">
        <v>1</v>
      </c>
      <c r="U934">
        <v>20.13</v>
      </c>
      <c r="V934">
        <v>5.17</v>
      </c>
      <c r="W934">
        <v>0.3</v>
      </c>
      <c r="X934" t="s">
        <v>1679</v>
      </c>
    </row>
    <row r="935" spans="1:28" customFormat="1" hidden="1" x14ac:dyDescent="0.3">
      <c r="A935" t="s">
        <v>2851</v>
      </c>
      <c r="B935">
        <v>17</v>
      </c>
      <c r="C935" t="s">
        <v>321</v>
      </c>
      <c r="E935">
        <v>180</v>
      </c>
      <c r="F935" s="4" t="str">
        <f>LOOKUP(E935,Lotes!A:A,Lotes!N:N)</f>
        <v>Relleno compactado con posible apisonado</v>
      </c>
      <c r="G935" t="s">
        <v>95</v>
      </c>
      <c r="H935" t="s">
        <v>2549</v>
      </c>
      <c r="I935" t="s">
        <v>1634</v>
      </c>
      <c r="K935" t="s">
        <v>1682</v>
      </c>
      <c r="M935" t="s">
        <v>1683</v>
      </c>
      <c r="N935" t="s">
        <v>1730</v>
      </c>
      <c r="O935" t="s">
        <v>1665</v>
      </c>
      <c r="P935" t="s">
        <v>1751</v>
      </c>
      <c r="Q935">
        <v>1</v>
      </c>
      <c r="R935">
        <v>1</v>
      </c>
      <c r="T935">
        <v>0</v>
      </c>
      <c r="U935">
        <v>9.44</v>
      </c>
      <c r="V935">
        <v>9.6999999999999993</v>
      </c>
      <c r="W935">
        <v>0.2</v>
      </c>
      <c r="Y935" t="s">
        <v>1647</v>
      </c>
    </row>
    <row r="936" spans="1:28" customFormat="1" hidden="1" x14ac:dyDescent="0.3">
      <c r="A936" t="s">
        <v>2849</v>
      </c>
      <c r="B936">
        <v>17</v>
      </c>
      <c r="C936" t="s">
        <v>321</v>
      </c>
      <c r="E936">
        <v>180</v>
      </c>
      <c r="F936" s="4" t="str">
        <f>LOOKUP(E936,Lotes!A:A,Lotes!N:N)</f>
        <v>Relleno compactado con posible apisonado</v>
      </c>
      <c r="G936" t="s">
        <v>95</v>
      </c>
      <c r="H936" t="s">
        <v>2549</v>
      </c>
      <c r="I936" t="s">
        <v>1634</v>
      </c>
      <c r="J936" s="4" t="s">
        <v>3965</v>
      </c>
      <c r="K936" t="s">
        <v>1673</v>
      </c>
      <c r="L936" t="s">
        <v>1829</v>
      </c>
      <c r="M936" t="s">
        <v>1830</v>
      </c>
      <c r="N936" t="s">
        <v>2857</v>
      </c>
      <c r="P936" t="s">
        <v>1668</v>
      </c>
      <c r="Q936">
        <v>1</v>
      </c>
      <c r="R936">
        <v>1</v>
      </c>
      <c r="T936">
        <v>0</v>
      </c>
      <c r="W936">
        <v>0.2</v>
      </c>
    </row>
    <row r="937" spans="1:28" customFormat="1" hidden="1" x14ac:dyDescent="0.3">
      <c r="A937" t="s">
        <v>2851</v>
      </c>
      <c r="B937">
        <v>17</v>
      </c>
      <c r="C937" t="s">
        <v>321</v>
      </c>
      <c r="E937">
        <v>180</v>
      </c>
      <c r="F937" s="4" t="str">
        <f>LOOKUP(E937,Lotes!A:A,Lotes!N:N)</f>
        <v>Relleno compactado con posible apisonado</v>
      </c>
      <c r="G937" t="s">
        <v>95</v>
      </c>
      <c r="H937" t="s">
        <v>2549</v>
      </c>
      <c r="I937" t="s">
        <v>1634</v>
      </c>
      <c r="K937" t="s">
        <v>1682</v>
      </c>
      <c r="M937" t="s">
        <v>1683</v>
      </c>
      <c r="N937" t="s">
        <v>2500</v>
      </c>
      <c r="P937" t="s">
        <v>1626</v>
      </c>
      <c r="Q937">
        <v>1</v>
      </c>
      <c r="R937">
        <v>1</v>
      </c>
      <c r="T937">
        <v>1</v>
      </c>
    </row>
    <row r="938" spans="1:28" customFormat="1" hidden="1" x14ac:dyDescent="0.3">
      <c r="A938" t="s">
        <v>2855</v>
      </c>
      <c r="B938">
        <v>17</v>
      </c>
      <c r="C938" t="s">
        <v>321</v>
      </c>
      <c r="E938">
        <v>180</v>
      </c>
      <c r="F938" s="4" t="str">
        <f>LOOKUP(E938,Lotes!A:A,Lotes!N:N)</f>
        <v>Relleno compactado con posible apisonado</v>
      </c>
      <c r="G938" t="s">
        <v>95</v>
      </c>
      <c r="H938" t="s">
        <v>2549</v>
      </c>
      <c r="I938" t="s">
        <v>1622</v>
      </c>
      <c r="M938" t="s">
        <v>1622</v>
      </c>
      <c r="N938" t="s">
        <v>1643</v>
      </c>
      <c r="P938" t="s">
        <v>1632</v>
      </c>
      <c r="Q938">
        <v>2</v>
      </c>
      <c r="R938">
        <v>2</v>
      </c>
      <c r="T938">
        <v>0</v>
      </c>
    </row>
    <row r="939" spans="1:28" customFormat="1" hidden="1" x14ac:dyDescent="0.3">
      <c r="A939" t="s">
        <v>2858</v>
      </c>
      <c r="B939">
        <v>17</v>
      </c>
      <c r="C939" t="s">
        <v>321</v>
      </c>
      <c r="E939">
        <v>180</v>
      </c>
      <c r="F939" s="4" t="str">
        <f>LOOKUP(E939,Lotes!A:A,Lotes!N:N)</f>
        <v>Relleno compactado con posible apisonado</v>
      </c>
      <c r="G939" t="s">
        <v>95</v>
      </c>
      <c r="H939" t="s">
        <v>2549</v>
      </c>
      <c r="I939" t="s">
        <v>1634</v>
      </c>
      <c r="K939" t="s">
        <v>1630</v>
      </c>
      <c r="M939" t="s">
        <v>2777</v>
      </c>
      <c r="N939" t="s">
        <v>1643</v>
      </c>
      <c r="P939" t="s">
        <v>1632</v>
      </c>
      <c r="Q939">
        <v>1</v>
      </c>
      <c r="R939">
        <v>1</v>
      </c>
      <c r="T939">
        <v>0</v>
      </c>
      <c r="U939">
        <v>26.81</v>
      </c>
      <c r="V939">
        <v>5.86</v>
      </c>
      <c r="W939">
        <v>0.8</v>
      </c>
      <c r="X939" t="s">
        <v>1646</v>
      </c>
      <c r="AB939" t="s">
        <v>2859</v>
      </c>
    </row>
    <row r="940" spans="1:28" customFormat="1" hidden="1" x14ac:dyDescent="0.3">
      <c r="A940" t="s">
        <v>2860</v>
      </c>
      <c r="B940">
        <v>17</v>
      </c>
      <c r="C940" t="s">
        <v>321</v>
      </c>
      <c r="E940">
        <v>180</v>
      </c>
      <c r="F940" s="4" t="str">
        <f>LOOKUP(E940,Lotes!A:A,Lotes!N:N)</f>
        <v>Relleno compactado con posible apisonado</v>
      </c>
      <c r="G940" t="s">
        <v>95</v>
      </c>
      <c r="H940" t="s">
        <v>2549</v>
      </c>
      <c r="I940" t="s">
        <v>1634</v>
      </c>
      <c r="M940" t="s">
        <v>1634</v>
      </c>
      <c r="N940" t="s">
        <v>1631</v>
      </c>
      <c r="P940" t="s">
        <v>1668</v>
      </c>
      <c r="Q940">
        <v>4</v>
      </c>
      <c r="R940">
        <v>4</v>
      </c>
      <c r="T940">
        <v>0</v>
      </c>
    </row>
    <row r="941" spans="1:28" customFormat="1" hidden="1" x14ac:dyDescent="0.3">
      <c r="A941" t="s">
        <v>2860</v>
      </c>
      <c r="B941">
        <v>17</v>
      </c>
      <c r="C941" t="s">
        <v>321</v>
      </c>
      <c r="E941">
        <v>180</v>
      </c>
      <c r="F941" s="4" t="str">
        <f>LOOKUP(E941,Lotes!A:A,Lotes!N:N)</f>
        <v>Relleno compactado con posible apisonado</v>
      </c>
      <c r="G941" t="s">
        <v>95</v>
      </c>
      <c r="H941" t="s">
        <v>2549</v>
      </c>
      <c r="I941" t="s">
        <v>1634</v>
      </c>
      <c r="M941" t="s">
        <v>1634</v>
      </c>
      <c r="N941" t="s">
        <v>1718</v>
      </c>
      <c r="P941" t="s">
        <v>1668</v>
      </c>
      <c r="Q941">
        <v>4</v>
      </c>
      <c r="R941">
        <v>4</v>
      </c>
      <c r="T941">
        <v>0</v>
      </c>
    </row>
    <row r="942" spans="1:28" customFormat="1" hidden="1" x14ac:dyDescent="0.3">
      <c r="A942" t="s">
        <v>2860</v>
      </c>
      <c r="B942">
        <v>17</v>
      </c>
      <c r="C942" t="s">
        <v>321</v>
      </c>
      <c r="E942">
        <v>180</v>
      </c>
      <c r="F942" s="4" t="str">
        <f>LOOKUP(E942,Lotes!A:A,Lotes!N:N)</f>
        <v>Relleno compactado con posible apisonado</v>
      </c>
      <c r="G942" t="s">
        <v>95</v>
      </c>
      <c r="H942" t="s">
        <v>2549</v>
      </c>
      <c r="I942" t="s">
        <v>1634</v>
      </c>
      <c r="M942" t="s">
        <v>1634</v>
      </c>
      <c r="N942" t="s">
        <v>1695</v>
      </c>
      <c r="P942" t="s">
        <v>1668</v>
      </c>
      <c r="Q942">
        <v>10</v>
      </c>
      <c r="R942">
        <v>10</v>
      </c>
      <c r="T942">
        <v>0</v>
      </c>
    </row>
    <row r="943" spans="1:28" customFormat="1" x14ac:dyDescent="0.3"/>
    <row r="944" spans="1:28"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sheetData>
  <autoFilter ref="A1:AB942">
    <filterColumn colId="3">
      <filters blank="1"/>
    </filterColumn>
    <filterColumn colId="4">
      <filters>
        <filter val="583"/>
      </filters>
    </filterColumn>
    <filterColumn colId="5">
      <filters>
        <filter val="nivel de ocupación con un piso de tierra compacta y muros de piedra"/>
        <filter val="Núcleo de construcción con relleno"/>
        <filter val="relleno bajo piso"/>
        <filter val="Relleno constructivo"/>
        <filter val="relleno constructivo bajo piso"/>
        <filter val="relleno de tierras arenosas sobre un nivel de ocupación con Piso 4 de cemento"/>
        <filter val="relleno entre de los pisos"/>
        <filter val="relleno; nivel sobre de piso"/>
        <filter val="Sobre el Tepetate Circa de El. 11"/>
      </filters>
    </filterColumn>
  </autoFilter>
  <customSheetViews>
    <customSheetView guid="{4D6F9BFA-08F7-4CEB-84A1-5CA08A04CE06}" filter="1" showAutoFilter="1" topLeftCell="H1">
      <pane ySplit="941" topLeftCell="A943" activePane="bottomLeft" state="frozen"/>
      <selection pane="bottomLeft" activeCell="O339" sqref="O339"/>
      <pageMargins left="0.7" right="0.7" top="0.75" bottom="0.75" header="0.3" footer="0.3"/>
      <pageSetup orientation="portrait" horizontalDpi="0" verticalDpi="0"/>
      <autoFilter ref="A1:AB942">
        <filterColumn colId="3">
          <filters blank="1"/>
        </filterColumn>
        <filterColumn colId="4">
          <filters>
            <filter val="583"/>
          </filters>
        </filterColumn>
        <filterColumn colId="5">
          <filters>
            <filter val="nivel de ocupación con un piso de tierra compacta y muros de piedra"/>
            <filter val="Núcleo de construcción con relleno"/>
            <filter val="relleno bajo piso"/>
            <filter val="Relleno constructivo"/>
            <filter val="relleno constructivo bajo piso"/>
            <filter val="relleno de tierras arenosas sobre un nivel de ocupación con Piso 4 de cemento"/>
            <filter val="relleno entre de los pisos"/>
            <filter val="relleno; nivel sobre de piso"/>
            <filter val="Sobre el Tepetate Circa de El. 11"/>
          </filters>
        </filterColumn>
      </autoFilter>
    </customSheetView>
  </customSheetViews>
  <hyperlinks>
    <hyperlink ref="AB896" r:id="rId1"/>
    <hyperlink ref="AB897" r:id="rId2"/>
    <hyperlink ref="AB898" r:id="rId3"/>
    <hyperlink ref="AB899" r:id="rId4"/>
  </hyperlinks>
  <pageMargins left="0.7" right="0.7" top="0.75" bottom="0.75" header="0.3" footer="0.3"/>
  <pageSetup orientation="portrait" horizontalDpi="0" verticalDpi="0"/>
  <legacyDrawing r:id="rId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0"/>
  <sheetViews>
    <sheetView topLeftCell="E1" workbookViewId="0">
      <pane ySplit="1" topLeftCell="A45" activePane="bottomLeft" state="frozen"/>
      <selection activeCell="E1" sqref="E1"/>
      <selection pane="bottomLeft" activeCell="U53" sqref="U53"/>
    </sheetView>
  </sheetViews>
  <sheetFormatPr defaultRowHeight="15.6" x14ac:dyDescent="0.3"/>
  <sheetData>
    <row r="1" spans="1:16384" ht="66" x14ac:dyDescent="0.3">
      <c r="A1" s="53" t="s">
        <v>4237</v>
      </c>
      <c r="B1" s="53" t="s">
        <v>3964</v>
      </c>
      <c r="C1" s="54" t="s">
        <v>0</v>
      </c>
      <c r="D1" s="55" t="s">
        <v>2870</v>
      </c>
      <c r="E1" s="55" t="s">
        <v>7</v>
      </c>
      <c r="F1" s="55" t="s">
        <v>3300</v>
      </c>
      <c r="G1" s="55" t="s">
        <v>2871</v>
      </c>
      <c r="H1" s="55" t="s">
        <v>2</v>
      </c>
      <c r="I1" s="53" t="s">
        <v>1601</v>
      </c>
      <c r="J1" s="53" t="s">
        <v>3962</v>
      </c>
      <c r="K1" s="53" t="s">
        <v>1602</v>
      </c>
      <c r="L1" s="53" t="s">
        <v>1603</v>
      </c>
      <c r="M1" s="53" t="s">
        <v>1604</v>
      </c>
      <c r="N1" s="53" t="s">
        <v>3987</v>
      </c>
      <c r="O1" s="53" t="s">
        <v>3977</v>
      </c>
      <c r="P1" s="53" t="s">
        <v>4248</v>
      </c>
      <c r="Q1" s="53" t="s">
        <v>1606</v>
      </c>
      <c r="R1" s="56" t="s">
        <v>2881</v>
      </c>
      <c r="S1" s="57" t="s">
        <v>1607</v>
      </c>
      <c r="T1" s="53" t="s">
        <v>4253</v>
      </c>
      <c r="U1" s="53" t="s">
        <v>1609</v>
      </c>
      <c r="V1" s="53"/>
      <c r="W1" s="53" t="s">
        <v>1610</v>
      </c>
      <c r="X1" s="53" t="s">
        <v>1619</v>
      </c>
      <c r="Y1" s="53" t="s">
        <v>4250</v>
      </c>
      <c r="Z1" s="53" t="s">
        <v>4316</v>
      </c>
      <c r="AA1" s="53" t="s">
        <v>4251</v>
      </c>
      <c r="AB1" s="53" t="s">
        <v>3446</v>
      </c>
      <c r="AC1" s="53" t="s">
        <v>2875</v>
      </c>
      <c r="AD1" s="53" t="s">
        <v>2872</v>
      </c>
      <c r="AE1" s="53" t="s">
        <v>1618</v>
      </c>
      <c r="AF1" s="53" t="s">
        <v>3365</v>
      </c>
      <c r="AG1" s="53" t="s">
        <v>3807</v>
      </c>
      <c r="AH1" s="53" t="s">
        <v>2920</v>
      </c>
      <c r="AI1" s="53" t="s">
        <v>3969</v>
      </c>
      <c r="AJ1" s="53" t="s">
        <v>3970</v>
      </c>
      <c r="AK1" s="53" t="s">
        <v>1744</v>
      </c>
      <c r="AL1" s="53" t="s">
        <v>3971</v>
      </c>
      <c r="AM1" s="53" t="s">
        <v>3972</v>
      </c>
      <c r="AN1" s="53" t="s">
        <v>4275</v>
      </c>
      <c r="AO1" s="53" t="s">
        <v>3966</v>
      </c>
      <c r="AP1" s="53" t="s">
        <v>3973</v>
      </c>
      <c r="AQ1" s="53" t="s">
        <v>4242</v>
      </c>
      <c r="AR1" s="53" t="s">
        <v>4243</v>
      </c>
      <c r="AS1" s="55"/>
      <c r="AT1" s="55"/>
      <c r="AU1" s="55"/>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5"/>
      <c r="CA1" s="55"/>
      <c r="CB1" s="55"/>
      <c r="CC1" s="55"/>
      <c r="CD1" s="55"/>
      <c r="CE1" s="55"/>
      <c r="CF1" s="55"/>
      <c r="CG1" s="55"/>
      <c r="CH1" s="55"/>
      <c r="CI1" s="55"/>
      <c r="CJ1" s="55"/>
      <c r="CK1" s="55"/>
      <c r="CL1" s="55"/>
      <c r="CM1" s="55"/>
      <c r="CN1" s="55"/>
      <c r="CO1" s="55"/>
      <c r="CP1" s="55"/>
      <c r="CQ1" s="55"/>
      <c r="CR1" s="55"/>
      <c r="CS1" s="55"/>
      <c r="CT1" s="55"/>
      <c r="CU1" s="55"/>
      <c r="CV1" s="55"/>
      <c r="CW1" s="55"/>
      <c r="CX1" s="55"/>
      <c r="CY1" s="55"/>
      <c r="CZ1" s="55"/>
      <c r="DA1" s="55"/>
      <c r="DB1" s="55"/>
      <c r="DC1" s="55"/>
      <c r="DD1" s="55"/>
      <c r="DE1" s="55"/>
      <c r="DF1" s="55"/>
      <c r="DG1" s="55"/>
      <c r="DH1" s="55"/>
      <c r="DI1" s="55"/>
      <c r="DJ1" s="55"/>
      <c r="DK1" s="55"/>
      <c r="DL1" s="55"/>
      <c r="DM1" s="55"/>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5"/>
      <c r="HP1" s="55"/>
      <c r="HQ1" s="55"/>
      <c r="HR1" s="55"/>
      <c r="HS1" s="55"/>
      <c r="HT1" s="55"/>
      <c r="HU1" s="55"/>
      <c r="HV1" s="55"/>
      <c r="HW1" s="55"/>
      <c r="HX1" s="55"/>
      <c r="HY1" s="55"/>
      <c r="HZ1" s="55"/>
      <c r="IA1" s="55"/>
      <c r="IB1" s="55"/>
      <c r="IC1" s="55"/>
      <c r="ID1" s="55"/>
      <c r="IE1" s="55"/>
      <c r="IF1" s="55"/>
      <c r="IG1" s="55"/>
      <c r="IH1" s="55"/>
      <c r="II1" s="55"/>
      <c r="IJ1" s="55"/>
      <c r="IK1" s="55"/>
      <c r="IL1" s="55"/>
      <c r="IM1" s="55"/>
      <c r="IN1" s="55"/>
      <c r="IO1" s="55"/>
      <c r="IP1" s="55"/>
      <c r="IQ1" s="55"/>
      <c r="IR1" s="55"/>
      <c r="IS1" s="55"/>
      <c r="IT1" s="55"/>
      <c r="IU1" s="55"/>
      <c r="IV1" s="55"/>
      <c r="IW1" s="55"/>
      <c r="IX1" s="55"/>
      <c r="IY1" s="55"/>
      <c r="IZ1" s="55"/>
      <c r="JA1" s="55"/>
      <c r="JB1" s="55"/>
      <c r="JC1" s="55"/>
      <c r="JD1" s="55"/>
      <c r="JE1" s="55"/>
      <c r="JF1" s="55"/>
      <c r="JG1" s="55"/>
      <c r="JH1" s="55"/>
      <c r="JI1" s="55"/>
      <c r="JJ1" s="55"/>
      <c r="JK1" s="55"/>
      <c r="JL1" s="55"/>
      <c r="JM1" s="55"/>
      <c r="JN1" s="55"/>
      <c r="JO1" s="55"/>
      <c r="JP1" s="55"/>
      <c r="JQ1" s="55"/>
      <c r="JR1" s="55"/>
      <c r="JS1" s="55"/>
      <c r="JT1" s="55"/>
      <c r="JU1" s="55"/>
      <c r="JV1" s="55"/>
      <c r="JW1" s="55"/>
      <c r="JX1" s="55"/>
      <c r="JY1" s="55"/>
      <c r="JZ1" s="55"/>
      <c r="KA1" s="55"/>
      <c r="KB1" s="55"/>
      <c r="KC1" s="55"/>
      <c r="KD1" s="55"/>
      <c r="KE1" s="55"/>
      <c r="KF1" s="55"/>
      <c r="KG1" s="55"/>
      <c r="KH1" s="55"/>
      <c r="KI1" s="55"/>
      <c r="KJ1" s="55"/>
      <c r="KK1" s="55"/>
      <c r="KL1" s="55"/>
      <c r="KM1" s="55"/>
      <c r="KN1" s="55"/>
      <c r="KO1" s="55"/>
      <c r="KP1" s="55"/>
      <c r="KQ1" s="55"/>
      <c r="KR1" s="55"/>
      <c r="KS1" s="55"/>
      <c r="KT1" s="55"/>
      <c r="KU1" s="55"/>
      <c r="KV1" s="55"/>
      <c r="KW1" s="55"/>
      <c r="KX1" s="55"/>
      <c r="KY1" s="55"/>
      <c r="KZ1" s="55"/>
      <c r="LA1" s="55"/>
      <c r="LB1" s="55"/>
      <c r="LC1" s="55"/>
      <c r="LD1" s="55"/>
      <c r="LE1" s="55"/>
      <c r="LF1" s="55"/>
      <c r="LG1" s="55"/>
      <c r="LH1" s="55"/>
      <c r="LI1" s="55"/>
      <c r="LJ1" s="55"/>
      <c r="LK1" s="55"/>
      <c r="LL1" s="55"/>
      <c r="LM1" s="55"/>
      <c r="LN1" s="55"/>
      <c r="LO1" s="55"/>
      <c r="LP1" s="55"/>
      <c r="LQ1" s="55"/>
      <c r="LR1" s="55"/>
      <c r="LS1" s="55"/>
      <c r="LT1" s="55"/>
      <c r="LU1" s="55"/>
      <c r="LV1" s="55"/>
      <c r="LW1" s="55"/>
      <c r="LX1" s="55"/>
      <c r="LY1" s="55"/>
      <c r="LZ1" s="55"/>
      <c r="MA1" s="55"/>
      <c r="MB1" s="55"/>
      <c r="MC1" s="55"/>
      <c r="MD1" s="55"/>
      <c r="ME1" s="55"/>
      <c r="MF1" s="55"/>
      <c r="MG1" s="55"/>
      <c r="MH1" s="55"/>
      <c r="MI1" s="55"/>
      <c r="MJ1" s="55"/>
      <c r="MK1" s="55"/>
      <c r="ML1" s="55"/>
      <c r="MM1" s="55"/>
      <c r="MN1" s="55"/>
      <c r="MO1" s="55"/>
      <c r="MP1" s="55"/>
      <c r="MQ1" s="55"/>
      <c r="MR1" s="55"/>
      <c r="MS1" s="55"/>
      <c r="MT1" s="55"/>
      <c r="MU1" s="55"/>
      <c r="MV1" s="55"/>
      <c r="MW1" s="55"/>
      <c r="MX1" s="55"/>
      <c r="MY1" s="55"/>
      <c r="MZ1" s="55"/>
      <c r="NA1" s="55"/>
      <c r="NB1" s="55"/>
      <c r="NC1" s="55"/>
      <c r="ND1" s="55"/>
      <c r="NE1" s="55"/>
      <c r="NF1" s="55"/>
      <c r="NG1" s="55"/>
      <c r="NH1" s="55"/>
      <c r="NI1" s="55"/>
      <c r="NJ1" s="55"/>
      <c r="NK1" s="55"/>
      <c r="NL1" s="55"/>
      <c r="NM1" s="55"/>
      <c r="NN1" s="55"/>
      <c r="NO1" s="55"/>
      <c r="NP1" s="55"/>
      <c r="NQ1" s="55"/>
      <c r="NR1" s="55"/>
      <c r="NS1" s="55"/>
      <c r="NT1" s="55"/>
      <c r="NU1" s="55"/>
      <c r="NV1" s="55"/>
      <c r="NW1" s="55"/>
      <c r="NX1" s="55"/>
      <c r="NY1" s="55"/>
      <c r="NZ1" s="55"/>
      <c r="OA1" s="55"/>
      <c r="OB1" s="55"/>
      <c r="OC1" s="55"/>
      <c r="OD1" s="55"/>
      <c r="OE1" s="55"/>
      <c r="OF1" s="55"/>
      <c r="OG1" s="55"/>
      <c r="OH1" s="55"/>
      <c r="OI1" s="55"/>
      <c r="OJ1" s="55"/>
      <c r="OK1" s="55"/>
      <c r="OL1" s="55"/>
      <c r="OM1" s="55"/>
      <c r="ON1" s="55"/>
      <c r="OO1" s="55"/>
      <c r="OP1" s="55"/>
      <c r="OQ1" s="55"/>
      <c r="OR1" s="55"/>
      <c r="OS1" s="55"/>
      <c r="OT1" s="55"/>
      <c r="OU1" s="55"/>
      <c r="OV1" s="55"/>
      <c r="OW1" s="55"/>
      <c r="OX1" s="55"/>
      <c r="OY1" s="55"/>
      <c r="OZ1" s="55"/>
      <c r="PA1" s="55"/>
      <c r="PB1" s="55"/>
      <c r="PC1" s="55"/>
      <c r="PD1" s="55"/>
      <c r="PE1" s="55"/>
      <c r="PF1" s="55"/>
      <c r="PG1" s="55"/>
      <c r="PH1" s="55"/>
      <c r="PI1" s="55"/>
      <c r="PJ1" s="55"/>
      <c r="PK1" s="55"/>
      <c r="PL1" s="55"/>
      <c r="PM1" s="55"/>
      <c r="PN1" s="55"/>
      <c r="PO1" s="55"/>
      <c r="PP1" s="55"/>
      <c r="PQ1" s="55"/>
      <c r="PR1" s="55"/>
      <c r="PS1" s="55"/>
      <c r="PT1" s="55"/>
      <c r="PU1" s="55"/>
      <c r="PV1" s="55"/>
      <c r="PW1" s="55"/>
      <c r="PX1" s="55"/>
      <c r="PY1" s="55"/>
      <c r="PZ1" s="55"/>
      <c r="QA1" s="55"/>
      <c r="QB1" s="55"/>
      <c r="QC1" s="55"/>
      <c r="QD1" s="55"/>
      <c r="QE1" s="55"/>
      <c r="QF1" s="55"/>
      <c r="QG1" s="55"/>
      <c r="QH1" s="55"/>
      <c r="QI1" s="55"/>
      <c r="QJ1" s="55"/>
      <c r="QK1" s="55"/>
      <c r="QL1" s="55"/>
      <c r="QM1" s="55"/>
      <c r="QN1" s="55"/>
      <c r="QO1" s="55"/>
      <c r="QP1" s="55"/>
      <c r="QQ1" s="55"/>
      <c r="QR1" s="55"/>
      <c r="QS1" s="55"/>
      <c r="QT1" s="55"/>
      <c r="QU1" s="55"/>
      <c r="QV1" s="55"/>
      <c r="QW1" s="55"/>
      <c r="QX1" s="55"/>
      <c r="QY1" s="55"/>
      <c r="QZ1" s="55"/>
      <c r="RA1" s="55"/>
      <c r="RB1" s="55"/>
      <c r="RC1" s="55"/>
      <c r="RD1" s="55"/>
      <c r="RE1" s="55"/>
      <c r="RF1" s="55"/>
      <c r="RG1" s="55"/>
      <c r="RH1" s="55"/>
      <c r="RI1" s="55"/>
      <c r="RJ1" s="55"/>
      <c r="RK1" s="55"/>
      <c r="RL1" s="55"/>
      <c r="RM1" s="55"/>
      <c r="RN1" s="55"/>
      <c r="RO1" s="55"/>
      <c r="RP1" s="55"/>
      <c r="RQ1" s="55"/>
      <c r="RR1" s="55"/>
      <c r="RS1" s="55"/>
      <c r="RT1" s="55"/>
      <c r="RU1" s="55"/>
      <c r="RV1" s="55"/>
      <c r="RW1" s="55"/>
      <c r="RX1" s="55"/>
      <c r="RY1" s="55"/>
      <c r="RZ1" s="55"/>
      <c r="SA1" s="55"/>
      <c r="SB1" s="55"/>
      <c r="SC1" s="55"/>
      <c r="SD1" s="55"/>
      <c r="SE1" s="55"/>
      <c r="SF1" s="55"/>
      <c r="SG1" s="55"/>
      <c r="SH1" s="55"/>
      <c r="SI1" s="55"/>
      <c r="SJ1" s="55"/>
      <c r="SK1" s="55"/>
      <c r="SL1" s="55"/>
      <c r="SM1" s="55"/>
      <c r="SN1" s="55"/>
      <c r="SO1" s="55"/>
      <c r="SP1" s="55"/>
      <c r="SQ1" s="55"/>
      <c r="SR1" s="55"/>
      <c r="SS1" s="55"/>
      <c r="ST1" s="55"/>
      <c r="SU1" s="55"/>
      <c r="SV1" s="55"/>
      <c r="SW1" s="55"/>
      <c r="SX1" s="55"/>
      <c r="SY1" s="55"/>
      <c r="SZ1" s="55"/>
      <c r="TA1" s="55"/>
      <c r="TB1" s="55"/>
      <c r="TC1" s="55"/>
      <c r="TD1" s="55"/>
      <c r="TE1" s="55"/>
      <c r="TF1" s="55"/>
      <c r="TG1" s="55"/>
      <c r="TH1" s="55"/>
      <c r="TI1" s="55"/>
      <c r="TJ1" s="55"/>
      <c r="TK1" s="55"/>
      <c r="TL1" s="55"/>
      <c r="TM1" s="55"/>
      <c r="TN1" s="55"/>
      <c r="TO1" s="55"/>
      <c r="TP1" s="55"/>
      <c r="TQ1" s="55"/>
      <c r="TR1" s="55"/>
      <c r="TS1" s="55"/>
      <c r="TT1" s="55"/>
      <c r="TU1" s="55"/>
      <c r="TV1" s="55"/>
      <c r="TW1" s="55"/>
      <c r="TX1" s="55"/>
      <c r="TY1" s="55"/>
      <c r="TZ1" s="55"/>
      <c r="UA1" s="55"/>
      <c r="UB1" s="55"/>
      <c r="UC1" s="55"/>
      <c r="UD1" s="55"/>
      <c r="UE1" s="55"/>
      <c r="UF1" s="55"/>
      <c r="UG1" s="55"/>
      <c r="UH1" s="55"/>
      <c r="UI1" s="55"/>
      <c r="UJ1" s="55"/>
      <c r="UK1" s="55"/>
      <c r="UL1" s="55"/>
      <c r="UM1" s="55"/>
      <c r="UN1" s="55"/>
      <c r="UO1" s="55"/>
      <c r="UP1" s="55"/>
      <c r="UQ1" s="55"/>
      <c r="UR1" s="55"/>
      <c r="US1" s="55"/>
      <c r="UT1" s="55"/>
      <c r="UU1" s="55"/>
      <c r="UV1" s="55"/>
      <c r="UW1" s="55"/>
      <c r="UX1" s="55"/>
      <c r="UY1" s="55"/>
      <c r="UZ1" s="55"/>
      <c r="VA1" s="55"/>
      <c r="VB1" s="55"/>
      <c r="VC1" s="55"/>
      <c r="VD1" s="55"/>
      <c r="VE1" s="55"/>
      <c r="VF1" s="55"/>
      <c r="VG1" s="55"/>
      <c r="VH1" s="55"/>
      <c r="VI1" s="55"/>
      <c r="VJ1" s="55"/>
      <c r="VK1" s="55"/>
      <c r="VL1" s="55"/>
      <c r="VM1" s="55"/>
      <c r="VN1" s="55"/>
      <c r="VO1" s="55"/>
      <c r="VP1" s="55"/>
      <c r="VQ1" s="55"/>
      <c r="VR1" s="55"/>
      <c r="VS1" s="55"/>
      <c r="VT1" s="55"/>
      <c r="VU1" s="55"/>
      <c r="VV1" s="55"/>
      <c r="VW1" s="55"/>
      <c r="VX1" s="55"/>
      <c r="VY1" s="55"/>
      <c r="VZ1" s="55"/>
      <c r="WA1" s="55"/>
      <c r="WB1" s="55"/>
      <c r="WC1" s="55"/>
      <c r="WD1" s="55"/>
      <c r="WE1" s="55"/>
      <c r="WF1" s="55"/>
      <c r="WG1" s="55"/>
      <c r="WH1" s="55"/>
      <c r="WI1" s="55"/>
      <c r="WJ1" s="55"/>
      <c r="WK1" s="55"/>
      <c r="WL1" s="55"/>
      <c r="WM1" s="55"/>
      <c r="WN1" s="55"/>
      <c r="WO1" s="55"/>
      <c r="WP1" s="55"/>
      <c r="WQ1" s="55"/>
      <c r="WR1" s="55"/>
      <c r="WS1" s="55"/>
      <c r="WT1" s="55"/>
      <c r="WU1" s="55"/>
      <c r="WV1" s="55"/>
      <c r="WW1" s="55"/>
      <c r="WX1" s="55"/>
      <c r="WY1" s="55"/>
      <c r="WZ1" s="55"/>
      <c r="XA1" s="55"/>
      <c r="XB1" s="55"/>
      <c r="XC1" s="55"/>
      <c r="XD1" s="55"/>
      <c r="XE1" s="55"/>
      <c r="XF1" s="55"/>
      <c r="XG1" s="55"/>
      <c r="XH1" s="55"/>
      <c r="XI1" s="55"/>
      <c r="XJ1" s="55"/>
      <c r="XK1" s="55"/>
      <c r="XL1" s="55"/>
      <c r="XM1" s="55"/>
      <c r="XN1" s="55"/>
      <c r="XO1" s="55"/>
      <c r="XP1" s="55"/>
      <c r="XQ1" s="55"/>
      <c r="XR1" s="55"/>
      <c r="XS1" s="55"/>
      <c r="XT1" s="55"/>
      <c r="XU1" s="55"/>
      <c r="XV1" s="55"/>
      <c r="XW1" s="55"/>
      <c r="XX1" s="55"/>
      <c r="XY1" s="55"/>
      <c r="XZ1" s="55"/>
      <c r="YA1" s="55"/>
      <c r="YB1" s="55"/>
      <c r="YC1" s="55"/>
      <c r="YD1" s="55"/>
      <c r="YE1" s="55"/>
      <c r="YF1" s="55"/>
      <c r="YG1" s="55"/>
      <c r="YH1" s="55"/>
      <c r="YI1" s="55"/>
      <c r="YJ1" s="55"/>
      <c r="YK1" s="55"/>
      <c r="YL1" s="55"/>
      <c r="YM1" s="55"/>
      <c r="YN1" s="55"/>
      <c r="YO1" s="55"/>
      <c r="YP1" s="55"/>
      <c r="YQ1" s="55"/>
      <c r="YR1" s="55"/>
      <c r="YS1" s="55"/>
      <c r="YT1" s="55"/>
      <c r="YU1" s="55"/>
      <c r="YV1" s="55"/>
      <c r="YW1" s="55"/>
      <c r="YX1" s="55"/>
      <c r="YY1" s="55"/>
      <c r="YZ1" s="55"/>
      <c r="ZA1" s="55"/>
      <c r="ZB1" s="55"/>
      <c r="ZC1" s="55"/>
      <c r="ZD1" s="55"/>
      <c r="ZE1" s="55"/>
      <c r="ZF1" s="55"/>
      <c r="ZG1" s="55"/>
      <c r="ZH1" s="55"/>
      <c r="ZI1" s="55"/>
      <c r="ZJ1" s="55"/>
      <c r="ZK1" s="55"/>
      <c r="ZL1" s="55"/>
      <c r="ZM1" s="55"/>
      <c r="ZN1" s="55"/>
      <c r="ZO1" s="55"/>
      <c r="ZP1" s="55"/>
      <c r="ZQ1" s="55"/>
      <c r="ZR1" s="55"/>
      <c r="ZS1" s="55"/>
      <c r="ZT1" s="55"/>
      <c r="ZU1" s="55"/>
      <c r="ZV1" s="55"/>
      <c r="ZW1" s="55"/>
      <c r="ZX1" s="55"/>
      <c r="ZY1" s="55"/>
      <c r="ZZ1" s="55"/>
      <c r="AAA1" s="55"/>
      <c r="AAB1" s="55"/>
      <c r="AAC1" s="55"/>
      <c r="AAD1" s="55"/>
      <c r="AAE1" s="55"/>
      <c r="AAF1" s="55"/>
      <c r="AAG1" s="55"/>
      <c r="AAH1" s="55"/>
      <c r="AAI1" s="55"/>
      <c r="AAJ1" s="55"/>
      <c r="AAK1" s="55"/>
      <c r="AAL1" s="55"/>
      <c r="AAM1" s="55"/>
      <c r="AAN1" s="55"/>
      <c r="AAO1" s="55"/>
      <c r="AAP1" s="55"/>
      <c r="AAQ1" s="55"/>
      <c r="AAR1" s="55"/>
      <c r="AAS1" s="55"/>
      <c r="AAT1" s="55"/>
      <c r="AAU1" s="55"/>
      <c r="AAV1" s="55"/>
      <c r="AAW1" s="55"/>
      <c r="AAX1" s="55"/>
      <c r="AAY1" s="55"/>
      <c r="AAZ1" s="55"/>
      <c r="ABA1" s="55"/>
      <c r="ABB1" s="55"/>
      <c r="ABC1" s="55"/>
      <c r="ABD1" s="55"/>
      <c r="ABE1" s="55"/>
      <c r="ABF1" s="55"/>
      <c r="ABG1" s="55"/>
      <c r="ABH1" s="55"/>
      <c r="ABI1" s="55"/>
      <c r="ABJ1" s="55"/>
      <c r="ABK1" s="55"/>
      <c r="ABL1" s="55"/>
      <c r="ABM1" s="55"/>
      <c r="ABN1" s="55"/>
      <c r="ABO1" s="55"/>
      <c r="ABP1" s="55"/>
      <c r="ABQ1" s="55"/>
      <c r="ABR1" s="55"/>
      <c r="ABS1" s="55"/>
      <c r="ABT1" s="55"/>
      <c r="ABU1" s="55"/>
      <c r="ABV1" s="55"/>
      <c r="ABW1" s="55"/>
      <c r="ABX1" s="55"/>
      <c r="ABY1" s="55"/>
      <c r="ABZ1" s="55"/>
      <c r="ACA1" s="55"/>
      <c r="ACB1" s="55"/>
      <c r="ACC1" s="55"/>
      <c r="ACD1" s="55"/>
      <c r="ACE1" s="55"/>
      <c r="ACF1" s="55"/>
      <c r="ACG1" s="55"/>
      <c r="ACH1" s="55"/>
      <c r="ACI1" s="55"/>
      <c r="ACJ1" s="55"/>
      <c r="ACK1" s="55"/>
      <c r="ACL1" s="55"/>
      <c r="ACM1" s="55"/>
      <c r="ACN1" s="55"/>
      <c r="ACO1" s="55"/>
      <c r="ACP1" s="55"/>
      <c r="ACQ1" s="55"/>
      <c r="ACR1" s="55"/>
      <c r="ACS1" s="55"/>
      <c r="ACT1" s="55"/>
      <c r="ACU1" s="55"/>
      <c r="ACV1" s="55"/>
      <c r="ACW1" s="55"/>
      <c r="ACX1" s="55"/>
      <c r="ACY1" s="55"/>
      <c r="ACZ1" s="55"/>
      <c r="ADA1" s="55"/>
      <c r="ADB1" s="55"/>
      <c r="ADC1" s="55"/>
      <c r="ADD1" s="55"/>
      <c r="ADE1" s="55"/>
      <c r="ADF1" s="55"/>
      <c r="ADG1" s="55"/>
      <c r="ADH1" s="55"/>
      <c r="ADI1" s="55"/>
      <c r="ADJ1" s="55"/>
      <c r="ADK1" s="55"/>
      <c r="ADL1" s="55"/>
      <c r="ADM1" s="55"/>
      <c r="ADN1" s="55"/>
      <c r="ADO1" s="55"/>
      <c r="ADP1" s="55"/>
      <c r="ADQ1" s="55"/>
      <c r="ADR1" s="55"/>
      <c r="ADS1" s="55"/>
      <c r="ADT1" s="55"/>
      <c r="ADU1" s="55"/>
      <c r="ADV1" s="55"/>
      <c r="ADW1" s="55"/>
      <c r="ADX1" s="55"/>
      <c r="ADY1" s="55"/>
      <c r="ADZ1" s="55"/>
      <c r="AEA1" s="55"/>
      <c r="AEB1" s="55"/>
      <c r="AEC1" s="55"/>
      <c r="AED1" s="55"/>
      <c r="AEE1" s="55"/>
      <c r="AEF1" s="55"/>
      <c r="AEG1" s="55"/>
      <c r="AEH1" s="55"/>
      <c r="AEI1" s="55"/>
      <c r="AEJ1" s="55"/>
      <c r="AEK1" s="55"/>
      <c r="AEL1" s="55"/>
      <c r="AEM1" s="55"/>
      <c r="AEN1" s="55"/>
      <c r="AEO1" s="55"/>
      <c r="AEP1" s="55"/>
      <c r="AEQ1" s="55"/>
      <c r="AER1" s="55"/>
      <c r="AES1" s="55"/>
      <c r="AET1" s="55"/>
      <c r="AEU1" s="55"/>
      <c r="AEV1" s="55"/>
      <c r="AEW1" s="55"/>
      <c r="AEX1" s="55"/>
      <c r="AEY1" s="55"/>
      <c r="AEZ1" s="55"/>
      <c r="AFA1" s="55"/>
      <c r="AFB1" s="55"/>
      <c r="AFC1" s="55"/>
      <c r="AFD1" s="55"/>
      <c r="AFE1" s="55"/>
      <c r="AFF1" s="55"/>
      <c r="AFG1" s="55"/>
      <c r="AFH1" s="55"/>
      <c r="AFI1" s="55"/>
      <c r="AFJ1" s="55"/>
      <c r="AFK1" s="55"/>
      <c r="AFL1" s="55"/>
      <c r="AFM1" s="55"/>
      <c r="AFN1" s="55"/>
      <c r="AFO1" s="55"/>
      <c r="AFP1" s="55"/>
      <c r="AFQ1" s="55"/>
      <c r="AFR1" s="55"/>
      <c r="AFS1" s="55"/>
      <c r="AFT1" s="55"/>
      <c r="AFU1" s="55"/>
      <c r="AFV1" s="55"/>
      <c r="AFW1" s="55"/>
      <c r="AFX1" s="55"/>
      <c r="AFY1" s="55"/>
      <c r="AFZ1" s="55"/>
      <c r="AGA1" s="55"/>
      <c r="AGB1" s="55"/>
      <c r="AGC1" s="55"/>
      <c r="AGD1" s="55"/>
      <c r="AGE1" s="55"/>
      <c r="AGF1" s="55"/>
      <c r="AGG1" s="55"/>
      <c r="AGH1" s="55"/>
      <c r="AGI1" s="55"/>
      <c r="AGJ1" s="55"/>
      <c r="AGK1" s="55"/>
      <c r="AGL1" s="55"/>
      <c r="AGM1" s="55"/>
      <c r="AGN1" s="55"/>
      <c r="AGO1" s="55"/>
      <c r="AGP1" s="55"/>
      <c r="AGQ1" s="55"/>
      <c r="AGR1" s="55"/>
      <c r="AGS1" s="55"/>
      <c r="AGT1" s="55"/>
      <c r="AGU1" s="55"/>
      <c r="AGV1" s="55"/>
      <c r="AGW1" s="55"/>
      <c r="AGX1" s="55"/>
      <c r="AGY1" s="55"/>
      <c r="AGZ1" s="55"/>
      <c r="AHA1" s="55"/>
      <c r="AHB1" s="55"/>
      <c r="AHC1" s="55"/>
      <c r="AHD1" s="55"/>
      <c r="AHE1" s="55"/>
      <c r="AHF1" s="55"/>
      <c r="AHG1" s="55"/>
      <c r="AHH1" s="55"/>
      <c r="AHI1" s="55"/>
      <c r="AHJ1" s="55"/>
      <c r="AHK1" s="55"/>
      <c r="AHL1" s="55"/>
      <c r="AHM1" s="55"/>
      <c r="AHN1" s="55"/>
      <c r="AHO1" s="55"/>
      <c r="AHP1" s="55"/>
      <c r="AHQ1" s="55"/>
      <c r="AHR1" s="55"/>
      <c r="AHS1" s="55"/>
      <c r="AHT1" s="55"/>
      <c r="AHU1" s="55"/>
      <c r="AHV1" s="55"/>
      <c r="AHW1" s="55"/>
      <c r="AHX1" s="55"/>
      <c r="AHY1" s="55"/>
      <c r="AHZ1" s="55"/>
      <c r="AIA1" s="55"/>
      <c r="AIB1" s="55"/>
      <c r="AIC1" s="55"/>
      <c r="AID1" s="55"/>
      <c r="AIE1" s="55"/>
      <c r="AIF1" s="55"/>
      <c r="AIG1" s="55"/>
      <c r="AIH1" s="55"/>
      <c r="AII1" s="55"/>
      <c r="AIJ1" s="55"/>
      <c r="AIK1" s="55"/>
      <c r="AIL1" s="55"/>
      <c r="AIM1" s="55"/>
      <c r="AIN1" s="55"/>
      <c r="AIO1" s="55"/>
      <c r="AIP1" s="55"/>
      <c r="AIQ1" s="55"/>
      <c r="AIR1" s="55"/>
      <c r="AIS1" s="55"/>
      <c r="AIT1" s="55"/>
      <c r="AIU1" s="55"/>
      <c r="AIV1" s="55"/>
      <c r="AIW1" s="55"/>
      <c r="AIX1" s="55"/>
      <c r="AIY1" s="55"/>
      <c r="AIZ1" s="55"/>
      <c r="AJA1" s="55"/>
      <c r="AJB1" s="55"/>
      <c r="AJC1" s="55"/>
      <c r="AJD1" s="55"/>
      <c r="AJE1" s="55"/>
      <c r="AJF1" s="55"/>
      <c r="AJG1" s="55"/>
      <c r="AJH1" s="55"/>
      <c r="AJI1" s="55"/>
      <c r="AJJ1" s="55"/>
      <c r="AJK1" s="55"/>
      <c r="AJL1" s="55"/>
      <c r="AJM1" s="55"/>
      <c r="AJN1" s="55"/>
      <c r="AJO1" s="55"/>
      <c r="AJP1" s="55"/>
      <c r="AJQ1" s="55"/>
      <c r="AJR1" s="55"/>
      <c r="AJS1" s="55"/>
      <c r="AJT1" s="55"/>
      <c r="AJU1" s="55"/>
      <c r="AJV1" s="55"/>
      <c r="AJW1" s="55"/>
      <c r="AJX1" s="55"/>
      <c r="AJY1" s="55"/>
      <c r="AJZ1" s="55"/>
      <c r="AKA1" s="55"/>
      <c r="AKB1" s="55"/>
      <c r="AKC1" s="55"/>
      <c r="AKD1" s="55"/>
      <c r="AKE1" s="55"/>
      <c r="AKF1" s="55"/>
      <c r="AKG1" s="55"/>
      <c r="AKH1" s="55"/>
      <c r="AKI1" s="55"/>
      <c r="AKJ1" s="55"/>
      <c r="AKK1" s="55"/>
      <c r="AKL1" s="55"/>
      <c r="AKM1" s="55"/>
      <c r="AKN1" s="55"/>
      <c r="AKO1" s="55"/>
      <c r="AKP1" s="55"/>
      <c r="AKQ1" s="55"/>
      <c r="AKR1" s="55"/>
      <c r="AKS1" s="55"/>
      <c r="AKT1" s="55"/>
      <c r="AKU1" s="55"/>
      <c r="AKV1" s="55"/>
      <c r="AKW1" s="55"/>
      <c r="AKX1" s="55"/>
      <c r="AKY1" s="55"/>
      <c r="AKZ1" s="55"/>
      <c r="ALA1" s="55"/>
      <c r="ALB1" s="55"/>
      <c r="ALC1" s="55"/>
      <c r="ALD1" s="55"/>
      <c r="ALE1" s="55"/>
      <c r="ALF1" s="55"/>
      <c r="ALG1" s="55"/>
      <c r="ALH1" s="55"/>
      <c r="ALI1" s="55"/>
      <c r="ALJ1" s="55"/>
      <c r="ALK1" s="55"/>
      <c r="ALL1" s="55"/>
      <c r="ALM1" s="55"/>
      <c r="ALN1" s="55"/>
      <c r="ALO1" s="55"/>
      <c r="ALP1" s="55"/>
      <c r="ALQ1" s="55"/>
      <c r="ALR1" s="55"/>
      <c r="ALS1" s="55"/>
      <c r="ALT1" s="55"/>
      <c r="ALU1" s="55"/>
      <c r="ALV1" s="55"/>
      <c r="ALW1" s="55"/>
      <c r="ALX1" s="55"/>
      <c r="ALY1" s="55"/>
      <c r="ALZ1" s="55"/>
      <c r="AMA1" s="55"/>
      <c r="AMB1" s="55"/>
      <c r="AMC1" s="55"/>
      <c r="AMD1" s="55"/>
      <c r="AME1" s="55"/>
      <c r="AMF1" s="55"/>
      <c r="AMG1" s="55"/>
      <c r="AMH1" s="55"/>
      <c r="AMI1" s="55"/>
      <c r="AMJ1" s="55"/>
      <c r="AMK1" s="55"/>
      <c r="AML1" s="55"/>
      <c r="AMM1" s="55"/>
      <c r="AMN1" s="55"/>
      <c r="AMO1" s="55"/>
      <c r="AMP1" s="55"/>
      <c r="AMQ1" s="55"/>
      <c r="AMR1" s="55"/>
      <c r="AMS1" s="55"/>
      <c r="AMT1" s="55"/>
      <c r="AMU1" s="55"/>
      <c r="AMV1" s="55"/>
      <c r="AMW1" s="55"/>
      <c r="AMX1" s="55"/>
      <c r="AMY1" s="55"/>
      <c r="AMZ1" s="55"/>
      <c r="ANA1" s="55"/>
      <c r="ANB1" s="55"/>
      <c r="ANC1" s="55"/>
      <c r="AND1" s="55"/>
      <c r="ANE1" s="55"/>
      <c r="ANF1" s="55"/>
      <c r="ANG1" s="55"/>
      <c r="ANH1" s="55"/>
      <c r="ANI1" s="55"/>
      <c r="ANJ1" s="55"/>
      <c r="ANK1" s="55"/>
      <c r="ANL1" s="55"/>
      <c r="ANM1" s="55"/>
      <c r="ANN1" s="55"/>
      <c r="ANO1" s="55"/>
      <c r="ANP1" s="55"/>
      <c r="ANQ1" s="55"/>
      <c r="ANR1" s="55"/>
      <c r="ANS1" s="55"/>
      <c r="ANT1" s="55"/>
      <c r="ANU1" s="55"/>
      <c r="ANV1" s="55"/>
      <c r="ANW1" s="55"/>
      <c r="ANX1" s="55"/>
      <c r="ANY1" s="55"/>
      <c r="ANZ1" s="55"/>
      <c r="AOA1" s="55"/>
      <c r="AOB1" s="55"/>
      <c r="AOC1" s="55"/>
      <c r="AOD1" s="55"/>
      <c r="AOE1" s="55"/>
      <c r="AOF1" s="55"/>
      <c r="AOG1" s="55"/>
      <c r="AOH1" s="55"/>
      <c r="AOI1" s="55"/>
      <c r="AOJ1" s="55"/>
      <c r="AOK1" s="55"/>
      <c r="AOL1" s="55"/>
      <c r="AOM1" s="55"/>
      <c r="AON1" s="55"/>
      <c r="AOO1" s="55"/>
      <c r="AOP1" s="55"/>
      <c r="AOQ1" s="55"/>
      <c r="AOR1" s="55"/>
      <c r="AOS1" s="55"/>
      <c r="AOT1" s="55"/>
      <c r="AOU1" s="55"/>
      <c r="AOV1" s="55"/>
      <c r="AOW1" s="55"/>
      <c r="AOX1" s="55"/>
      <c r="AOY1" s="55"/>
      <c r="AOZ1" s="55"/>
      <c r="APA1" s="55"/>
      <c r="APB1" s="55"/>
      <c r="APC1" s="55"/>
      <c r="APD1" s="55"/>
      <c r="APE1" s="55"/>
      <c r="APF1" s="55"/>
      <c r="APG1" s="55"/>
      <c r="APH1" s="55"/>
      <c r="API1" s="55"/>
      <c r="APJ1" s="55"/>
      <c r="APK1" s="55"/>
      <c r="APL1" s="55"/>
      <c r="APM1" s="55"/>
      <c r="APN1" s="55"/>
      <c r="APO1" s="55"/>
      <c r="APP1" s="55"/>
      <c r="APQ1" s="55"/>
      <c r="APR1" s="55"/>
      <c r="APS1" s="55"/>
      <c r="APT1" s="55"/>
      <c r="APU1" s="55"/>
      <c r="APV1" s="55"/>
      <c r="APW1" s="55"/>
      <c r="APX1" s="55"/>
      <c r="APY1" s="55"/>
      <c r="APZ1" s="55"/>
      <c r="AQA1" s="55"/>
      <c r="AQB1" s="55"/>
      <c r="AQC1" s="55"/>
      <c r="AQD1" s="55"/>
      <c r="AQE1" s="55"/>
      <c r="AQF1" s="55"/>
      <c r="AQG1" s="55"/>
      <c r="AQH1" s="55"/>
      <c r="AQI1" s="55"/>
      <c r="AQJ1" s="55"/>
      <c r="AQK1" s="55"/>
      <c r="AQL1" s="55"/>
      <c r="AQM1" s="55"/>
      <c r="AQN1" s="55"/>
      <c r="AQO1" s="55"/>
      <c r="AQP1" s="55"/>
      <c r="AQQ1" s="55"/>
      <c r="AQR1" s="55"/>
      <c r="AQS1" s="55"/>
      <c r="AQT1" s="55"/>
      <c r="AQU1" s="55"/>
      <c r="AQV1" s="55"/>
      <c r="AQW1" s="55"/>
      <c r="AQX1" s="55"/>
      <c r="AQY1" s="55"/>
      <c r="AQZ1" s="55"/>
      <c r="ARA1" s="55"/>
      <c r="ARB1" s="55"/>
      <c r="ARC1" s="55"/>
      <c r="ARD1" s="55"/>
      <c r="ARE1" s="55"/>
      <c r="ARF1" s="55"/>
      <c r="ARG1" s="55"/>
      <c r="ARH1" s="55"/>
      <c r="ARI1" s="55"/>
      <c r="ARJ1" s="55"/>
      <c r="ARK1" s="55"/>
      <c r="ARL1" s="55"/>
      <c r="ARM1" s="55"/>
      <c r="ARN1" s="55"/>
      <c r="ARO1" s="55"/>
      <c r="ARP1" s="55"/>
      <c r="ARQ1" s="55"/>
      <c r="ARR1" s="55"/>
      <c r="ARS1" s="55"/>
      <c r="ART1" s="55"/>
      <c r="ARU1" s="55"/>
      <c r="ARV1" s="55"/>
      <c r="ARW1" s="55"/>
      <c r="ARX1" s="55"/>
      <c r="ARY1" s="55"/>
      <c r="ARZ1" s="55"/>
      <c r="ASA1" s="55"/>
      <c r="ASB1" s="55"/>
      <c r="ASC1" s="55"/>
      <c r="ASD1" s="55"/>
      <c r="ASE1" s="55"/>
      <c r="ASF1" s="55"/>
      <c r="ASG1" s="55"/>
      <c r="ASH1" s="55"/>
      <c r="ASI1" s="55"/>
      <c r="ASJ1" s="55"/>
      <c r="ASK1" s="55"/>
      <c r="ASL1" s="55"/>
      <c r="ASM1" s="55"/>
      <c r="ASN1" s="55"/>
      <c r="ASO1" s="55"/>
      <c r="ASP1" s="55"/>
      <c r="ASQ1" s="55"/>
      <c r="ASR1" s="55"/>
      <c r="ASS1" s="55"/>
      <c r="AST1" s="55"/>
      <c r="ASU1" s="55"/>
      <c r="ASV1" s="55"/>
      <c r="ASW1" s="55"/>
      <c r="ASX1" s="55"/>
      <c r="ASY1" s="55"/>
      <c r="ASZ1" s="55"/>
      <c r="ATA1" s="55"/>
      <c r="ATB1" s="55"/>
      <c r="ATC1" s="55"/>
      <c r="ATD1" s="55"/>
      <c r="ATE1" s="55"/>
      <c r="ATF1" s="55"/>
      <c r="ATG1" s="55"/>
      <c r="ATH1" s="55"/>
      <c r="ATI1" s="55"/>
      <c r="ATJ1" s="55"/>
      <c r="ATK1" s="55"/>
      <c r="ATL1" s="55"/>
      <c r="ATM1" s="55"/>
      <c r="ATN1" s="55"/>
      <c r="ATO1" s="55"/>
      <c r="ATP1" s="55"/>
      <c r="ATQ1" s="55"/>
      <c r="ATR1" s="55"/>
      <c r="ATS1" s="55"/>
      <c r="ATT1" s="55"/>
      <c r="ATU1" s="55"/>
      <c r="ATV1" s="55"/>
      <c r="ATW1" s="55"/>
      <c r="ATX1" s="55"/>
      <c r="ATY1" s="55"/>
      <c r="ATZ1" s="55"/>
      <c r="AUA1" s="55"/>
      <c r="AUB1" s="55"/>
      <c r="AUC1" s="55"/>
      <c r="AUD1" s="55"/>
      <c r="AUE1" s="55"/>
      <c r="AUF1" s="55"/>
      <c r="AUG1" s="55"/>
      <c r="AUH1" s="55"/>
      <c r="AUI1" s="55"/>
      <c r="AUJ1" s="55"/>
      <c r="AUK1" s="55"/>
      <c r="AUL1" s="55"/>
      <c r="AUM1" s="55"/>
      <c r="AUN1" s="55"/>
      <c r="AUO1" s="55"/>
      <c r="AUP1" s="55"/>
      <c r="AUQ1" s="55"/>
      <c r="AUR1" s="55"/>
      <c r="AUS1" s="55"/>
      <c r="AUT1" s="55"/>
      <c r="AUU1" s="55"/>
      <c r="AUV1" s="55"/>
      <c r="AUW1" s="55"/>
      <c r="AUX1" s="55"/>
      <c r="AUY1" s="55"/>
      <c r="AUZ1" s="55"/>
      <c r="AVA1" s="55"/>
      <c r="AVB1" s="55"/>
      <c r="AVC1" s="55"/>
      <c r="AVD1" s="55"/>
      <c r="AVE1" s="55"/>
      <c r="AVF1" s="55"/>
      <c r="AVG1" s="55"/>
      <c r="AVH1" s="55"/>
      <c r="AVI1" s="55"/>
      <c r="AVJ1" s="55"/>
      <c r="AVK1" s="55"/>
      <c r="AVL1" s="55"/>
      <c r="AVM1" s="55"/>
      <c r="AVN1" s="55"/>
      <c r="AVO1" s="55"/>
      <c r="AVP1" s="55"/>
      <c r="AVQ1" s="55"/>
      <c r="AVR1" s="55"/>
      <c r="AVS1" s="55"/>
      <c r="AVT1" s="55"/>
      <c r="AVU1" s="55"/>
      <c r="AVV1" s="55"/>
      <c r="AVW1" s="55"/>
      <c r="AVX1" s="55"/>
      <c r="AVY1" s="55"/>
      <c r="AVZ1" s="55"/>
      <c r="AWA1" s="55"/>
      <c r="AWB1" s="55"/>
      <c r="AWC1" s="55"/>
      <c r="AWD1" s="55"/>
      <c r="AWE1" s="55"/>
      <c r="AWF1" s="55"/>
      <c r="AWG1" s="55"/>
      <c r="AWH1" s="55"/>
      <c r="AWI1" s="55"/>
      <c r="AWJ1" s="55"/>
      <c r="AWK1" s="55"/>
      <c r="AWL1" s="55"/>
      <c r="AWM1" s="55"/>
      <c r="AWN1" s="55"/>
      <c r="AWO1" s="55"/>
      <c r="AWP1" s="55"/>
      <c r="AWQ1" s="55"/>
      <c r="AWR1" s="55"/>
      <c r="AWS1" s="55"/>
      <c r="AWT1" s="55"/>
      <c r="AWU1" s="55"/>
      <c r="AWV1" s="55"/>
      <c r="AWW1" s="55"/>
      <c r="AWX1" s="55"/>
      <c r="AWY1" s="55"/>
      <c r="AWZ1" s="55"/>
      <c r="AXA1" s="55"/>
      <c r="AXB1" s="55"/>
      <c r="AXC1" s="55"/>
      <c r="AXD1" s="55"/>
      <c r="AXE1" s="55"/>
      <c r="AXF1" s="55"/>
      <c r="AXG1" s="55"/>
      <c r="AXH1" s="55"/>
      <c r="AXI1" s="55"/>
      <c r="AXJ1" s="55"/>
      <c r="AXK1" s="55"/>
      <c r="AXL1" s="55"/>
      <c r="AXM1" s="55"/>
      <c r="AXN1" s="55"/>
      <c r="AXO1" s="55"/>
      <c r="AXP1" s="55"/>
      <c r="AXQ1" s="55"/>
      <c r="AXR1" s="55"/>
      <c r="AXS1" s="55"/>
      <c r="AXT1" s="55"/>
      <c r="AXU1" s="55"/>
      <c r="AXV1" s="55"/>
      <c r="AXW1" s="55"/>
      <c r="AXX1" s="55"/>
      <c r="AXY1" s="55"/>
      <c r="AXZ1" s="55"/>
      <c r="AYA1" s="55"/>
      <c r="AYB1" s="55"/>
      <c r="AYC1" s="55"/>
      <c r="AYD1" s="55"/>
      <c r="AYE1" s="55"/>
      <c r="AYF1" s="55"/>
      <c r="AYG1" s="55"/>
      <c r="AYH1" s="55"/>
      <c r="AYI1" s="55"/>
      <c r="AYJ1" s="55"/>
      <c r="AYK1" s="55"/>
      <c r="AYL1" s="55"/>
      <c r="AYM1" s="55"/>
      <c r="AYN1" s="55"/>
      <c r="AYO1" s="55"/>
      <c r="AYP1" s="55"/>
      <c r="AYQ1" s="55"/>
      <c r="AYR1" s="55"/>
      <c r="AYS1" s="55"/>
      <c r="AYT1" s="55"/>
      <c r="AYU1" s="55"/>
      <c r="AYV1" s="55"/>
      <c r="AYW1" s="55"/>
      <c r="AYX1" s="55"/>
      <c r="AYY1" s="55"/>
      <c r="AYZ1" s="55"/>
      <c r="AZA1" s="55"/>
      <c r="AZB1" s="55"/>
      <c r="AZC1" s="55"/>
      <c r="AZD1" s="55"/>
      <c r="AZE1" s="55"/>
      <c r="AZF1" s="55"/>
      <c r="AZG1" s="55"/>
      <c r="AZH1" s="55"/>
      <c r="AZI1" s="55"/>
      <c r="AZJ1" s="55"/>
      <c r="AZK1" s="55"/>
      <c r="AZL1" s="55"/>
      <c r="AZM1" s="55"/>
      <c r="AZN1" s="55"/>
      <c r="AZO1" s="55"/>
      <c r="AZP1" s="55"/>
      <c r="AZQ1" s="55"/>
      <c r="AZR1" s="55"/>
      <c r="AZS1" s="55"/>
      <c r="AZT1" s="55"/>
      <c r="AZU1" s="55"/>
      <c r="AZV1" s="55"/>
      <c r="AZW1" s="55"/>
      <c r="AZX1" s="55"/>
      <c r="AZY1" s="55"/>
      <c r="AZZ1" s="55"/>
      <c r="BAA1" s="55"/>
      <c r="BAB1" s="55"/>
      <c r="BAC1" s="55"/>
      <c r="BAD1" s="55"/>
      <c r="BAE1" s="55"/>
      <c r="BAF1" s="55"/>
      <c r="BAG1" s="55"/>
      <c r="BAH1" s="55"/>
      <c r="BAI1" s="55"/>
      <c r="BAJ1" s="55"/>
      <c r="BAK1" s="55"/>
      <c r="BAL1" s="55"/>
      <c r="BAM1" s="55"/>
      <c r="BAN1" s="55"/>
      <c r="BAO1" s="55"/>
      <c r="BAP1" s="55"/>
      <c r="BAQ1" s="55"/>
      <c r="BAR1" s="55"/>
      <c r="BAS1" s="55"/>
      <c r="BAT1" s="55"/>
      <c r="BAU1" s="55"/>
      <c r="BAV1" s="55"/>
      <c r="BAW1" s="55"/>
      <c r="BAX1" s="55"/>
      <c r="BAY1" s="55"/>
      <c r="BAZ1" s="55"/>
      <c r="BBA1" s="55"/>
      <c r="BBB1" s="55"/>
      <c r="BBC1" s="55"/>
      <c r="BBD1" s="55"/>
      <c r="BBE1" s="55"/>
      <c r="BBF1" s="55"/>
      <c r="BBG1" s="55"/>
      <c r="BBH1" s="55"/>
      <c r="BBI1" s="55"/>
      <c r="BBJ1" s="55"/>
      <c r="BBK1" s="55"/>
      <c r="BBL1" s="55"/>
      <c r="BBM1" s="55"/>
      <c r="BBN1" s="55"/>
      <c r="BBO1" s="55"/>
      <c r="BBP1" s="55"/>
      <c r="BBQ1" s="55"/>
      <c r="BBR1" s="55"/>
      <c r="BBS1" s="55"/>
      <c r="BBT1" s="55"/>
      <c r="BBU1" s="55"/>
      <c r="BBV1" s="55"/>
      <c r="BBW1" s="55"/>
      <c r="BBX1" s="55"/>
      <c r="BBY1" s="55"/>
      <c r="BBZ1" s="55"/>
      <c r="BCA1" s="55"/>
      <c r="BCB1" s="55"/>
      <c r="BCC1" s="55"/>
      <c r="BCD1" s="55"/>
      <c r="BCE1" s="55"/>
      <c r="BCF1" s="55"/>
      <c r="BCG1" s="55"/>
      <c r="BCH1" s="55"/>
      <c r="BCI1" s="55"/>
      <c r="BCJ1" s="55"/>
      <c r="BCK1" s="55"/>
      <c r="BCL1" s="55"/>
      <c r="BCM1" s="55"/>
      <c r="BCN1" s="55"/>
      <c r="BCO1" s="55"/>
      <c r="BCP1" s="55"/>
      <c r="BCQ1" s="55"/>
      <c r="BCR1" s="55"/>
      <c r="BCS1" s="55"/>
      <c r="BCT1" s="55"/>
      <c r="BCU1" s="55"/>
      <c r="BCV1" s="55"/>
      <c r="BCW1" s="55"/>
      <c r="BCX1" s="55"/>
      <c r="BCY1" s="55"/>
      <c r="BCZ1" s="55"/>
      <c r="BDA1" s="55"/>
      <c r="BDB1" s="55"/>
      <c r="BDC1" s="55"/>
      <c r="BDD1" s="55"/>
      <c r="BDE1" s="55"/>
      <c r="BDF1" s="55"/>
      <c r="BDG1" s="55"/>
      <c r="BDH1" s="55"/>
      <c r="BDI1" s="55"/>
      <c r="BDJ1" s="55"/>
      <c r="BDK1" s="55"/>
      <c r="BDL1" s="55"/>
      <c r="BDM1" s="55"/>
      <c r="BDN1" s="55"/>
      <c r="BDO1" s="55"/>
      <c r="BDP1" s="55"/>
      <c r="BDQ1" s="55"/>
      <c r="BDR1" s="55"/>
      <c r="BDS1" s="55"/>
      <c r="BDT1" s="55"/>
      <c r="BDU1" s="55"/>
      <c r="BDV1" s="55"/>
      <c r="BDW1" s="55"/>
      <c r="BDX1" s="55"/>
      <c r="BDY1" s="55"/>
      <c r="BDZ1" s="55"/>
      <c r="BEA1" s="55"/>
      <c r="BEB1" s="55"/>
      <c r="BEC1" s="55"/>
      <c r="BED1" s="55"/>
      <c r="BEE1" s="55"/>
      <c r="BEF1" s="55"/>
      <c r="BEG1" s="55"/>
      <c r="BEH1" s="55"/>
      <c r="BEI1" s="55"/>
      <c r="BEJ1" s="55"/>
      <c r="BEK1" s="55"/>
      <c r="BEL1" s="55"/>
      <c r="BEM1" s="55"/>
      <c r="BEN1" s="55"/>
      <c r="BEO1" s="55"/>
      <c r="BEP1" s="55"/>
      <c r="BEQ1" s="55"/>
      <c r="BER1" s="55"/>
      <c r="BES1" s="55"/>
      <c r="BET1" s="55"/>
      <c r="BEU1" s="55"/>
      <c r="BEV1" s="55"/>
      <c r="BEW1" s="55"/>
      <c r="BEX1" s="55"/>
      <c r="BEY1" s="55"/>
      <c r="BEZ1" s="55"/>
      <c r="BFA1" s="55"/>
      <c r="BFB1" s="55"/>
      <c r="BFC1" s="55"/>
      <c r="BFD1" s="55"/>
      <c r="BFE1" s="55"/>
      <c r="BFF1" s="55"/>
      <c r="BFG1" s="55"/>
      <c r="BFH1" s="55"/>
      <c r="BFI1" s="55"/>
      <c r="BFJ1" s="55"/>
      <c r="BFK1" s="55"/>
      <c r="BFL1" s="55"/>
      <c r="BFM1" s="55"/>
      <c r="BFN1" s="55"/>
      <c r="BFO1" s="55"/>
      <c r="BFP1" s="55"/>
      <c r="BFQ1" s="55"/>
      <c r="BFR1" s="55"/>
      <c r="BFS1" s="55"/>
      <c r="BFT1" s="55"/>
      <c r="BFU1" s="55"/>
      <c r="BFV1" s="55"/>
      <c r="BFW1" s="55"/>
      <c r="BFX1" s="55"/>
      <c r="BFY1" s="55"/>
      <c r="BFZ1" s="55"/>
      <c r="BGA1" s="55"/>
      <c r="BGB1" s="55"/>
      <c r="BGC1" s="55"/>
      <c r="BGD1" s="55"/>
      <c r="BGE1" s="55"/>
      <c r="BGF1" s="55"/>
      <c r="BGG1" s="55"/>
      <c r="BGH1" s="55"/>
      <c r="BGI1" s="55"/>
      <c r="BGJ1" s="55"/>
      <c r="BGK1" s="55"/>
      <c r="BGL1" s="55"/>
      <c r="BGM1" s="55"/>
      <c r="BGN1" s="55"/>
      <c r="BGO1" s="55"/>
      <c r="BGP1" s="55"/>
      <c r="BGQ1" s="55"/>
      <c r="BGR1" s="55"/>
      <c r="BGS1" s="55"/>
      <c r="BGT1" s="55"/>
      <c r="BGU1" s="55"/>
      <c r="BGV1" s="55"/>
      <c r="BGW1" s="55"/>
      <c r="BGX1" s="55"/>
      <c r="BGY1" s="55"/>
      <c r="BGZ1" s="55"/>
      <c r="BHA1" s="55"/>
      <c r="BHB1" s="55"/>
      <c r="BHC1" s="55"/>
      <c r="BHD1" s="55"/>
      <c r="BHE1" s="55"/>
      <c r="BHF1" s="55"/>
      <c r="BHG1" s="55"/>
      <c r="BHH1" s="55"/>
      <c r="BHI1" s="55"/>
      <c r="BHJ1" s="55"/>
      <c r="BHK1" s="55"/>
      <c r="BHL1" s="55"/>
      <c r="BHM1" s="55"/>
      <c r="BHN1" s="55"/>
      <c r="BHO1" s="55"/>
      <c r="BHP1" s="55"/>
      <c r="BHQ1" s="55"/>
      <c r="BHR1" s="55"/>
      <c r="BHS1" s="55"/>
      <c r="BHT1" s="55"/>
      <c r="BHU1" s="55"/>
      <c r="BHV1" s="55"/>
      <c r="BHW1" s="55"/>
      <c r="BHX1" s="55"/>
      <c r="BHY1" s="55"/>
      <c r="BHZ1" s="55"/>
      <c r="BIA1" s="55"/>
      <c r="BIB1" s="55"/>
      <c r="BIC1" s="55"/>
      <c r="BID1" s="55"/>
      <c r="BIE1" s="55"/>
      <c r="BIF1" s="55"/>
      <c r="BIG1" s="55"/>
      <c r="BIH1" s="55"/>
      <c r="BII1" s="55"/>
      <c r="BIJ1" s="55"/>
      <c r="BIK1" s="55"/>
      <c r="BIL1" s="55"/>
      <c r="BIM1" s="55"/>
      <c r="BIN1" s="55"/>
      <c r="BIO1" s="55"/>
      <c r="BIP1" s="55"/>
      <c r="BIQ1" s="55"/>
      <c r="BIR1" s="55"/>
      <c r="BIS1" s="55"/>
      <c r="BIT1" s="55"/>
      <c r="BIU1" s="55"/>
      <c r="BIV1" s="55"/>
      <c r="BIW1" s="55"/>
      <c r="BIX1" s="55"/>
      <c r="BIY1" s="55"/>
      <c r="BIZ1" s="55"/>
      <c r="BJA1" s="55"/>
      <c r="BJB1" s="55"/>
      <c r="BJC1" s="55"/>
      <c r="BJD1" s="55"/>
      <c r="BJE1" s="55"/>
      <c r="BJF1" s="55"/>
      <c r="BJG1" s="55"/>
      <c r="BJH1" s="55"/>
      <c r="BJI1" s="55"/>
      <c r="BJJ1" s="55"/>
      <c r="BJK1" s="55"/>
      <c r="BJL1" s="55"/>
      <c r="BJM1" s="55"/>
      <c r="BJN1" s="55"/>
      <c r="BJO1" s="55"/>
      <c r="BJP1" s="55"/>
      <c r="BJQ1" s="55"/>
      <c r="BJR1" s="55"/>
      <c r="BJS1" s="55"/>
      <c r="BJT1" s="55"/>
      <c r="BJU1" s="55"/>
      <c r="BJV1" s="55"/>
      <c r="BJW1" s="55"/>
      <c r="BJX1" s="55"/>
      <c r="BJY1" s="55"/>
      <c r="BJZ1" s="55"/>
      <c r="BKA1" s="55"/>
      <c r="BKB1" s="55"/>
      <c r="BKC1" s="55"/>
      <c r="BKD1" s="55"/>
      <c r="BKE1" s="55"/>
      <c r="BKF1" s="55"/>
      <c r="BKG1" s="55"/>
      <c r="BKH1" s="55"/>
      <c r="BKI1" s="55"/>
      <c r="BKJ1" s="55"/>
      <c r="BKK1" s="55"/>
      <c r="BKL1" s="55"/>
      <c r="BKM1" s="55"/>
      <c r="BKN1" s="55"/>
      <c r="BKO1" s="55"/>
      <c r="BKP1" s="55"/>
      <c r="BKQ1" s="55"/>
      <c r="BKR1" s="55"/>
      <c r="BKS1" s="55"/>
      <c r="BKT1" s="55"/>
      <c r="BKU1" s="55"/>
      <c r="BKV1" s="55"/>
      <c r="BKW1" s="55"/>
      <c r="BKX1" s="55"/>
      <c r="BKY1" s="55"/>
      <c r="BKZ1" s="55"/>
      <c r="BLA1" s="55"/>
      <c r="BLB1" s="55"/>
      <c r="BLC1" s="55"/>
      <c r="BLD1" s="55"/>
      <c r="BLE1" s="55"/>
      <c r="BLF1" s="55"/>
      <c r="BLG1" s="55"/>
      <c r="BLH1" s="55"/>
      <c r="BLI1" s="55"/>
      <c r="BLJ1" s="55"/>
      <c r="BLK1" s="55"/>
      <c r="BLL1" s="55"/>
      <c r="BLM1" s="55"/>
      <c r="BLN1" s="55"/>
      <c r="BLO1" s="55"/>
      <c r="BLP1" s="55"/>
      <c r="BLQ1" s="55"/>
      <c r="BLR1" s="55"/>
      <c r="BLS1" s="55"/>
      <c r="BLT1" s="55"/>
      <c r="BLU1" s="55"/>
      <c r="BLV1" s="55"/>
      <c r="BLW1" s="55"/>
      <c r="BLX1" s="55"/>
      <c r="BLY1" s="55"/>
      <c r="BLZ1" s="55"/>
      <c r="BMA1" s="55"/>
      <c r="BMB1" s="55"/>
      <c r="BMC1" s="55"/>
      <c r="BMD1" s="55"/>
      <c r="BME1" s="55"/>
      <c r="BMF1" s="55"/>
      <c r="BMG1" s="55"/>
      <c r="BMH1" s="55"/>
      <c r="BMI1" s="55"/>
      <c r="BMJ1" s="55"/>
      <c r="BMK1" s="55"/>
      <c r="BML1" s="55"/>
      <c r="BMM1" s="55"/>
      <c r="BMN1" s="55"/>
      <c r="BMO1" s="55"/>
      <c r="BMP1" s="55"/>
      <c r="BMQ1" s="55"/>
      <c r="BMR1" s="55"/>
      <c r="BMS1" s="55"/>
      <c r="BMT1" s="55"/>
      <c r="BMU1" s="55"/>
      <c r="BMV1" s="55"/>
      <c r="BMW1" s="55"/>
      <c r="BMX1" s="55"/>
      <c r="BMY1" s="55"/>
      <c r="BMZ1" s="55"/>
      <c r="BNA1" s="55"/>
      <c r="BNB1" s="55"/>
      <c r="BNC1" s="55"/>
      <c r="BND1" s="55"/>
      <c r="BNE1" s="55"/>
      <c r="BNF1" s="55"/>
      <c r="BNG1" s="55"/>
      <c r="BNH1" s="55"/>
      <c r="BNI1" s="55"/>
      <c r="BNJ1" s="55"/>
      <c r="BNK1" s="55"/>
      <c r="BNL1" s="55"/>
      <c r="BNM1" s="55"/>
      <c r="BNN1" s="55"/>
      <c r="BNO1" s="55"/>
      <c r="BNP1" s="55"/>
      <c r="BNQ1" s="55"/>
      <c r="BNR1" s="55"/>
      <c r="BNS1" s="55"/>
      <c r="BNT1" s="55"/>
      <c r="BNU1" s="55"/>
      <c r="BNV1" s="55"/>
      <c r="BNW1" s="55"/>
      <c r="BNX1" s="55"/>
      <c r="BNY1" s="55"/>
      <c r="BNZ1" s="55"/>
      <c r="BOA1" s="55"/>
      <c r="BOB1" s="55"/>
      <c r="BOC1" s="55"/>
      <c r="BOD1" s="55"/>
      <c r="BOE1" s="55"/>
      <c r="BOF1" s="55"/>
      <c r="BOG1" s="55"/>
      <c r="BOH1" s="55"/>
      <c r="BOI1" s="55"/>
      <c r="BOJ1" s="55"/>
      <c r="BOK1" s="55"/>
      <c r="BOL1" s="55"/>
      <c r="BOM1" s="55"/>
      <c r="BON1" s="55"/>
      <c r="BOO1" s="55"/>
      <c r="BOP1" s="55"/>
      <c r="BOQ1" s="55"/>
      <c r="BOR1" s="55"/>
      <c r="BOS1" s="55"/>
      <c r="BOT1" s="55"/>
      <c r="BOU1" s="55"/>
      <c r="BOV1" s="55"/>
      <c r="BOW1" s="55"/>
      <c r="BOX1" s="55"/>
      <c r="BOY1" s="55"/>
      <c r="BOZ1" s="55"/>
      <c r="BPA1" s="55"/>
      <c r="BPB1" s="55"/>
      <c r="BPC1" s="55"/>
      <c r="BPD1" s="55"/>
      <c r="BPE1" s="55"/>
      <c r="BPF1" s="55"/>
      <c r="BPG1" s="55"/>
      <c r="BPH1" s="55"/>
      <c r="BPI1" s="55"/>
      <c r="BPJ1" s="55"/>
      <c r="BPK1" s="55"/>
      <c r="BPL1" s="55"/>
      <c r="BPM1" s="55"/>
      <c r="BPN1" s="55"/>
      <c r="BPO1" s="55"/>
      <c r="BPP1" s="55"/>
      <c r="BPQ1" s="55"/>
      <c r="BPR1" s="55"/>
      <c r="BPS1" s="55"/>
      <c r="BPT1" s="55"/>
      <c r="BPU1" s="55"/>
      <c r="BPV1" s="55"/>
      <c r="BPW1" s="55"/>
      <c r="BPX1" s="55"/>
      <c r="BPY1" s="55"/>
      <c r="BPZ1" s="55"/>
      <c r="BQA1" s="55"/>
      <c r="BQB1" s="55"/>
      <c r="BQC1" s="55"/>
      <c r="BQD1" s="55"/>
      <c r="BQE1" s="55"/>
      <c r="BQF1" s="55"/>
      <c r="BQG1" s="55"/>
      <c r="BQH1" s="55"/>
      <c r="BQI1" s="55"/>
      <c r="BQJ1" s="55"/>
      <c r="BQK1" s="55"/>
      <c r="BQL1" s="55"/>
      <c r="BQM1" s="55"/>
      <c r="BQN1" s="55"/>
      <c r="BQO1" s="55"/>
      <c r="BQP1" s="55"/>
      <c r="BQQ1" s="55"/>
      <c r="BQR1" s="55"/>
      <c r="BQS1" s="55"/>
      <c r="BQT1" s="55"/>
      <c r="BQU1" s="55"/>
      <c r="BQV1" s="55"/>
      <c r="BQW1" s="55"/>
      <c r="BQX1" s="55"/>
      <c r="BQY1" s="55"/>
      <c r="BQZ1" s="55"/>
      <c r="BRA1" s="55"/>
      <c r="BRB1" s="55"/>
      <c r="BRC1" s="55"/>
      <c r="BRD1" s="55"/>
      <c r="BRE1" s="55"/>
      <c r="BRF1" s="55"/>
      <c r="BRG1" s="55"/>
      <c r="BRH1" s="55"/>
      <c r="BRI1" s="55"/>
      <c r="BRJ1" s="55"/>
      <c r="BRK1" s="55"/>
      <c r="BRL1" s="55"/>
      <c r="BRM1" s="55"/>
      <c r="BRN1" s="55"/>
      <c r="BRO1" s="55"/>
      <c r="BRP1" s="55"/>
      <c r="BRQ1" s="55"/>
      <c r="BRR1" s="55"/>
      <c r="BRS1" s="55"/>
      <c r="BRT1" s="55"/>
      <c r="BRU1" s="55"/>
      <c r="BRV1" s="55"/>
      <c r="BRW1" s="55"/>
      <c r="BRX1" s="55"/>
      <c r="BRY1" s="55"/>
      <c r="BRZ1" s="55"/>
      <c r="BSA1" s="55"/>
      <c r="BSB1" s="55"/>
      <c r="BSC1" s="55"/>
      <c r="BSD1" s="55"/>
      <c r="BSE1" s="55"/>
      <c r="BSF1" s="55"/>
      <c r="BSG1" s="55"/>
      <c r="BSH1" s="55"/>
      <c r="BSI1" s="55"/>
      <c r="BSJ1" s="55"/>
      <c r="BSK1" s="55"/>
      <c r="BSL1" s="55"/>
      <c r="BSM1" s="55"/>
      <c r="BSN1" s="55"/>
      <c r="BSO1" s="55"/>
      <c r="BSP1" s="55"/>
      <c r="BSQ1" s="55"/>
      <c r="BSR1" s="55"/>
      <c r="BSS1" s="55"/>
      <c r="BST1" s="55"/>
      <c r="BSU1" s="55"/>
      <c r="BSV1" s="55"/>
      <c r="BSW1" s="55"/>
      <c r="BSX1" s="55"/>
      <c r="BSY1" s="55"/>
      <c r="BSZ1" s="55"/>
      <c r="BTA1" s="55"/>
      <c r="BTB1" s="55"/>
      <c r="BTC1" s="55"/>
      <c r="BTD1" s="55"/>
      <c r="BTE1" s="55"/>
      <c r="BTF1" s="55"/>
      <c r="BTG1" s="55"/>
      <c r="BTH1" s="55"/>
      <c r="BTI1" s="55"/>
      <c r="BTJ1" s="55"/>
      <c r="BTK1" s="55"/>
      <c r="BTL1" s="55"/>
      <c r="BTM1" s="55"/>
      <c r="BTN1" s="55"/>
      <c r="BTO1" s="55"/>
      <c r="BTP1" s="55"/>
      <c r="BTQ1" s="55"/>
      <c r="BTR1" s="55"/>
      <c r="BTS1" s="55"/>
      <c r="BTT1" s="55"/>
      <c r="BTU1" s="55"/>
      <c r="BTV1" s="55"/>
      <c r="BTW1" s="55"/>
      <c r="BTX1" s="55"/>
      <c r="BTY1" s="55"/>
      <c r="BTZ1" s="55"/>
      <c r="BUA1" s="55"/>
      <c r="BUB1" s="55"/>
      <c r="BUC1" s="55"/>
      <c r="BUD1" s="55"/>
      <c r="BUE1" s="55"/>
      <c r="BUF1" s="55"/>
      <c r="BUG1" s="55"/>
      <c r="BUH1" s="55"/>
      <c r="BUI1" s="55"/>
      <c r="BUJ1" s="55"/>
      <c r="BUK1" s="55"/>
      <c r="BUL1" s="55"/>
      <c r="BUM1" s="55"/>
      <c r="BUN1" s="55"/>
      <c r="BUO1" s="55"/>
      <c r="BUP1" s="55"/>
      <c r="BUQ1" s="55"/>
      <c r="BUR1" s="55"/>
      <c r="BUS1" s="55"/>
      <c r="BUT1" s="55"/>
      <c r="BUU1" s="55"/>
      <c r="BUV1" s="55"/>
      <c r="BUW1" s="55"/>
      <c r="BUX1" s="55"/>
      <c r="BUY1" s="55"/>
      <c r="BUZ1" s="55"/>
      <c r="BVA1" s="55"/>
      <c r="BVB1" s="55"/>
      <c r="BVC1" s="55"/>
      <c r="BVD1" s="55"/>
      <c r="BVE1" s="55"/>
      <c r="BVF1" s="55"/>
      <c r="BVG1" s="55"/>
      <c r="BVH1" s="55"/>
      <c r="BVI1" s="55"/>
      <c r="BVJ1" s="55"/>
      <c r="BVK1" s="55"/>
      <c r="BVL1" s="55"/>
      <c r="BVM1" s="55"/>
      <c r="BVN1" s="55"/>
      <c r="BVO1" s="55"/>
      <c r="BVP1" s="55"/>
      <c r="BVQ1" s="55"/>
      <c r="BVR1" s="55"/>
      <c r="BVS1" s="55"/>
      <c r="BVT1" s="55"/>
      <c r="BVU1" s="55"/>
      <c r="BVV1" s="55"/>
      <c r="BVW1" s="55"/>
      <c r="BVX1" s="55"/>
      <c r="BVY1" s="55"/>
      <c r="BVZ1" s="55"/>
      <c r="BWA1" s="55"/>
      <c r="BWB1" s="55"/>
      <c r="BWC1" s="55"/>
      <c r="BWD1" s="55"/>
      <c r="BWE1" s="55"/>
      <c r="BWF1" s="55"/>
      <c r="BWG1" s="55"/>
      <c r="BWH1" s="55"/>
      <c r="BWI1" s="55"/>
      <c r="BWJ1" s="55"/>
      <c r="BWK1" s="55"/>
      <c r="BWL1" s="55"/>
      <c r="BWM1" s="55"/>
      <c r="BWN1" s="55"/>
      <c r="BWO1" s="55"/>
      <c r="BWP1" s="55"/>
      <c r="BWQ1" s="55"/>
      <c r="BWR1" s="55"/>
      <c r="BWS1" s="55"/>
      <c r="BWT1" s="55"/>
      <c r="BWU1" s="55"/>
      <c r="BWV1" s="55"/>
      <c r="BWW1" s="55"/>
      <c r="BWX1" s="55"/>
      <c r="BWY1" s="55"/>
      <c r="BWZ1" s="55"/>
      <c r="BXA1" s="55"/>
      <c r="BXB1" s="55"/>
      <c r="BXC1" s="55"/>
      <c r="BXD1" s="55"/>
      <c r="BXE1" s="55"/>
      <c r="BXF1" s="55"/>
      <c r="BXG1" s="55"/>
      <c r="BXH1" s="55"/>
      <c r="BXI1" s="55"/>
      <c r="BXJ1" s="55"/>
      <c r="BXK1" s="55"/>
      <c r="BXL1" s="55"/>
      <c r="BXM1" s="55"/>
      <c r="BXN1" s="55"/>
      <c r="BXO1" s="55"/>
      <c r="BXP1" s="55"/>
      <c r="BXQ1" s="55"/>
      <c r="BXR1" s="55"/>
      <c r="BXS1" s="55"/>
      <c r="BXT1" s="55"/>
      <c r="BXU1" s="55"/>
      <c r="BXV1" s="55"/>
      <c r="BXW1" s="55"/>
      <c r="BXX1" s="55"/>
      <c r="BXY1" s="55"/>
      <c r="BXZ1" s="55"/>
      <c r="BYA1" s="55"/>
      <c r="BYB1" s="55"/>
      <c r="BYC1" s="55"/>
      <c r="BYD1" s="55"/>
      <c r="BYE1" s="55"/>
      <c r="BYF1" s="55"/>
      <c r="BYG1" s="55"/>
      <c r="BYH1" s="55"/>
      <c r="BYI1" s="55"/>
      <c r="BYJ1" s="55"/>
      <c r="BYK1" s="55"/>
      <c r="BYL1" s="55"/>
      <c r="BYM1" s="55"/>
      <c r="BYN1" s="55"/>
      <c r="BYO1" s="55"/>
      <c r="BYP1" s="55"/>
      <c r="BYQ1" s="55"/>
      <c r="BYR1" s="55"/>
      <c r="BYS1" s="55"/>
      <c r="BYT1" s="55"/>
      <c r="BYU1" s="55"/>
      <c r="BYV1" s="55"/>
      <c r="BYW1" s="55"/>
      <c r="BYX1" s="55"/>
      <c r="BYY1" s="55"/>
      <c r="BYZ1" s="55"/>
      <c r="BZA1" s="55"/>
      <c r="BZB1" s="55"/>
      <c r="BZC1" s="55"/>
      <c r="BZD1" s="55"/>
      <c r="BZE1" s="55"/>
      <c r="BZF1" s="55"/>
      <c r="BZG1" s="55"/>
      <c r="BZH1" s="55"/>
      <c r="BZI1" s="55"/>
      <c r="BZJ1" s="55"/>
      <c r="BZK1" s="55"/>
      <c r="BZL1" s="55"/>
      <c r="BZM1" s="55"/>
      <c r="BZN1" s="55"/>
      <c r="BZO1" s="55"/>
      <c r="BZP1" s="55"/>
      <c r="BZQ1" s="55"/>
      <c r="BZR1" s="55"/>
      <c r="BZS1" s="55"/>
      <c r="BZT1" s="55"/>
      <c r="BZU1" s="55"/>
      <c r="BZV1" s="55"/>
      <c r="BZW1" s="55"/>
      <c r="BZX1" s="55"/>
      <c r="BZY1" s="55"/>
      <c r="BZZ1" s="55"/>
      <c r="CAA1" s="55"/>
      <c r="CAB1" s="55"/>
      <c r="CAC1" s="55"/>
      <c r="CAD1" s="55"/>
      <c r="CAE1" s="55"/>
      <c r="CAF1" s="55"/>
      <c r="CAG1" s="55"/>
      <c r="CAH1" s="55"/>
      <c r="CAI1" s="55"/>
      <c r="CAJ1" s="55"/>
      <c r="CAK1" s="55"/>
      <c r="CAL1" s="55"/>
      <c r="CAM1" s="55"/>
      <c r="CAN1" s="55"/>
      <c r="CAO1" s="55"/>
      <c r="CAP1" s="55"/>
      <c r="CAQ1" s="55"/>
      <c r="CAR1" s="55"/>
      <c r="CAS1" s="55"/>
      <c r="CAT1" s="55"/>
      <c r="CAU1" s="55"/>
      <c r="CAV1" s="55"/>
      <c r="CAW1" s="55"/>
      <c r="CAX1" s="55"/>
      <c r="CAY1" s="55"/>
      <c r="CAZ1" s="55"/>
      <c r="CBA1" s="55"/>
      <c r="CBB1" s="55"/>
      <c r="CBC1" s="55"/>
      <c r="CBD1" s="55"/>
      <c r="CBE1" s="55"/>
      <c r="CBF1" s="55"/>
      <c r="CBG1" s="55"/>
      <c r="CBH1" s="55"/>
      <c r="CBI1" s="55"/>
      <c r="CBJ1" s="55"/>
      <c r="CBK1" s="55"/>
      <c r="CBL1" s="55"/>
      <c r="CBM1" s="55"/>
      <c r="CBN1" s="55"/>
      <c r="CBO1" s="55"/>
      <c r="CBP1" s="55"/>
      <c r="CBQ1" s="55"/>
      <c r="CBR1" s="55"/>
      <c r="CBS1" s="55"/>
      <c r="CBT1" s="55"/>
      <c r="CBU1" s="55"/>
      <c r="CBV1" s="55"/>
      <c r="CBW1" s="55"/>
      <c r="CBX1" s="55"/>
      <c r="CBY1" s="55"/>
      <c r="CBZ1" s="55"/>
      <c r="CCA1" s="55"/>
      <c r="CCB1" s="55"/>
      <c r="CCC1" s="55"/>
      <c r="CCD1" s="55"/>
      <c r="CCE1" s="55"/>
      <c r="CCF1" s="55"/>
      <c r="CCG1" s="55"/>
      <c r="CCH1" s="55"/>
      <c r="CCI1" s="55"/>
      <c r="CCJ1" s="55"/>
      <c r="CCK1" s="55"/>
      <c r="CCL1" s="55"/>
      <c r="CCM1" s="55"/>
      <c r="CCN1" s="55"/>
      <c r="CCO1" s="55"/>
      <c r="CCP1" s="55"/>
      <c r="CCQ1" s="55"/>
      <c r="CCR1" s="55"/>
      <c r="CCS1" s="55"/>
      <c r="CCT1" s="55"/>
      <c r="CCU1" s="55"/>
      <c r="CCV1" s="55"/>
      <c r="CCW1" s="55"/>
      <c r="CCX1" s="55"/>
      <c r="CCY1" s="55"/>
      <c r="CCZ1" s="55"/>
      <c r="CDA1" s="55"/>
      <c r="CDB1" s="55"/>
      <c r="CDC1" s="55"/>
      <c r="CDD1" s="55"/>
      <c r="CDE1" s="55"/>
      <c r="CDF1" s="55"/>
      <c r="CDG1" s="55"/>
      <c r="CDH1" s="55"/>
      <c r="CDI1" s="55"/>
      <c r="CDJ1" s="55"/>
      <c r="CDK1" s="55"/>
      <c r="CDL1" s="55"/>
      <c r="CDM1" s="55"/>
      <c r="CDN1" s="55"/>
      <c r="CDO1" s="55"/>
      <c r="CDP1" s="55"/>
      <c r="CDQ1" s="55"/>
      <c r="CDR1" s="55"/>
      <c r="CDS1" s="55"/>
      <c r="CDT1" s="55"/>
      <c r="CDU1" s="55"/>
      <c r="CDV1" s="55"/>
      <c r="CDW1" s="55"/>
      <c r="CDX1" s="55"/>
      <c r="CDY1" s="55"/>
      <c r="CDZ1" s="55"/>
      <c r="CEA1" s="55"/>
      <c r="CEB1" s="55"/>
      <c r="CEC1" s="55"/>
      <c r="CED1" s="55"/>
      <c r="CEE1" s="55"/>
      <c r="CEF1" s="55"/>
      <c r="CEG1" s="55"/>
      <c r="CEH1" s="55"/>
      <c r="CEI1" s="55"/>
      <c r="CEJ1" s="55"/>
      <c r="CEK1" s="55"/>
      <c r="CEL1" s="55"/>
      <c r="CEM1" s="55"/>
      <c r="CEN1" s="55"/>
      <c r="CEO1" s="55"/>
      <c r="CEP1" s="55"/>
      <c r="CEQ1" s="55"/>
      <c r="CER1" s="55"/>
      <c r="CES1" s="55"/>
      <c r="CET1" s="55"/>
      <c r="CEU1" s="55"/>
      <c r="CEV1" s="55"/>
      <c r="CEW1" s="55"/>
      <c r="CEX1" s="55"/>
      <c r="CEY1" s="55"/>
      <c r="CEZ1" s="55"/>
      <c r="CFA1" s="55"/>
      <c r="CFB1" s="55"/>
      <c r="CFC1" s="55"/>
      <c r="CFD1" s="55"/>
      <c r="CFE1" s="55"/>
      <c r="CFF1" s="55"/>
      <c r="CFG1" s="55"/>
      <c r="CFH1" s="55"/>
      <c r="CFI1" s="55"/>
      <c r="CFJ1" s="55"/>
      <c r="CFK1" s="55"/>
      <c r="CFL1" s="55"/>
      <c r="CFM1" s="55"/>
      <c r="CFN1" s="55"/>
      <c r="CFO1" s="55"/>
      <c r="CFP1" s="55"/>
      <c r="CFQ1" s="55"/>
      <c r="CFR1" s="55"/>
      <c r="CFS1" s="55"/>
      <c r="CFT1" s="55"/>
      <c r="CFU1" s="55"/>
      <c r="CFV1" s="55"/>
      <c r="CFW1" s="55"/>
      <c r="CFX1" s="55"/>
      <c r="CFY1" s="55"/>
      <c r="CFZ1" s="55"/>
      <c r="CGA1" s="55"/>
      <c r="CGB1" s="55"/>
      <c r="CGC1" s="55"/>
      <c r="CGD1" s="55"/>
      <c r="CGE1" s="55"/>
      <c r="CGF1" s="55"/>
      <c r="CGG1" s="55"/>
      <c r="CGH1" s="55"/>
      <c r="CGI1" s="55"/>
      <c r="CGJ1" s="55"/>
      <c r="CGK1" s="55"/>
      <c r="CGL1" s="55"/>
      <c r="CGM1" s="55"/>
      <c r="CGN1" s="55"/>
      <c r="CGO1" s="55"/>
      <c r="CGP1" s="55"/>
      <c r="CGQ1" s="55"/>
      <c r="CGR1" s="55"/>
      <c r="CGS1" s="55"/>
      <c r="CGT1" s="55"/>
      <c r="CGU1" s="55"/>
      <c r="CGV1" s="55"/>
      <c r="CGW1" s="55"/>
      <c r="CGX1" s="55"/>
      <c r="CGY1" s="55"/>
      <c r="CGZ1" s="55"/>
      <c r="CHA1" s="55"/>
      <c r="CHB1" s="55"/>
      <c r="CHC1" s="55"/>
      <c r="CHD1" s="55"/>
      <c r="CHE1" s="55"/>
      <c r="CHF1" s="55"/>
      <c r="CHG1" s="55"/>
      <c r="CHH1" s="55"/>
      <c r="CHI1" s="55"/>
      <c r="CHJ1" s="55"/>
      <c r="CHK1" s="55"/>
      <c r="CHL1" s="55"/>
      <c r="CHM1" s="55"/>
      <c r="CHN1" s="55"/>
      <c r="CHO1" s="55"/>
      <c r="CHP1" s="55"/>
      <c r="CHQ1" s="55"/>
      <c r="CHR1" s="55"/>
      <c r="CHS1" s="55"/>
      <c r="CHT1" s="55"/>
      <c r="CHU1" s="55"/>
      <c r="CHV1" s="55"/>
      <c r="CHW1" s="55"/>
      <c r="CHX1" s="55"/>
      <c r="CHY1" s="55"/>
      <c r="CHZ1" s="55"/>
      <c r="CIA1" s="55"/>
      <c r="CIB1" s="55"/>
      <c r="CIC1" s="55"/>
      <c r="CID1" s="55"/>
      <c r="CIE1" s="55"/>
      <c r="CIF1" s="55"/>
      <c r="CIG1" s="55"/>
      <c r="CIH1" s="55"/>
      <c r="CII1" s="55"/>
      <c r="CIJ1" s="55"/>
      <c r="CIK1" s="55"/>
      <c r="CIL1" s="55"/>
      <c r="CIM1" s="55"/>
      <c r="CIN1" s="55"/>
      <c r="CIO1" s="55"/>
      <c r="CIP1" s="55"/>
      <c r="CIQ1" s="55"/>
      <c r="CIR1" s="55"/>
      <c r="CIS1" s="55"/>
      <c r="CIT1" s="55"/>
      <c r="CIU1" s="55"/>
      <c r="CIV1" s="55"/>
      <c r="CIW1" s="55"/>
      <c r="CIX1" s="55"/>
      <c r="CIY1" s="55"/>
      <c r="CIZ1" s="55"/>
      <c r="CJA1" s="55"/>
      <c r="CJB1" s="55"/>
      <c r="CJC1" s="55"/>
      <c r="CJD1" s="55"/>
      <c r="CJE1" s="55"/>
      <c r="CJF1" s="55"/>
      <c r="CJG1" s="55"/>
      <c r="CJH1" s="55"/>
      <c r="CJI1" s="55"/>
      <c r="CJJ1" s="55"/>
      <c r="CJK1" s="55"/>
      <c r="CJL1" s="55"/>
      <c r="CJM1" s="55"/>
      <c r="CJN1" s="55"/>
      <c r="CJO1" s="55"/>
      <c r="CJP1" s="55"/>
      <c r="CJQ1" s="55"/>
      <c r="CJR1" s="55"/>
      <c r="CJS1" s="55"/>
      <c r="CJT1" s="55"/>
      <c r="CJU1" s="55"/>
      <c r="CJV1" s="55"/>
      <c r="CJW1" s="55"/>
      <c r="CJX1" s="55"/>
      <c r="CJY1" s="55"/>
      <c r="CJZ1" s="55"/>
      <c r="CKA1" s="55"/>
      <c r="CKB1" s="55"/>
      <c r="CKC1" s="55"/>
      <c r="CKD1" s="55"/>
      <c r="CKE1" s="55"/>
      <c r="CKF1" s="55"/>
      <c r="CKG1" s="55"/>
      <c r="CKH1" s="55"/>
      <c r="CKI1" s="55"/>
      <c r="CKJ1" s="55"/>
      <c r="CKK1" s="55"/>
      <c r="CKL1" s="55"/>
      <c r="CKM1" s="55"/>
      <c r="CKN1" s="55"/>
      <c r="CKO1" s="55"/>
      <c r="CKP1" s="55"/>
      <c r="CKQ1" s="55"/>
      <c r="CKR1" s="55"/>
      <c r="CKS1" s="55"/>
      <c r="CKT1" s="55"/>
      <c r="CKU1" s="55"/>
      <c r="CKV1" s="55"/>
      <c r="CKW1" s="55"/>
      <c r="CKX1" s="55"/>
      <c r="CKY1" s="55"/>
      <c r="CKZ1" s="55"/>
      <c r="CLA1" s="55"/>
      <c r="CLB1" s="55"/>
      <c r="CLC1" s="55"/>
      <c r="CLD1" s="55"/>
      <c r="CLE1" s="55"/>
      <c r="CLF1" s="55"/>
      <c r="CLG1" s="55"/>
      <c r="CLH1" s="55"/>
      <c r="CLI1" s="55"/>
      <c r="CLJ1" s="55"/>
      <c r="CLK1" s="55"/>
      <c r="CLL1" s="55"/>
      <c r="CLM1" s="55"/>
      <c r="CLN1" s="55"/>
      <c r="CLO1" s="55"/>
      <c r="CLP1" s="55"/>
      <c r="CLQ1" s="55"/>
      <c r="CLR1" s="55"/>
      <c r="CLS1" s="55"/>
      <c r="CLT1" s="55"/>
      <c r="CLU1" s="55"/>
      <c r="CLV1" s="55"/>
      <c r="CLW1" s="55"/>
      <c r="CLX1" s="55"/>
      <c r="CLY1" s="55"/>
      <c r="CLZ1" s="55"/>
      <c r="CMA1" s="55"/>
      <c r="CMB1" s="55"/>
      <c r="CMC1" s="55"/>
      <c r="CMD1" s="55"/>
      <c r="CME1" s="55"/>
      <c r="CMF1" s="55"/>
      <c r="CMG1" s="55"/>
      <c r="CMH1" s="55"/>
      <c r="CMI1" s="55"/>
      <c r="CMJ1" s="55"/>
      <c r="CMK1" s="55"/>
      <c r="CML1" s="55"/>
      <c r="CMM1" s="55"/>
      <c r="CMN1" s="55"/>
      <c r="CMO1" s="55"/>
      <c r="CMP1" s="55"/>
      <c r="CMQ1" s="55"/>
      <c r="CMR1" s="55"/>
      <c r="CMS1" s="55"/>
      <c r="CMT1" s="55"/>
      <c r="CMU1" s="55"/>
      <c r="CMV1" s="55"/>
      <c r="CMW1" s="55"/>
      <c r="CMX1" s="55"/>
      <c r="CMY1" s="55"/>
      <c r="CMZ1" s="55"/>
      <c r="CNA1" s="55"/>
      <c r="CNB1" s="55"/>
      <c r="CNC1" s="55"/>
      <c r="CND1" s="55"/>
      <c r="CNE1" s="55"/>
      <c r="CNF1" s="55"/>
      <c r="CNG1" s="55"/>
      <c r="CNH1" s="55"/>
      <c r="CNI1" s="55"/>
      <c r="CNJ1" s="55"/>
      <c r="CNK1" s="55"/>
      <c r="CNL1" s="55"/>
      <c r="CNM1" s="55"/>
      <c r="CNN1" s="55"/>
      <c r="CNO1" s="55"/>
      <c r="CNP1" s="55"/>
      <c r="CNQ1" s="55"/>
      <c r="CNR1" s="55"/>
      <c r="CNS1" s="55"/>
      <c r="CNT1" s="55"/>
      <c r="CNU1" s="55"/>
      <c r="CNV1" s="55"/>
      <c r="CNW1" s="55"/>
      <c r="CNX1" s="55"/>
      <c r="CNY1" s="55"/>
      <c r="CNZ1" s="55"/>
      <c r="COA1" s="55"/>
      <c r="COB1" s="55"/>
      <c r="COC1" s="55"/>
      <c r="COD1" s="55"/>
      <c r="COE1" s="55"/>
      <c r="COF1" s="55"/>
      <c r="COG1" s="55"/>
      <c r="COH1" s="55"/>
      <c r="COI1" s="55"/>
      <c r="COJ1" s="55"/>
      <c r="COK1" s="55"/>
      <c r="COL1" s="55"/>
      <c r="COM1" s="55"/>
      <c r="CON1" s="55"/>
      <c r="COO1" s="55"/>
      <c r="COP1" s="55"/>
      <c r="COQ1" s="55"/>
      <c r="COR1" s="55"/>
      <c r="COS1" s="55"/>
      <c r="COT1" s="55"/>
      <c r="COU1" s="55"/>
      <c r="COV1" s="55"/>
      <c r="COW1" s="55"/>
      <c r="COX1" s="55"/>
      <c r="COY1" s="55"/>
      <c r="COZ1" s="55"/>
      <c r="CPA1" s="55"/>
      <c r="CPB1" s="55"/>
      <c r="CPC1" s="55"/>
      <c r="CPD1" s="55"/>
      <c r="CPE1" s="55"/>
      <c r="CPF1" s="55"/>
      <c r="CPG1" s="55"/>
      <c r="CPH1" s="55"/>
      <c r="CPI1" s="55"/>
      <c r="CPJ1" s="55"/>
      <c r="CPK1" s="55"/>
      <c r="CPL1" s="55"/>
      <c r="CPM1" s="55"/>
      <c r="CPN1" s="55"/>
      <c r="CPO1" s="55"/>
      <c r="CPP1" s="55"/>
      <c r="CPQ1" s="55"/>
      <c r="CPR1" s="55"/>
      <c r="CPS1" s="55"/>
      <c r="CPT1" s="55"/>
      <c r="CPU1" s="55"/>
      <c r="CPV1" s="55"/>
      <c r="CPW1" s="55"/>
      <c r="CPX1" s="55"/>
      <c r="CPY1" s="55"/>
      <c r="CPZ1" s="55"/>
      <c r="CQA1" s="55"/>
      <c r="CQB1" s="55"/>
      <c r="CQC1" s="55"/>
      <c r="CQD1" s="55"/>
      <c r="CQE1" s="55"/>
      <c r="CQF1" s="55"/>
      <c r="CQG1" s="55"/>
      <c r="CQH1" s="55"/>
      <c r="CQI1" s="55"/>
      <c r="CQJ1" s="55"/>
      <c r="CQK1" s="55"/>
      <c r="CQL1" s="55"/>
      <c r="CQM1" s="55"/>
      <c r="CQN1" s="55"/>
      <c r="CQO1" s="55"/>
      <c r="CQP1" s="55"/>
      <c r="CQQ1" s="55"/>
      <c r="CQR1" s="55"/>
      <c r="CQS1" s="55"/>
      <c r="CQT1" s="55"/>
      <c r="CQU1" s="55"/>
      <c r="CQV1" s="55"/>
      <c r="CQW1" s="55"/>
      <c r="CQX1" s="55"/>
      <c r="CQY1" s="55"/>
      <c r="CQZ1" s="55"/>
      <c r="CRA1" s="55"/>
      <c r="CRB1" s="55"/>
      <c r="CRC1" s="55"/>
      <c r="CRD1" s="55"/>
      <c r="CRE1" s="55"/>
      <c r="CRF1" s="55"/>
      <c r="CRG1" s="55"/>
      <c r="CRH1" s="55"/>
      <c r="CRI1" s="55"/>
      <c r="CRJ1" s="55"/>
      <c r="CRK1" s="55"/>
      <c r="CRL1" s="55"/>
      <c r="CRM1" s="55"/>
      <c r="CRN1" s="55"/>
      <c r="CRO1" s="55"/>
      <c r="CRP1" s="55"/>
      <c r="CRQ1" s="55"/>
      <c r="CRR1" s="55"/>
      <c r="CRS1" s="55"/>
      <c r="CRT1" s="55"/>
      <c r="CRU1" s="55"/>
      <c r="CRV1" s="55"/>
      <c r="CRW1" s="55"/>
      <c r="CRX1" s="55"/>
      <c r="CRY1" s="55"/>
      <c r="CRZ1" s="55"/>
      <c r="CSA1" s="55"/>
      <c r="CSB1" s="55"/>
      <c r="CSC1" s="55"/>
      <c r="CSD1" s="55"/>
      <c r="CSE1" s="55"/>
      <c r="CSF1" s="55"/>
      <c r="CSG1" s="55"/>
      <c r="CSH1" s="55"/>
      <c r="CSI1" s="55"/>
      <c r="CSJ1" s="55"/>
      <c r="CSK1" s="55"/>
      <c r="CSL1" s="55"/>
      <c r="CSM1" s="55"/>
      <c r="CSN1" s="55"/>
      <c r="CSO1" s="55"/>
      <c r="CSP1" s="55"/>
      <c r="CSQ1" s="55"/>
      <c r="CSR1" s="55"/>
      <c r="CSS1" s="55"/>
      <c r="CST1" s="55"/>
      <c r="CSU1" s="55"/>
      <c r="CSV1" s="55"/>
      <c r="CSW1" s="55"/>
      <c r="CSX1" s="55"/>
      <c r="CSY1" s="55"/>
      <c r="CSZ1" s="55"/>
      <c r="CTA1" s="55"/>
      <c r="CTB1" s="55"/>
      <c r="CTC1" s="55"/>
      <c r="CTD1" s="55"/>
      <c r="CTE1" s="55"/>
      <c r="CTF1" s="55"/>
      <c r="CTG1" s="55"/>
      <c r="CTH1" s="55"/>
      <c r="CTI1" s="55"/>
      <c r="CTJ1" s="55"/>
      <c r="CTK1" s="55"/>
      <c r="CTL1" s="55"/>
      <c r="CTM1" s="55"/>
      <c r="CTN1" s="55"/>
      <c r="CTO1" s="55"/>
      <c r="CTP1" s="55"/>
      <c r="CTQ1" s="55"/>
      <c r="CTR1" s="55"/>
      <c r="CTS1" s="55"/>
      <c r="CTT1" s="55"/>
      <c r="CTU1" s="55"/>
      <c r="CTV1" s="55"/>
      <c r="CTW1" s="55"/>
      <c r="CTX1" s="55"/>
      <c r="CTY1" s="55"/>
      <c r="CTZ1" s="55"/>
      <c r="CUA1" s="55"/>
      <c r="CUB1" s="55"/>
      <c r="CUC1" s="55"/>
      <c r="CUD1" s="55"/>
      <c r="CUE1" s="55"/>
      <c r="CUF1" s="55"/>
      <c r="CUG1" s="55"/>
      <c r="CUH1" s="55"/>
      <c r="CUI1" s="55"/>
      <c r="CUJ1" s="55"/>
      <c r="CUK1" s="55"/>
      <c r="CUL1" s="55"/>
      <c r="CUM1" s="55"/>
      <c r="CUN1" s="55"/>
      <c r="CUO1" s="55"/>
      <c r="CUP1" s="55"/>
      <c r="CUQ1" s="55"/>
      <c r="CUR1" s="55"/>
      <c r="CUS1" s="55"/>
      <c r="CUT1" s="55"/>
      <c r="CUU1" s="55"/>
      <c r="CUV1" s="55"/>
      <c r="CUW1" s="55"/>
      <c r="CUX1" s="55"/>
      <c r="CUY1" s="55"/>
      <c r="CUZ1" s="55"/>
      <c r="CVA1" s="55"/>
      <c r="CVB1" s="55"/>
      <c r="CVC1" s="55"/>
      <c r="CVD1" s="55"/>
      <c r="CVE1" s="55"/>
      <c r="CVF1" s="55"/>
      <c r="CVG1" s="55"/>
      <c r="CVH1" s="55"/>
      <c r="CVI1" s="55"/>
      <c r="CVJ1" s="55"/>
      <c r="CVK1" s="55"/>
      <c r="CVL1" s="55"/>
      <c r="CVM1" s="55"/>
      <c r="CVN1" s="55"/>
      <c r="CVO1" s="55"/>
      <c r="CVP1" s="55"/>
      <c r="CVQ1" s="55"/>
      <c r="CVR1" s="55"/>
      <c r="CVS1" s="55"/>
      <c r="CVT1" s="55"/>
      <c r="CVU1" s="55"/>
      <c r="CVV1" s="55"/>
      <c r="CVW1" s="55"/>
      <c r="CVX1" s="55"/>
      <c r="CVY1" s="55"/>
      <c r="CVZ1" s="55"/>
      <c r="CWA1" s="55"/>
      <c r="CWB1" s="55"/>
      <c r="CWC1" s="55"/>
      <c r="CWD1" s="55"/>
      <c r="CWE1" s="55"/>
      <c r="CWF1" s="55"/>
      <c r="CWG1" s="55"/>
      <c r="CWH1" s="55"/>
      <c r="CWI1" s="55"/>
      <c r="CWJ1" s="55"/>
      <c r="CWK1" s="55"/>
      <c r="CWL1" s="55"/>
      <c r="CWM1" s="55"/>
      <c r="CWN1" s="55"/>
      <c r="CWO1" s="55"/>
      <c r="CWP1" s="55"/>
      <c r="CWQ1" s="55"/>
      <c r="CWR1" s="55"/>
      <c r="CWS1" s="55"/>
      <c r="CWT1" s="55"/>
      <c r="CWU1" s="55"/>
      <c r="CWV1" s="55"/>
      <c r="CWW1" s="55"/>
      <c r="CWX1" s="55"/>
      <c r="CWY1" s="55"/>
      <c r="CWZ1" s="55"/>
      <c r="CXA1" s="55"/>
      <c r="CXB1" s="55"/>
      <c r="CXC1" s="55"/>
      <c r="CXD1" s="55"/>
      <c r="CXE1" s="55"/>
      <c r="CXF1" s="55"/>
      <c r="CXG1" s="55"/>
      <c r="CXH1" s="55"/>
      <c r="CXI1" s="55"/>
      <c r="CXJ1" s="55"/>
      <c r="CXK1" s="55"/>
      <c r="CXL1" s="55"/>
      <c r="CXM1" s="55"/>
      <c r="CXN1" s="55"/>
      <c r="CXO1" s="55"/>
      <c r="CXP1" s="55"/>
      <c r="CXQ1" s="55"/>
      <c r="CXR1" s="55"/>
      <c r="CXS1" s="55"/>
      <c r="CXT1" s="55"/>
      <c r="CXU1" s="55"/>
      <c r="CXV1" s="55"/>
      <c r="CXW1" s="55"/>
      <c r="CXX1" s="55"/>
      <c r="CXY1" s="55"/>
      <c r="CXZ1" s="55"/>
      <c r="CYA1" s="55"/>
      <c r="CYB1" s="55"/>
      <c r="CYC1" s="55"/>
      <c r="CYD1" s="55"/>
      <c r="CYE1" s="55"/>
      <c r="CYF1" s="55"/>
      <c r="CYG1" s="55"/>
      <c r="CYH1" s="55"/>
      <c r="CYI1" s="55"/>
      <c r="CYJ1" s="55"/>
      <c r="CYK1" s="55"/>
      <c r="CYL1" s="55"/>
      <c r="CYM1" s="55"/>
      <c r="CYN1" s="55"/>
      <c r="CYO1" s="55"/>
      <c r="CYP1" s="55"/>
      <c r="CYQ1" s="55"/>
      <c r="CYR1" s="55"/>
      <c r="CYS1" s="55"/>
      <c r="CYT1" s="55"/>
      <c r="CYU1" s="55"/>
      <c r="CYV1" s="55"/>
      <c r="CYW1" s="55"/>
      <c r="CYX1" s="55"/>
      <c r="CYY1" s="55"/>
      <c r="CYZ1" s="55"/>
      <c r="CZA1" s="55"/>
      <c r="CZB1" s="55"/>
      <c r="CZC1" s="55"/>
      <c r="CZD1" s="55"/>
      <c r="CZE1" s="55"/>
      <c r="CZF1" s="55"/>
      <c r="CZG1" s="55"/>
      <c r="CZH1" s="55"/>
      <c r="CZI1" s="55"/>
      <c r="CZJ1" s="55"/>
      <c r="CZK1" s="55"/>
      <c r="CZL1" s="55"/>
      <c r="CZM1" s="55"/>
      <c r="CZN1" s="55"/>
      <c r="CZO1" s="55"/>
      <c r="CZP1" s="55"/>
      <c r="CZQ1" s="55"/>
      <c r="CZR1" s="55"/>
      <c r="CZS1" s="55"/>
      <c r="CZT1" s="55"/>
      <c r="CZU1" s="55"/>
      <c r="CZV1" s="55"/>
      <c r="CZW1" s="55"/>
      <c r="CZX1" s="55"/>
      <c r="CZY1" s="55"/>
      <c r="CZZ1" s="55"/>
      <c r="DAA1" s="55"/>
      <c r="DAB1" s="55"/>
      <c r="DAC1" s="55"/>
      <c r="DAD1" s="55"/>
      <c r="DAE1" s="55"/>
      <c r="DAF1" s="55"/>
      <c r="DAG1" s="55"/>
      <c r="DAH1" s="55"/>
      <c r="DAI1" s="55"/>
      <c r="DAJ1" s="55"/>
      <c r="DAK1" s="55"/>
      <c r="DAL1" s="55"/>
      <c r="DAM1" s="55"/>
      <c r="DAN1" s="55"/>
      <c r="DAO1" s="55"/>
      <c r="DAP1" s="55"/>
      <c r="DAQ1" s="55"/>
      <c r="DAR1" s="55"/>
      <c r="DAS1" s="55"/>
      <c r="DAT1" s="55"/>
      <c r="DAU1" s="55"/>
      <c r="DAV1" s="55"/>
      <c r="DAW1" s="55"/>
      <c r="DAX1" s="55"/>
      <c r="DAY1" s="55"/>
      <c r="DAZ1" s="55"/>
      <c r="DBA1" s="55"/>
      <c r="DBB1" s="55"/>
      <c r="DBC1" s="55"/>
      <c r="DBD1" s="55"/>
      <c r="DBE1" s="55"/>
      <c r="DBF1" s="55"/>
      <c r="DBG1" s="55"/>
      <c r="DBH1" s="55"/>
      <c r="DBI1" s="55"/>
      <c r="DBJ1" s="55"/>
      <c r="DBK1" s="55"/>
      <c r="DBL1" s="55"/>
      <c r="DBM1" s="55"/>
      <c r="DBN1" s="55"/>
      <c r="DBO1" s="55"/>
      <c r="DBP1" s="55"/>
      <c r="DBQ1" s="55"/>
      <c r="DBR1" s="55"/>
      <c r="DBS1" s="55"/>
      <c r="DBT1" s="55"/>
      <c r="DBU1" s="55"/>
      <c r="DBV1" s="55"/>
      <c r="DBW1" s="55"/>
      <c r="DBX1" s="55"/>
      <c r="DBY1" s="55"/>
      <c r="DBZ1" s="55"/>
      <c r="DCA1" s="55"/>
      <c r="DCB1" s="55"/>
      <c r="DCC1" s="55"/>
      <c r="DCD1" s="55"/>
      <c r="DCE1" s="55"/>
      <c r="DCF1" s="55"/>
      <c r="DCG1" s="55"/>
      <c r="DCH1" s="55"/>
      <c r="DCI1" s="55"/>
      <c r="DCJ1" s="55"/>
      <c r="DCK1" s="55"/>
      <c r="DCL1" s="55"/>
      <c r="DCM1" s="55"/>
      <c r="DCN1" s="55"/>
      <c r="DCO1" s="55"/>
      <c r="DCP1" s="55"/>
      <c r="DCQ1" s="55"/>
      <c r="DCR1" s="55"/>
      <c r="DCS1" s="55"/>
      <c r="DCT1" s="55"/>
      <c r="DCU1" s="55"/>
      <c r="DCV1" s="55"/>
      <c r="DCW1" s="55"/>
      <c r="DCX1" s="55"/>
      <c r="DCY1" s="55"/>
      <c r="DCZ1" s="55"/>
      <c r="DDA1" s="55"/>
      <c r="DDB1" s="55"/>
      <c r="DDC1" s="55"/>
      <c r="DDD1" s="55"/>
      <c r="DDE1" s="55"/>
      <c r="DDF1" s="55"/>
      <c r="DDG1" s="55"/>
      <c r="DDH1" s="55"/>
      <c r="DDI1" s="55"/>
      <c r="DDJ1" s="55"/>
      <c r="DDK1" s="55"/>
      <c r="DDL1" s="55"/>
      <c r="DDM1" s="55"/>
      <c r="DDN1" s="55"/>
      <c r="DDO1" s="55"/>
      <c r="DDP1" s="55"/>
      <c r="DDQ1" s="55"/>
      <c r="DDR1" s="55"/>
      <c r="DDS1" s="55"/>
      <c r="DDT1" s="55"/>
      <c r="DDU1" s="55"/>
      <c r="DDV1" s="55"/>
      <c r="DDW1" s="55"/>
      <c r="DDX1" s="55"/>
      <c r="DDY1" s="55"/>
      <c r="DDZ1" s="55"/>
      <c r="DEA1" s="55"/>
      <c r="DEB1" s="55"/>
      <c r="DEC1" s="55"/>
      <c r="DED1" s="55"/>
      <c r="DEE1" s="55"/>
      <c r="DEF1" s="55"/>
      <c r="DEG1" s="55"/>
      <c r="DEH1" s="55"/>
      <c r="DEI1" s="55"/>
      <c r="DEJ1" s="55"/>
      <c r="DEK1" s="55"/>
      <c r="DEL1" s="55"/>
      <c r="DEM1" s="55"/>
      <c r="DEN1" s="55"/>
      <c r="DEO1" s="55"/>
      <c r="DEP1" s="55"/>
      <c r="DEQ1" s="55"/>
      <c r="DER1" s="55"/>
      <c r="DES1" s="55"/>
      <c r="DET1" s="55"/>
      <c r="DEU1" s="55"/>
      <c r="DEV1" s="55"/>
      <c r="DEW1" s="55"/>
      <c r="DEX1" s="55"/>
      <c r="DEY1" s="55"/>
      <c r="DEZ1" s="55"/>
      <c r="DFA1" s="55"/>
      <c r="DFB1" s="55"/>
      <c r="DFC1" s="55"/>
      <c r="DFD1" s="55"/>
      <c r="DFE1" s="55"/>
      <c r="DFF1" s="55"/>
      <c r="DFG1" s="55"/>
      <c r="DFH1" s="55"/>
      <c r="DFI1" s="55"/>
      <c r="DFJ1" s="55"/>
      <c r="DFK1" s="55"/>
      <c r="DFL1" s="55"/>
      <c r="DFM1" s="55"/>
      <c r="DFN1" s="55"/>
      <c r="DFO1" s="55"/>
      <c r="DFP1" s="55"/>
      <c r="DFQ1" s="55"/>
      <c r="DFR1" s="55"/>
      <c r="DFS1" s="55"/>
      <c r="DFT1" s="55"/>
      <c r="DFU1" s="55"/>
      <c r="DFV1" s="55"/>
      <c r="DFW1" s="55"/>
      <c r="DFX1" s="55"/>
      <c r="DFY1" s="55"/>
      <c r="DFZ1" s="55"/>
      <c r="DGA1" s="55"/>
      <c r="DGB1" s="55"/>
      <c r="DGC1" s="55"/>
      <c r="DGD1" s="55"/>
      <c r="DGE1" s="55"/>
      <c r="DGF1" s="55"/>
      <c r="DGG1" s="55"/>
      <c r="DGH1" s="55"/>
      <c r="DGI1" s="55"/>
      <c r="DGJ1" s="55"/>
      <c r="DGK1" s="55"/>
      <c r="DGL1" s="55"/>
      <c r="DGM1" s="55"/>
      <c r="DGN1" s="55"/>
      <c r="DGO1" s="55"/>
      <c r="DGP1" s="55"/>
      <c r="DGQ1" s="55"/>
      <c r="DGR1" s="55"/>
      <c r="DGS1" s="55"/>
      <c r="DGT1" s="55"/>
      <c r="DGU1" s="55"/>
      <c r="DGV1" s="55"/>
      <c r="DGW1" s="55"/>
      <c r="DGX1" s="55"/>
      <c r="DGY1" s="55"/>
      <c r="DGZ1" s="55"/>
      <c r="DHA1" s="55"/>
      <c r="DHB1" s="55"/>
      <c r="DHC1" s="55"/>
      <c r="DHD1" s="55"/>
      <c r="DHE1" s="55"/>
      <c r="DHF1" s="55"/>
      <c r="DHG1" s="55"/>
      <c r="DHH1" s="55"/>
      <c r="DHI1" s="55"/>
      <c r="DHJ1" s="55"/>
      <c r="DHK1" s="55"/>
      <c r="DHL1" s="55"/>
      <c r="DHM1" s="55"/>
      <c r="DHN1" s="55"/>
      <c r="DHO1" s="55"/>
      <c r="DHP1" s="55"/>
      <c r="DHQ1" s="55"/>
      <c r="DHR1" s="55"/>
      <c r="DHS1" s="55"/>
      <c r="DHT1" s="55"/>
      <c r="DHU1" s="55"/>
      <c r="DHV1" s="55"/>
      <c r="DHW1" s="55"/>
      <c r="DHX1" s="55"/>
      <c r="DHY1" s="55"/>
      <c r="DHZ1" s="55"/>
      <c r="DIA1" s="55"/>
      <c r="DIB1" s="55"/>
      <c r="DIC1" s="55"/>
      <c r="DID1" s="55"/>
      <c r="DIE1" s="55"/>
      <c r="DIF1" s="55"/>
      <c r="DIG1" s="55"/>
      <c r="DIH1" s="55"/>
      <c r="DII1" s="55"/>
      <c r="DIJ1" s="55"/>
      <c r="DIK1" s="55"/>
      <c r="DIL1" s="55"/>
      <c r="DIM1" s="55"/>
      <c r="DIN1" s="55"/>
      <c r="DIO1" s="55"/>
      <c r="DIP1" s="55"/>
      <c r="DIQ1" s="55"/>
      <c r="DIR1" s="55"/>
      <c r="DIS1" s="55"/>
      <c r="DIT1" s="55"/>
      <c r="DIU1" s="55"/>
      <c r="DIV1" s="55"/>
      <c r="DIW1" s="55"/>
      <c r="DIX1" s="55"/>
      <c r="DIY1" s="55"/>
      <c r="DIZ1" s="55"/>
      <c r="DJA1" s="55"/>
      <c r="DJB1" s="55"/>
      <c r="DJC1" s="55"/>
      <c r="DJD1" s="55"/>
      <c r="DJE1" s="55"/>
      <c r="DJF1" s="55"/>
      <c r="DJG1" s="55"/>
      <c r="DJH1" s="55"/>
      <c r="DJI1" s="55"/>
      <c r="DJJ1" s="55"/>
      <c r="DJK1" s="55"/>
      <c r="DJL1" s="55"/>
      <c r="DJM1" s="55"/>
      <c r="DJN1" s="55"/>
      <c r="DJO1" s="55"/>
      <c r="DJP1" s="55"/>
      <c r="DJQ1" s="55"/>
      <c r="DJR1" s="55"/>
      <c r="DJS1" s="55"/>
      <c r="DJT1" s="55"/>
      <c r="DJU1" s="55"/>
      <c r="DJV1" s="55"/>
      <c r="DJW1" s="55"/>
      <c r="DJX1" s="55"/>
      <c r="DJY1" s="55"/>
      <c r="DJZ1" s="55"/>
      <c r="DKA1" s="55"/>
      <c r="DKB1" s="55"/>
      <c r="DKC1" s="55"/>
      <c r="DKD1" s="55"/>
      <c r="DKE1" s="55"/>
      <c r="DKF1" s="55"/>
      <c r="DKG1" s="55"/>
      <c r="DKH1" s="55"/>
      <c r="DKI1" s="55"/>
      <c r="DKJ1" s="55"/>
      <c r="DKK1" s="55"/>
      <c r="DKL1" s="55"/>
      <c r="DKM1" s="55"/>
      <c r="DKN1" s="55"/>
      <c r="DKO1" s="55"/>
      <c r="DKP1" s="55"/>
      <c r="DKQ1" s="55"/>
      <c r="DKR1" s="55"/>
      <c r="DKS1" s="55"/>
      <c r="DKT1" s="55"/>
      <c r="DKU1" s="55"/>
      <c r="DKV1" s="55"/>
      <c r="DKW1" s="55"/>
      <c r="DKX1" s="55"/>
      <c r="DKY1" s="55"/>
      <c r="DKZ1" s="55"/>
      <c r="DLA1" s="55"/>
      <c r="DLB1" s="55"/>
      <c r="DLC1" s="55"/>
      <c r="DLD1" s="55"/>
      <c r="DLE1" s="55"/>
      <c r="DLF1" s="55"/>
      <c r="DLG1" s="55"/>
      <c r="DLH1" s="55"/>
      <c r="DLI1" s="55"/>
      <c r="DLJ1" s="55"/>
      <c r="DLK1" s="55"/>
      <c r="DLL1" s="55"/>
      <c r="DLM1" s="55"/>
      <c r="DLN1" s="55"/>
      <c r="DLO1" s="55"/>
      <c r="DLP1" s="55"/>
      <c r="DLQ1" s="55"/>
      <c r="DLR1" s="55"/>
      <c r="DLS1" s="55"/>
      <c r="DLT1" s="55"/>
      <c r="DLU1" s="55"/>
      <c r="DLV1" s="55"/>
      <c r="DLW1" s="55"/>
      <c r="DLX1" s="55"/>
      <c r="DLY1" s="55"/>
      <c r="DLZ1" s="55"/>
      <c r="DMA1" s="55"/>
      <c r="DMB1" s="55"/>
      <c r="DMC1" s="55"/>
      <c r="DMD1" s="55"/>
      <c r="DME1" s="55"/>
      <c r="DMF1" s="55"/>
      <c r="DMG1" s="55"/>
      <c r="DMH1" s="55"/>
      <c r="DMI1" s="55"/>
      <c r="DMJ1" s="55"/>
      <c r="DMK1" s="55"/>
      <c r="DML1" s="55"/>
      <c r="DMM1" s="55"/>
      <c r="DMN1" s="55"/>
      <c r="DMO1" s="55"/>
      <c r="DMP1" s="55"/>
      <c r="DMQ1" s="55"/>
      <c r="DMR1" s="55"/>
      <c r="DMS1" s="55"/>
      <c r="DMT1" s="55"/>
      <c r="DMU1" s="55"/>
      <c r="DMV1" s="55"/>
      <c r="DMW1" s="55"/>
      <c r="DMX1" s="55"/>
      <c r="DMY1" s="55"/>
      <c r="DMZ1" s="55"/>
      <c r="DNA1" s="55"/>
      <c r="DNB1" s="55"/>
      <c r="DNC1" s="55"/>
      <c r="DND1" s="55"/>
      <c r="DNE1" s="55"/>
      <c r="DNF1" s="55"/>
      <c r="DNG1" s="55"/>
      <c r="DNH1" s="55"/>
      <c r="DNI1" s="55"/>
      <c r="DNJ1" s="55"/>
      <c r="DNK1" s="55"/>
      <c r="DNL1" s="55"/>
      <c r="DNM1" s="55"/>
      <c r="DNN1" s="55"/>
      <c r="DNO1" s="55"/>
      <c r="DNP1" s="55"/>
      <c r="DNQ1" s="55"/>
      <c r="DNR1" s="55"/>
      <c r="DNS1" s="55"/>
      <c r="DNT1" s="55"/>
      <c r="DNU1" s="55"/>
      <c r="DNV1" s="55"/>
      <c r="DNW1" s="55"/>
      <c r="DNX1" s="55"/>
      <c r="DNY1" s="55"/>
      <c r="DNZ1" s="55"/>
      <c r="DOA1" s="55"/>
      <c r="DOB1" s="55"/>
      <c r="DOC1" s="55"/>
      <c r="DOD1" s="55"/>
      <c r="DOE1" s="55"/>
      <c r="DOF1" s="55"/>
      <c r="DOG1" s="55"/>
      <c r="DOH1" s="55"/>
      <c r="DOI1" s="55"/>
      <c r="DOJ1" s="55"/>
      <c r="DOK1" s="55"/>
      <c r="DOL1" s="55"/>
      <c r="DOM1" s="55"/>
      <c r="DON1" s="55"/>
      <c r="DOO1" s="55"/>
      <c r="DOP1" s="55"/>
      <c r="DOQ1" s="55"/>
      <c r="DOR1" s="55"/>
      <c r="DOS1" s="55"/>
      <c r="DOT1" s="55"/>
      <c r="DOU1" s="55"/>
      <c r="DOV1" s="55"/>
      <c r="DOW1" s="55"/>
      <c r="DOX1" s="55"/>
      <c r="DOY1" s="55"/>
      <c r="DOZ1" s="55"/>
      <c r="DPA1" s="55"/>
      <c r="DPB1" s="55"/>
      <c r="DPC1" s="55"/>
      <c r="DPD1" s="55"/>
      <c r="DPE1" s="55"/>
      <c r="DPF1" s="55"/>
      <c r="DPG1" s="55"/>
      <c r="DPH1" s="55"/>
      <c r="DPI1" s="55"/>
      <c r="DPJ1" s="55"/>
      <c r="DPK1" s="55"/>
      <c r="DPL1" s="55"/>
      <c r="DPM1" s="55"/>
      <c r="DPN1" s="55"/>
      <c r="DPO1" s="55"/>
      <c r="DPP1" s="55"/>
      <c r="DPQ1" s="55"/>
      <c r="DPR1" s="55"/>
      <c r="DPS1" s="55"/>
      <c r="DPT1" s="55"/>
      <c r="DPU1" s="55"/>
      <c r="DPV1" s="55"/>
      <c r="DPW1" s="55"/>
      <c r="DPX1" s="55"/>
      <c r="DPY1" s="55"/>
      <c r="DPZ1" s="55"/>
      <c r="DQA1" s="55"/>
      <c r="DQB1" s="55"/>
      <c r="DQC1" s="55"/>
      <c r="DQD1" s="55"/>
      <c r="DQE1" s="55"/>
      <c r="DQF1" s="55"/>
      <c r="DQG1" s="55"/>
      <c r="DQH1" s="55"/>
      <c r="DQI1" s="55"/>
      <c r="DQJ1" s="55"/>
      <c r="DQK1" s="55"/>
      <c r="DQL1" s="55"/>
      <c r="DQM1" s="55"/>
      <c r="DQN1" s="55"/>
      <c r="DQO1" s="55"/>
      <c r="DQP1" s="55"/>
      <c r="DQQ1" s="55"/>
      <c r="DQR1" s="55"/>
      <c r="DQS1" s="55"/>
      <c r="DQT1" s="55"/>
      <c r="DQU1" s="55"/>
      <c r="DQV1" s="55"/>
      <c r="DQW1" s="55"/>
      <c r="DQX1" s="55"/>
      <c r="DQY1" s="55"/>
      <c r="DQZ1" s="55"/>
      <c r="DRA1" s="55"/>
      <c r="DRB1" s="55"/>
      <c r="DRC1" s="55"/>
      <c r="DRD1" s="55"/>
      <c r="DRE1" s="55"/>
      <c r="DRF1" s="55"/>
      <c r="DRG1" s="55"/>
      <c r="DRH1" s="55"/>
      <c r="DRI1" s="55"/>
      <c r="DRJ1" s="55"/>
      <c r="DRK1" s="55"/>
      <c r="DRL1" s="55"/>
      <c r="DRM1" s="55"/>
      <c r="DRN1" s="55"/>
      <c r="DRO1" s="55"/>
      <c r="DRP1" s="55"/>
      <c r="DRQ1" s="55"/>
      <c r="DRR1" s="55"/>
      <c r="DRS1" s="55"/>
      <c r="DRT1" s="55"/>
      <c r="DRU1" s="55"/>
      <c r="DRV1" s="55"/>
      <c r="DRW1" s="55"/>
      <c r="DRX1" s="55"/>
      <c r="DRY1" s="55"/>
      <c r="DRZ1" s="55"/>
      <c r="DSA1" s="55"/>
      <c r="DSB1" s="55"/>
      <c r="DSC1" s="55"/>
      <c r="DSD1" s="55"/>
      <c r="DSE1" s="55"/>
      <c r="DSF1" s="55"/>
      <c r="DSG1" s="55"/>
      <c r="DSH1" s="55"/>
      <c r="DSI1" s="55"/>
      <c r="DSJ1" s="55"/>
      <c r="DSK1" s="55"/>
      <c r="DSL1" s="55"/>
      <c r="DSM1" s="55"/>
      <c r="DSN1" s="55"/>
      <c r="DSO1" s="55"/>
      <c r="DSP1" s="55"/>
      <c r="DSQ1" s="55"/>
      <c r="DSR1" s="55"/>
      <c r="DSS1" s="55"/>
      <c r="DST1" s="55"/>
      <c r="DSU1" s="55"/>
      <c r="DSV1" s="55"/>
      <c r="DSW1" s="55"/>
      <c r="DSX1" s="55"/>
      <c r="DSY1" s="55"/>
      <c r="DSZ1" s="55"/>
      <c r="DTA1" s="55"/>
      <c r="DTB1" s="55"/>
      <c r="DTC1" s="55"/>
      <c r="DTD1" s="55"/>
      <c r="DTE1" s="55"/>
      <c r="DTF1" s="55"/>
      <c r="DTG1" s="55"/>
      <c r="DTH1" s="55"/>
      <c r="DTI1" s="55"/>
      <c r="DTJ1" s="55"/>
      <c r="DTK1" s="55"/>
      <c r="DTL1" s="55"/>
      <c r="DTM1" s="55"/>
      <c r="DTN1" s="55"/>
      <c r="DTO1" s="55"/>
      <c r="DTP1" s="55"/>
      <c r="DTQ1" s="55"/>
      <c r="DTR1" s="55"/>
      <c r="DTS1" s="55"/>
      <c r="DTT1" s="55"/>
      <c r="DTU1" s="55"/>
      <c r="DTV1" s="55"/>
      <c r="DTW1" s="55"/>
      <c r="DTX1" s="55"/>
      <c r="DTY1" s="55"/>
      <c r="DTZ1" s="55"/>
      <c r="DUA1" s="55"/>
      <c r="DUB1" s="55"/>
      <c r="DUC1" s="55"/>
      <c r="DUD1" s="55"/>
      <c r="DUE1" s="55"/>
      <c r="DUF1" s="55"/>
      <c r="DUG1" s="55"/>
      <c r="DUH1" s="55"/>
      <c r="DUI1" s="55"/>
      <c r="DUJ1" s="55"/>
      <c r="DUK1" s="55"/>
      <c r="DUL1" s="55"/>
      <c r="DUM1" s="55"/>
      <c r="DUN1" s="55"/>
      <c r="DUO1" s="55"/>
      <c r="DUP1" s="55"/>
      <c r="DUQ1" s="55"/>
      <c r="DUR1" s="55"/>
      <c r="DUS1" s="55"/>
      <c r="DUT1" s="55"/>
      <c r="DUU1" s="55"/>
      <c r="DUV1" s="55"/>
      <c r="DUW1" s="55"/>
      <c r="DUX1" s="55"/>
      <c r="DUY1" s="55"/>
      <c r="DUZ1" s="55"/>
      <c r="DVA1" s="55"/>
      <c r="DVB1" s="55"/>
      <c r="DVC1" s="55"/>
      <c r="DVD1" s="55"/>
      <c r="DVE1" s="55"/>
      <c r="DVF1" s="55"/>
      <c r="DVG1" s="55"/>
      <c r="DVH1" s="55"/>
      <c r="DVI1" s="55"/>
      <c r="DVJ1" s="55"/>
      <c r="DVK1" s="55"/>
      <c r="DVL1" s="55"/>
      <c r="DVM1" s="55"/>
      <c r="DVN1" s="55"/>
      <c r="DVO1" s="55"/>
      <c r="DVP1" s="55"/>
      <c r="DVQ1" s="55"/>
      <c r="DVR1" s="55"/>
      <c r="DVS1" s="55"/>
      <c r="DVT1" s="55"/>
      <c r="DVU1" s="55"/>
      <c r="DVV1" s="55"/>
      <c r="DVW1" s="55"/>
      <c r="DVX1" s="55"/>
      <c r="DVY1" s="55"/>
      <c r="DVZ1" s="55"/>
      <c r="DWA1" s="55"/>
      <c r="DWB1" s="55"/>
      <c r="DWC1" s="55"/>
      <c r="DWD1" s="55"/>
      <c r="DWE1" s="55"/>
      <c r="DWF1" s="55"/>
      <c r="DWG1" s="55"/>
      <c r="DWH1" s="55"/>
      <c r="DWI1" s="55"/>
      <c r="DWJ1" s="55"/>
      <c r="DWK1" s="55"/>
      <c r="DWL1" s="55"/>
      <c r="DWM1" s="55"/>
      <c r="DWN1" s="55"/>
      <c r="DWO1" s="55"/>
      <c r="DWP1" s="55"/>
      <c r="DWQ1" s="55"/>
      <c r="DWR1" s="55"/>
      <c r="DWS1" s="55"/>
      <c r="DWT1" s="55"/>
      <c r="DWU1" s="55"/>
      <c r="DWV1" s="55"/>
      <c r="DWW1" s="55"/>
      <c r="DWX1" s="55"/>
      <c r="DWY1" s="55"/>
      <c r="DWZ1" s="55"/>
      <c r="DXA1" s="55"/>
      <c r="DXB1" s="55"/>
      <c r="DXC1" s="55"/>
      <c r="DXD1" s="55"/>
      <c r="DXE1" s="55"/>
      <c r="DXF1" s="55"/>
      <c r="DXG1" s="55"/>
      <c r="DXH1" s="55"/>
      <c r="DXI1" s="55"/>
      <c r="DXJ1" s="55"/>
      <c r="DXK1" s="55"/>
      <c r="DXL1" s="55"/>
      <c r="DXM1" s="55"/>
      <c r="DXN1" s="55"/>
      <c r="DXO1" s="55"/>
      <c r="DXP1" s="55"/>
      <c r="DXQ1" s="55"/>
      <c r="DXR1" s="55"/>
      <c r="DXS1" s="55"/>
      <c r="DXT1" s="55"/>
      <c r="DXU1" s="55"/>
      <c r="DXV1" s="55"/>
      <c r="DXW1" s="55"/>
      <c r="DXX1" s="55"/>
      <c r="DXY1" s="55"/>
      <c r="DXZ1" s="55"/>
      <c r="DYA1" s="55"/>
      <c r="DYB1" s="55"/>
      <c r="DYC1" s="55"/>
      <c r="DYD1" s="55"/>
      <c r="DYE1" s="55"/>
      <c r="DYF1" s="55"/>
      <c r="DYG1" s="55"/>
      <c r="DYH1" s="55"/>
      <c r="DYI1" s="55"/>
      <c r="DYJ1" s="55"/>
      <c r="DYK1" s="55"/>
      <c r="DYL1" s="55"/>
      <c r="DYM1" s="55"/>
      <c r="DYN1" s="55"/>
      <c r="DYO1" s="55"/>
      <c r="DYP1" s="55"/>
      <c r="DYQ1" s="55"/>
      <c r="DYR1" s="55"/>
      <c r="DYS1" s="55"/>
      <c r="DYT1" s="55"/>
      <c r="DYU1" s="55"/>
      <c r="DYV1" s="55"/>
      <c r="DYW1" s="55"/>
      <c r="DYX1" s="55"/>
      <c r="DYY1" s="55"/>
      <c r="DYZ1" s="55"/>
      <c r="DZA1" s="55"/>
      <c r="DZB1" s="55"/>
      <c r="DZC1" s="55"/>
      <c r="DZD1" s="55"/>
      <c r="DZE1" s="55"/>
      <c r="DZF1" s="55"/>
      <c r="DZG1" s="55"/>
      <c r="DZH1" s="55"/>
      <c r="DZI1" s="55"/>
      <c r="DZJ1" s="55"/>
      <c r="DZK1" s="55"/>
      <c r="DZL1" s="55"/>
      <c r="DZM1" s="55"/>
      <c r="DZN1" s="55"/>
      <c r="DZO1" s="55"/>
      <c r="DZP1" s="55"/>
      <c r="DZQ1" s="55"/>
      <c r="DZR1" s="55"/>
      <c r="DZS1" s="55"/>
      <c r="DZT1" s="55"/>
      <c r="DZU1" s="55"/>
      <c r="DZV1" s="55"/>
      <c r="DZW1" s="55"/>
      <c r="DZX1" s="55"/>
      <c r="DZY1" s="55"/>
      <c r="DZZ1" s="55"/>
      <c r="EAA1" s="55"/>
      <c r="EAB1" s="55"/>
      <c r="EAC1" s="55"/>
      <c r="EAD1" s="55"/>
      <c r="EAE1" s="55"/>
      <c r="EAF1" s="55"/>
      <c r="EAG1" s="55"/>
      <c r="EAH1" s="55"/>
      <c r="EAI1" s="55"/>
      <c r="EAJ1" s="55"/>
      <c r="EAK1" s="55"/>
      <c r="EAL1" s="55"/>
      <c r="EAM1" s="55"/>
      <c r="EAN1" s="55"/>
      <c r="EAO1" s="55"/>
      <c r="EAP1" s="55"/>
      <c r="EAQ1" s="55"/>
      <c r="EAR1" s="55"/>
      <c r="EAS1" s="55"/>
      <c r="EAT1" s="55"/>
      <c r="EAU1" s="55"/>
      <c r="EAV1" s="55"/>
      <c r="EAW1" s="55"/>
      <c r="EAX1" s="55"/>
      <c r="EAY1" s="55"/>
      <c r="EAZ1" s="55"/>
      <c r="EBA1" s="55"/>
      <c r="EBB1" s="55"/>
      <c r="EBC1" s="55"/>
      <c r="EBD1" s="55"/>
      <c r="EBE1" s="55"/>
      <c r="EBF1" s="55"/>
      <c r="EBG1" s="55"/>
      <c r="EBH1" s="55"/>
      <c r="EBI1" s="55"/>
      <c r="EBJ1" s="55"/>
      <c r="EBK1" s="55"/>
      <c r="EBL1" s="55"/>
      <c r="EBM1" s="55"/>
      <c r="EBN1" s="55"/>
      <c r="EBO1" s="55"/>
      <c r="EBP1" s="55"/>
      <c r="EBQ1" s="55"/>
      <c r="EBR1" s="55"/>
      <c r="EBS1" s="55"/>
      <c r="EBT1" s="55"/>
      <c r="EBU1" s="55"/>
      <c r="EBV1" s="55"/>
      <c r="EBW1" s="55"/>
      <c r="EBX1" s="55"/>
      <c r="EBY1" s="55"/>
      <c r="EBZ1" s="55"/>
      <c r="ECA1" s="55"/>
      <c r="ECB1" s="55"/>
      <c r="ECC1" s="55"/>
      <c r="ECD1" s="55"/>
      <c r="ECE1" s="55"/>
      <c r="ECF1" s="55"/>
      <c r="ECG1" s="55"/>
      <c r="ECH1" s="55"/>
      <c r="ECI1" s="55"/>
      <c r="ECJ1" s="55"/>
      <c r="ECK1" s="55"/>
      <c r="ECL1" s="55"/>
      <c r="ECM1" s="55"/>
      <c r="ECN1" s="55"/>
      <c r="ECO1" s="55"/>
      <c r="ECP1" s="55"/>
      <c r="ECQ1" s="55"/>
      <c r="ECR1" s="55"/>
      <c r="ECS1" s="55"/>
      <c r="ECT1" s="55"/>
      <c r="ECU1" s="55"/>
      <c r="ECV1" s="55"/>
      <c r="ECW1" s="55"/>
      <c r="ECX1" s="55"/>
      <c r="ECY1" s="55"/>
      <c r="ECZ1" s="55"/>
      <c r="EDA1" s="55"/>
      <c r="EDB1" s="55"/>
      <c r="EDC1" s="55"/>
      <c r="EDD1" s="55"/>
      <c r="EDE1" s="55"/>
      <c r="EDF1" s="55"/>
      <c r="EDG1" s="55"/>
      <c r="EDH1" s="55"/>
      <c r="EDI1" s="55"/>
      <c r="EDJ1" s="55"/>
      <c r="EDK1" s="55"/>
      <c r="EDL1" s="55"/>
      <c r="EDM1" s="55"/>
      <c r="EDN1" s="55"/>
      <c r="EDO1" s="55"/>
      <c r="EDP1" s="55"/>
      <c r="EDQ1" s="55"/>
      <c r="EDR1" s="55"/>
      <c r="EDS1" s="55"/>
      <c r="EDT1" s="55"/>
      <c r="EDU1" s="55"/>
      <c r="EDV1" s="55"/>
      <c r="EDW1" s="55"/>
      <c r="EDX1" s="55"/>
      <c r="EDY1" s="55"/>
      <c r="EDZ1" s="55"/>
      <c r="EEA1" s="55"/>
      <c r="EEB1" s="55"/>
      <c r="EEC1" s="55"/>
      <c r="EED1" s="55"/>
      <c r="EEE1" s="55"/>
      <c r="EEF1" s="55"/>
      <c r="EEG1" s="55"/>
      <c r="EEH1" s="55"/>
      <c r="EEI1" s="55"/>
      <c r="EEJ1" s="55"/>
      <c r="EEK1" s="55"/>
      <c r="EEL1" s="55"/>
      <c r="EEM1" s="55"/>
      <c r="EEN1" s="55"/>
      <c r="EEO1" s="55"/>
      <c r="EEP1" s="55"/>
      <c r="EEQ1" s="55"/>
      <c r="EER1" s="55"/>
      <c r="EES1" s="55"/>
      <c r="EET1" s="55"/>
      <c r="EEU1" s="55"/>
      <c r="EEV1" s="55"/>
      <c r="EEW1" s="55"/>
      <c r="EEX1" s="55"/>
      <c r="EEY1" s="55"/>
      <c r="EEZ1" s="55"/>
      <c r="EFA1" s="55"/>
      <c r="EFB1" s="55"/>
      <c r="EFC1" s="55"/>
      <c r="EFD1" s="55"/>
      <c r="EFE1" s="55"/>
      <c r="EFF1" s="55"/>
      <c r="EFG1" s="55"/>
      <c r="EFH1" s="55"/>
      <c r="EFI1" s="55"/>
      <c r="EFJ1" s="55"/>
      <c r="EFK1" s="55"/>
      <c r="EFL1" s="55"/>
      <c r="EFM1" s="55"/>
      <c r="EFN1" s="55"/>
      <c r="EFO1" s="55"/>
      <c r="EFP1" s="55"/>
      <c r="EFQ1" s="55"/>
      <c r="EFR1" s="55"/>
      <c r="EFS1" s="55"/>
      <c r="EFT1" s="55"/>
      <c r="EFU1" s="55"/>
      <c r="EFV1" s="55"/>
      <c r="EFW1" s="55"/>
      <c r="EFX1" s="55"/>
      <c r="EFY1" s="55"/>
      <c r="EFZ1" s="55"/>
      <c r="EGA1" s="55"/>
      <c r="EGB1" s="55"/>
      <c r="EGC1" s="55"/>
      <c r="EGD1" s="55"/>
      <c r="EGE1" s="55"/>
      <c r="EGF1" s="55"/>
      <c r="EGG1" s="55"/>
      <c r="EGH1" s="55"/>
      <c r="EGI1" s="55"/>
      <c r="EGJ1" s="55"/>
      <c r="EGK1" s="55"/>
      <c r="EGL1" s="55"/>
      <c r="EGM1" s="55"/>
      <c r="EGN1" s="55"/>
      <c r="EGO1" s="55"/>
      <c r="EGP1" s="55"/>
      <c r="EGQ1" s="55"/>
      <c r="EGR1" s="55"/>
      <c r="EGS1" s="55"/>
      <c r="EGT1" s="55"/>
      <c r="EGU1" s="55"/>
      <c r="EGV1" s="55"/>
      <c r="EGW1" s="55"/>
      <c r="EGX1" s="55"/>
      <c r="EGY1" s="55"/>
      <c r="EGZ1" s="55"/>
      <c r="EHA1" s="55"/>
      <c r="EHB1" s="55"/>
      <c r="EHC1" s="55"/>
      <c r="EHD1" s="55"/>
      <c r="EHE1" s="55"/>
      <c r="EHF1" s="55"/>
      <c r="EHG1" s="55"/>
      <c r="EHH1" s="55"/>
      <c r="EHI1" s="55"/>
      <c r="EHJ1" s="55"/>
      <c r="EHK1" s="55"/>
      <c r="EHL1" s="55"/>
      <c r="EHM1" s="55"/>
      <c r="EHN1" s="55"/>
      <c r="EHO1" s="55"/>
      <c r="EHP1" s="55"/>
      <c r="EHQ1" s="55"/>
      <c r="EHR1" s="55"/>
      <c r="EHS1" s="55"/>
      <c r="EHT1" s="55"/>
      <c r="EHU1" s="55"/>
      <c r="EHV1" s="55"/>
      <c r="EHW1" s="55"/>
      <c r="EHX1" s="55"/>
      <c r="EHY1" s="55"/>
      <c r="EHZ1" s="55"/>
      <c r="EIA1" s="55"/>
      <c r="EIB1" s="55"/>
      <c r="EIC1" s="55"/>
      <c r="EID1" s="55"/>
      <c r="EIE1" s="55"/>
      <c r="EIF1" s="55"/>
      <c r="EIG1" s="55"/>
      <c r="EIH1" s="55"/>
      <c r="EII1" s="55"/>
      <c r="EIJ1" s="55"/>
      <c r="EIK1" s="55"/>
      <c r="EIL1" s="55"/>
      <c r="EIM1" s="55"/>
      <c r="EIN1" s="55"/>
      <c r="EIO1" s="55"/>
      <c r="EIP1" s="55"/>
      <c r="EIQ1" s="55"/>
      <c r="EIR1" s="55"/>
      <c r="EIS1" s="55"/>
      <c r="EIT1" s="55"/>
      <c r="EIU1" s="55"/>
      <c r="EIV1" s="55"/>
      <c r="EIW1" s="55"/>
      <c r="EIX1" s="55"/>
      <c r="EIY1" s="55"/>
      <c r="EIZ1" s="55"/>
      <c r="EJA1" s="55"/>
      <c r="EJB1" s="55"/>
      <c r="EJC1" s="55"/>
      <c r="EJD1" s="55"/>
      <c r="EJE1" s="55"/>
      <c r="EJF1" s="55"/>
      <c r="EJG1" s="55"/>
      <c r="EJH1" s="55"/>
      <c r="EJI1" s="55"/>
      <c r="EJJ1" s="55"/>
      <c r="EJK1" s="55"/>
      <c r="EJL1" s="55"/>
      <c r="EJM1" s="55"/>
      <c r="EJN1" s="55"/>
      <c r="EJO1" s="55"/>
      <c r="EJP1" s="55"/>
      <c r="EJQ1" s="55"/>
      <c r="EJR1" s="55"/>
      <c r="EJS1" s="55"/>
      <c r="EJT1" s="55"/>
      <c r="EJU1" s="55"/>
      <c r="EJV1" s="55"/>
      <c r="EJW1" s="55"/>
      <c r="EJX1" s="55"/>
      <c r="EJY1" s="55"/>
      <c r="EJZ1" s="55"/>
      <c r="EKA1" s="55"/>
      <c r="EKB1" s="55"/>
      <c r="EKC1" s="55"/>
      <c r="EKD1" s="55"/>
      <c r="EKE1" s="55"/>
      <c r="EKF1" s="55"/>
      <c r="EKG1" s="55"/>
      <c r="EKH1" s="55"/>
      <c r="EKI1" s="55"/>
      <c r="EKJ1" s="55"/>
      <c r="EKK1" s="55"/>
      <c r="EKL1" s="55"/>
      <c r="EKM1" s="55"/>
      <c r="EKN1" s="55"/>
      <c r="EKO1" s="55"/>
      <c r="EKP1" s="55"/>
      <c r="EKQ1" s="55"/>
      <c r="EKR1" s="55"/>
      <c r="EKS1" s="55"/>
      <c r="EKT1" s="55"/>
      <c r="EKU1" s="55"/>
      <c r="EKV1" s="55"/>
      <c r="EKW1" s="55"/>
      <c r="EKX1" s="55"/>
      <c r="EKY1" s="55"/>
      <c r="EKZ1" s="55"/>
      <c r="ELA1" s="55"/>
      <c r="ELB1" s="55"/>
      <c r="ELC1" s="55"/>
      <c r="ELD1" s="55"/>
      <c r="ELE1" s="55"/>
      <c r="ELF1" s="55"/>
      <c r="ELG1" s="55"/>
      <c r="ELH1" s="55"/>
      <c r="ELI1" s="55"/>
      <c r="ELJ1" s="55"/>
      <c r="ELK1" s="55"/>
      <c r="ELL1" s="55"/>
      <c r="ELM1" s="55"/>
      <c r="ELN1" s="55"/>
      <c r="ELO1" s="55"/>
      <c r="ELP1" s="55"/>
      <c r="ELQ1" s="55"/>
      <c r="ELR1" s="55"/>
      <c r="ELS1" s="55"/>
      <c r="ELT1" s="55"/>
      <c r="ELU1" s="55"/>
      <c r="ELV1" s="55"/>
      <c r="ELW1" s="55"/>
      <c r="ELX1" s="55"/>
      <c r="ELY1" s="55"/>
      <c r="ELZ1" s="55"/>
      <c r="EMA1" s="55"/>
      <c r="EMB1" s="55"/>
      <c r="EMC1" s="55"/>
      <c r="EMD1" s="55"/>
      <c r="EME1" s="55"/>
      <c r="EMF1" s="55"/>
      <c r="EMG1" s="55"/>
      <c r="EMH1" s="55"/>
      <c r="EMI1" s="55"/>
      <c r="EMJ1" s="55"/>
      <c r="EMK1" s="55"/>
      <c r="EML1" s="55"/>
      <c r="EMM1" s="55"/>
      <c r="EMN1" s="55"/>
      <c r="EMO1" s="55"/>
      <c r="EMP1" s="55"/>
      <c r="EMQ1" s="55"/>
      <c r="EMR1" s="55"/>
      <c r="EMS1" s="55"/>
      <c r="EMT1" s="55"/>
      <c r="EMU1" s="55"/>
      <c r="EMV1" s="55"/>
      <c r="EMW1" s="55"/>
      <c r="EMX1" s="55"/>
      <c r="EMY1" s="55"/>
      <c r="EMZ1" s="55"/>
      <c r="ENA1" s="55"/>
      <c r="ENB1" s="55"/>
      <c r="ENC1" s="55"/>
      <c r="END1" s="55"/>
      <c r="ENE1" s="55"/>
      <c r="ENF1" s="55"/>
      <c r="ENG1" s="55"/>
      <c r="ENH1" s="55"/>
      <c r="ENI1" s="55"/>
      <c r="ENJ1" s="55"/>
      <c r="ENK1" s="55"/>
      <c r="ENL1" s="55"/>
      <c r="ENM1" s="55"/>
      <c r="ENN1" s="55"/>
      <c r="ENO1" s="55"/>
      <c r="ENP1" s="55"/>
      <c r="ENQ1" s="55"/>
      <c r="ENR1" s="55"/>
      <c r="ENS1" s="55"/>
      <c r="ENT1" s="55"/>
      <c r="ENU1" s="55"/>
      <c r="ENV1" s="55"/>
      <c r="ENW1" s="55"/>
      <c r="ENX1" s="55"/>
      <c r="ENY1" s="55"/>
      <c r="ENZ1" s="55"/>
      <c r="EOA1" s="55"/>
      <c r="EOB1" s="55"/>
      <c r="EOC1" s="55"/>
      <c r="EOD1" s="55"/>
      <c r="EOE1" s="55"/>
      <c r="EOF1" s="55"/>
      <c r="EOG1" s="55"/>
      <c r="EOH1" s="55"/>
      <c r="EOI1" s="55"/>
      <c r="EOJ1" s="55"/>
      <c r="EOK1" s="55"/>
      <c r="EOL1" s="55"/>
      <c r="EOM1" s="55"/>
      <c r="EON1" s="55"/>
      <c r="EOO1" s="55"/>
      <c r="EOP1" s="55"/>
      <c r="EOQ1" s="55"/>
      <c r="EOR1" s="55"/>
      <c r="EOS1" s="55"/>
      <c r="EOT1" s="55"/>
      <c r="EOU1" s="55"/>
      <c r="EOV1" s="55"/>
      <c r="EOW1" s="55"/>
      <c r="EOX1" s="55"/>
      <c r="EOY1" s="55"/>
      <c r="EOZ1" s="55"/>
      <c r="EPA1" s="55"/>
      <c r="EPB1" s="55"/>
      <c r="EPC1" s="55"/>
      <c r="EPD1" s="55"/>
      <c r="EPE1" s="55"/>
      <c r="EPF1" s="55"/>
      <c r="EPG1" s="55"/>
      <c r="EPH1" s="55"/>
      <c r="EPI1" s="55"/>
      <c r="EPJ1" s="55"/>
      <c r="EPK1" s="55"/>
      <c r="EPL1" s="55"/>
      <c r="EPM1" s="55"/>
      <c r="EPN1" s="55"/>
      <c r="EPO1" s="55"/>
      <c r="EPP1" s="55"/>
      <c r="EPQ1" s="55"/>
      <c r="EPR1" s="55"/>
      <c r="EPS1" s="55"/>
      <c r="EPT1" s="55"/>
      <c r="EPU1" s="55"/>
      <c r="EPV1" s="55"/>
      <c r="EPW1" s="55"/>
      <c r="EPX1" s="55"/>
      <c r="EPY1" s="55"/>
      <c r="EPZ1" s="55"/>
      <c r="EQA1" s="55"/>
      <c r="EQB1" s="55"/>
      <c r="EQC1" s="55"/>
      <c r="EQD1" s="55"/>
      <c r="EQE1" s="55"/>
      <c r="EQF1" s="55"/>
      <c r="EQG1" s="55"/>
      <c r="EQH1" s="55"/>
      <c r="EQI1" s="55"/>
      <c r="EQJ1" s="55"/>
      <c r="EQK1" s="55"/>
      <c r="EQL1" s="55"/>
      <c r="EQM1" s="55"/>
      <c r="EQN1" s="55"/>
      <c r="EQO1" s="55"/>
      <c r="EQP1" s="55"/>
      <c r="EQQ1" s="55"/>
      <c r="EQR1" s="55"/>
      <c r="EQS1" s="55"/>
      <c r="EQT1" s="55"/>
      <c r="EQU1" s="55"/>
      <c r="EQV1" s="55"/>
      <c r="EQW1" s="55"/>
      <c r="EQX1" s="55"/>
      <c r="EQY1" s="55"/>
      <c r="EQZ1" s="55"/>
      <c r="ERA1" s="55"/>
      <c r="ERB1" s="55"/>
      <c r="ERC1" s="55"/>
      <c r="ERD1" s="55"/>
      <c r="ERE1" s="55"/>
      <c r="ERF1" s="55"/>
      <c r="ERG1" s="55"/>
      <c r="ERH1" s="55"/>
      <c r="ERI1" s="55"/>
      <c r="ERJ1" s="55"/>
      <c r="ERK1" s="55"/>
      <c r="ERL1" s="55"/>
      <c r="ERM1" s="55"/>
      <c r="ERN1" s="55"/>
      <c r="ERO1" s="55"/>
      <c r="ERP1" s="55"/>
      <c r="ERQ1" s="55"/>
      <c r="ERR1" s="55"/>
      <c r="ERS1" s="55"/>
      <c r="ERT1" s="55"/>
      <c r="ERU1" s="55"/>
      <c r="ERV1" s="55"/>
      <c r="ERW1" s="55"/>
      <c r="ERX1" s="55"/>
      <c r="ERY1" s="55"/>
      <c r="ERZ1" s="55"/>
      <c r="ESA1" s="55"/>
      <c r="ESB1" s="55"/>
      <c r="ESC1" s="55"/>
      <c r="ESD1" s="55"/>
      <c r="ESE1" s="55"/>
      <c r="ESF1" s="55"/>
      <c r="ESG1" s="55"/>
      <c r="ESH1" s="55"/>
      <c r="ESI1" s="55"/>
      <c r="ESJ1" s="55"/>
      <c r="ESK1" s="55"/>
      <c r="ESL1" s="55"/>
      <c r="ESM1" s="55"/>
      <c r="ESN1" s="55"/>
      <c r="ESO1" s="55"/>
      <c r="ESP1" s="55"/>
      <c r="ESQ1" s="55"/>
      <c r="ESR1" s="55"/>
      <c r="ESS1" s="55"/>
      <c r="EST1" s="55"/>
      <c r="ESU1" s="55"/>
      <c r="ESV1" s="55"/>
      <c r="ESW1" s="55"/>
      <c r="ESX1" s="55"/>
      <c r="ESY1" s="55"/>
      <c r="ESZ1" s="55"/>
      <c r="ETA1" s="55"/>
      <c r="ETB1" s="55"/>
      <c r="ETC1" s="55"/>
      <c r="ETD1" s="55"/>
      <c r="ETE1" s="55"/>
      <c r="ETF1" s="55"/>
      <c r="ETG1" s="55"/>
      <c r="ETH1" s="55"/>
      <c r="ETI1" s="55"/>
      <c r="ETJ1" s="55"/>
      <c r="ETK1" s="55"/>
      <c r="ETL1" s="55"/>
      <c r="ETM1" s="55"/>
      <c r="ETN1" s="55"/>
      <c r="ETO1" s="55"/>
      <c r="ETP1" s="55"/>
      <c r="ETQ1" s="55"/>
      <c r="ETR1" s="55"/>
      <c r="ETS1" s="55"/>
      <c r="ETT1" s="55"/>
      <c r="ETU1" s="55"/>
      <c r="ETV1" s="55"/>
      <c r="ETW1" s="55"/>
      <c r="ETX1" s="55"/>
      <c r="ETY1" s="55"/>
      <c r="ETZ1" s="55"/>
      <c r="EUA1" s="55"/>
      <c r="EUB1" s="55"/>
      <c r="EUC1" s="55"/>
      <c r="EUD1" s="55"/>
      <c r="EUE1" s="55"/>
      <c r="EUF1" s="55"/>
      <c r="EUG1" s="55"/>
      <c r="EUH1" s="55"/>
      <c r="EUI1" s="55"/>
      <c r="EUJ1" s="55"/>
      <c r="EUK1" s="55"/>
      <c r="EUL1" s="55"/>
      <c r="EUM1" s="55"/>
      <c r="EUN1" s="55"/>
      <c r="EUO1" s="55"/>
      <c r="EUP1" s="55"/>
      <c r="EUQ1" s="55"/>
      <c r="EUR1" s="55"/>
      <c r="EUS1" s="55"/>
      <c r="EUT1" s="55"/>
      <c r="EUU1" s="55"/>
      <c r="EUV1" s="55"/>
      <c r="EUW1" s="55"/>
      <c r="EUX1" s="55"/>
      <c r="EUY1" s="55"/>
      <c r="EUZ1" s="55"/>
      <c r="EVA1" s="55"/>
      <c r="EVB1" s="55"/>
      <c r="EVC1" s="55"/>
      <c r="EVD1" s="55"/>
      <c r="EVE1" s="55"/>
      <c r="EVF1" s="55"/>
      <c r="EVG1" s="55"/>
      <c r="EVH1" s="55"/>
      <c r="EVI1" s="55"/>
      <c r="EVJ1" s="55"/>
      <c r="EVK1" s="55"/>
      <c r="EVL1" s="55"/>
      <c r="EVM1" s="55"/>
      <c r="EVN1" s="55"/>
      <c r="EVO1" s="55"/>
      <c r="EVP1" s="55"/>
      <c r="EVQ1" s="55"/>
      <c r="EVR1" s="55"/>
      <c r="EVS1" s="55"/>
      <c r="EVT1" s="55"/>
      <c r="EVU1" s="55"/>
      <c r="EVV1" s="55"/>
      <c r="EVW1" s="55"/>
      <c r="EVX1" s="55"/>
      <c r="EVY1" s="55"/>
      <c r="EVZ1" s="55"/>
      <c r="EWA1" s="55"/>
      <c r="EWB1" s="55"/>
      <c r="EWC1" s="55"/>
      <c r="EWD1" s="55"/>
      <c r="EWE1" s="55"/>
      <c r="EWF1" s="55"/>
      <c r="EWG1" s="55"/>
      <c r="EWH1" s="55"/>
      <c r="EWI1" s="55"/>
      <c r="EWJ1" s="55"/>
      <c r="EWK1" s="55"/>
      <c r="EWL1" s="55"/>
      <c r="EWM1" s="55"/>
      <c r="EWN1" s="55"/>
      <c r="EWO1" s="55"/>
      <c r="EWP1" s="55"/>
      <c r="EWQ1" s="55"/>
      <c r="EWR1" s="55"/>
      <c r="EWS1" s="55"/>
      <c r="EWT1" s="55"/>
      <c r="EWU1" s="55"/>
      <c r="EWV1" s="55"/>
      <c r="EWW1" s="55"/>
      <c r="EWX1" s="55"/>
      <c r="EWY1" s="55"/>
      <c r="EWZ1" s="55"/>
      <c r="EXA1" s="55"/>
      <c r="EXB1" s="55"/>
      <c r="EXC1" s="55"/>
      <c r="EXD1" s="55"/>
      <c r="EXE1" s="55"/>
      <c r="EXF1" s="55"/>
      <c r="EXG1" s="55"/>
      <c r="EXH1" s="55"/>
      <c r="EXI1" s="55"/>
      <c r="EXJ1" s="55"/>
      <c r="EXK1" s="55"/>
      <c r="EXL1" s="55"/>
      <c r="EXM1" s="55"/>
      <c r="EXN1" s="55"/>
      <c r="EXO1" s="55"/>
      <c r="EXP1" s="55"/>
      <c r="EXQ1" s="55"/>
      <c r="EXR1" s="55"/>
      <c r="EXS1" s="55"/>
      <c r="EXT1" s="55"/>
      <c r="EXU1" s="55"/>
      <c r="EXV1" s="55"/>
      <c r="EXW1" s="55"/>
      <c r="EXX1" s="55"/>
      <c r="EXY1" s="55"/>
      <c r="EXZ1" s="55"/>
      <c r="EYA1" s="55"/>
      <c r="EYB1" s="55"/>
      <c r="EYC1" s="55"/>
      <c r="EYD1" s="55"/>
      <c r="EYE1" s="55"/>
      <c r="EYF1" s="55"/>
      <c r="EYG1" s="55"/>
      <c r="EYH1" s="55"/>
      <c r="EYI1" s="55"/>
      <c r="EYJ1" s="55"/>
      <c r="EYK1" s="55"/>
      <c r="EYL1" s="55"/>
      <c r="EYM1" s="55"/>
      <c r="EYN1" s="55"/>
      <c r="EYO1" s="55"/>
      <c r="EYP1" s="55"/>
      <c r="EYQ1" s="55"/>
      <c r="EYR1" s="55"/>
      <c r="EYS1" s="55"/>
      <c r="EYT1" s="55"/>
      <c r="EYU1" s="55"/>
      <c r="EYV1" s="55"/>
      <c r="EYW1" s="55"/>
      <c r="EYX1" s="55"/>
      <c r="EYY1" s="55"/>
      <c r="EYZ1" s="55"/>
      <c r="EZA1" s="55"/>
      <c r="EZB1" s="55"/>
      <c r="EZC1" s="55"/>
      <c r="EZD1" s="55"/>
      <c r="EZE1" s="55"/>
      <c r="EZF1" s="55"/>
      <c r="EZG1" s="55"/>
      <c r="EZH1" s="55"/>
      <c r="EZI1" s="55"/>
      <c r="EZJ1" s="55"/>
      <c r="EZK1" s="55"/>
      <c r="EZL1" s="55"/>
      <c r="EZM1" s="55"/>
      <c r="EZN1" s="55"/>
      <c r="EZO1" s="55"/>
      <c r="EZP1" s="55"/>
      <c r="EZQ1" s="55"/>
      <c r="EZR1" s="55"/>
      <c r="EZS1" s="55"/>
      <c r="EZT1" s="55"/>
      <c r="EZU1" s="55"/>
      <c r="EZV1" s="55"/>
      <c r="EZW1" s="55"/>
      <c r="EZX1" s="55"/>
      <c r="EZY1" s="55"/>
      <c r="EZZ1" s="55"/>
      <c r="FAA1" s="55"/>
      <c r="FAB1" s="55"/>
      <c r="FAC1" s="55"/>
      <c r="FAD1" s="55"/>
      <c r="FAE1" s="55"/>
      <c r="FAF1" s="55"/>
      <c r="FAG1" s="55"/>
      <c r="FAH1" s="55"/>
      <c r="FAI1" s="55"/>
      <c r="FAJ1" s="55"/>
      <c r="FAK1" s="55"/>
      <c r="FAL1" s="55"/>
      <c r="FAM1" s="55"/>
      <c r="FAN1" s="55"/>
      <c r="FAO1" s="55"/>
      <c r="FAP1" s="55"/>
      <c r="FAQ1" s="55"/>
      <c r="FAR1" s="55"/>
      <c r="FAS1" s="55"/>
      <c r="FAT1" s="55"/>
      <c r="FAU1" s="55"/>
      <c r="FAV1" s="55"/>
      <c r="FAW1" s="55"/>
      <c r="FAX1" s="55"/>
      <c r="FAY1" s="55"/>
      <c r="FAZ1" s="55"/>
      <c r="FBA1" s="55"/>
      <c r="FBB1" s="55"/>
      <c r="FBC1" s="55"/>
      <c r="FBD1" s="55"/>
      <c r="FBE1" s="55"/>
      <c r="FBF1" s="55"/>
      <c r="FBG1" s="55"/>
      <c r="FBH1" s="55"/>
      <c r="FBI1" s="55"/>
      <c r="FBJ1" s="55"/>
      <c r="FBK1" s="55"/>
      <c r="FBL1" s="55"/>
      <c r="FBM1" s="55"/>
      <c r="FBN1" s="55"/>
      <c r="FBO1" s="55"/>
      <c r="FBP1" s="55"/>
      <c r="FBQ1" s="55"/>
      <c r="FBR1" s="55"/>
      <c r="FBS1" s="55"/>
      <c r="FBT1" s="55"/>
      <c r="FBU1" s="55"/>
      <c r="FBV1" s="55"/>
      <c r="FBW1" s="55"/>
      <c r="FBX1" s="55"/>
      <c r="FBY1" s="55"/>
      <c r="FBZ1" s="55"/>
      <c r="FCA1" s="55"/>
      <c r="FCB1" s="55"/>
      <c r="FCC1" s="55"/>
      <c r="FCD1" s="55"/>
      <c r="FCE1" s="55"/>
      <c r="FCF1" s="55"/>
      <c r="FCG1" s="55"/>
      <c r="FCH1" s="55"/>
      <c r="FCI1" s="55"/>
      <c r="FCJ1" s="55"/>
      <c r="FCK1" s="55"/>
      <c r="FCL1" s="55"/>
      <c r="FCM1" s="55"/>
      <c r="FCN1" s="55"/>
      <c r="FCO1" s="55"/>
      <c r="FCP1" s="55"/>
      <c r="FCQ1" s="55"/>
      <c r="FCR1" s="55"/>
      <c r="FCS1" s="55"/>
      <c r="FCT1" s="55"/>
      <c r="FCU1" s="55"/>
      <c r="FCV1" s="55"/>
      <c r="FCW1" s="55"/>
      <c r="FCX1" s="55"/>
      <c r="FCY1" s="55"/>
      <c r="FCZ1" s="55"/>
      <c r="FDA1" s="55"/>
      <c r="FDB1" s="55"/>
      <c r="FDC1" s="55"/>
      <c r="FDD1" s="55"/>
      <c r="FDE1" s="55"/>
      <c r="FDF1" s="55"/>
      <c r="FDG1" s="55"/>
      <c r="FDH1" s="55"/>
      <c r="FDI1" s="55"/>
      <c r="FDJ1" s="55"/>
      <c r="FDK1" s="55"/>
      <c r="FDL1" s="55"/>
      <c r="FDM1" s="55"/>
      <c r="FDN1" s="55"/>
      <c r="FDO1" s="55"/>
      <c r="FDP1" s="55"/>
      <c r="FDQ1" s="55"/>
      <c r="FDR1" s="55"/>
      <c r="FDS1" s="55"/>
      <c r="FDT1" s="55"/>
      <c r="FDU1" s="55"/>
      <c r="FDV1" s="55"/>
      <c r="FDW1" s="55"/>
      <c r="FDX1" s="55"/>
      <c r="FDY1" s="55"/>
      <c r="FDZ1" s="55"/>
      <c r="FEA1" s="55"/>
      <c r="FEB1" s="55"/>
      <c r="FEC1" s="55"/>
      <c r="FED1" s="55"/>
      <c r="FEE1" s="55"/>
      <c r="FEF1" s="55"/>
      <c r="FEG1" s="55"/>
      <c r="FEH1" s="55"/>
      <c r="FEI1" s="55"/>
      <c r="FEJ1" s="55"/>
      <c r="FEK1" s="55"/>
      <c r="FEL1" s="55"/>
      <c r="FEM1" s="55"/>
      <c r="FEN1" s="55"/>
      <c r="FEO1" s="55"/>
      <c r="FEP1" s="55"/>
      <c r="FEQ1" s="55"/>
      <c r="FER1" s="55"/>
      <c r="FES1" s="55"/>
      <c r="FET1" s="55"/>
      <c r="FEU1" s="55"/>
      <c r="FEV1" s="55"/>
      <c r="FEW1" s="55"/>
      <c r="FEX1" s="55"/>
      <c r="FEY1" s="55"/>
      <c r="FEZ1" s="55"/>
      <c r="FFA1" s="55"/>
      <c r="FFB1" s="55"/>
      <c r="FFC1" s="55"/>
      <c r="FFD1" s="55"/>
      <c r="FFE1" s="55"/>
      <c r="FFF1" s="55"/>
      <c r="FFG1" s="55"/>
      <c r="FFH1" s="55"/>
      <c r="FFI1" s="55"/>
      <c r="FFJ1" s="55"/>
      <c r="FFK1" s="55"/>
      <c r="FFL1" s="55"/>
      <c r="FFM1" s="55"/>
      <c r="FFN1" s="55"/>
      <c r="FFO1" s="55"/>
      <c r="FFP1" s="55"/>
      <c r="FFQ1" s="55"/>
      <c r="FFR1" s="55"/>
      <c r="FFS1" s="55"/>
      <c r="FFT1" s="55"/>
      <c r="FFU1" s="55"/>
      <c r="FFV1" s="55"/>
      <c r="FFW1" s="55"/>
      <c r="FFX1" s="55"/>
      <c r="FFY1" s="55"/>
      <c r="FFZ1" s="55"/>
      <c r="FGA1" s="55"/>
      <c r="FGB1" s="55"/>
      <c r="FGC1" s="55"/>
      <c r="FGD1" s="55"/>
      <c r="FGE1" s="55"/>
      <c r="FGF1" s="55"/>
      <c r="FGG1" s="55"/>
      <c r="FGH1" s="55"/>
      <c r="FGI1" s="55"/>
      <c r="FGJ1" s="55"/>
      <c r="FGK1" s="55"/>
      <c r="FGL1" s="55"/>
      <c r="FGM1" s="55"/>
      <c r="FGN1" s="55"/>
      <c r="FGO1" s="55"/>
      <c r="FGP1" s="55"/>
      <c r="FGQ1" s="55"/>
      <c r="FGR1" s="55"/>
      <c r="FGS1" s="55"/>
      <c r="FGT1" s="55"/>
      <c r="FGU1" s="55"/>
      <c r="FGV1" s="55"/>
      <c r="FGW1" s="55"/>
      <c r="FGX1" s="55"/>
      <c r="FGY1" s="55"/>
      <c r="FGZ1" s="55"/>
      <c r="FHA1" s="55"/>
      <c r="FHB1" s="55"/>
      <c r="FHC1" s="55"/>
      <c r="FHD1" s="55"/>
      <c r="FHE1" s="55"/>
      <c r="FHF1" s="55"/>
      <c r="FHG1" s="55"/>
      <c r="FHH1" s="55"/>
      <c r="FHI1" s="55"/>
      <c r="FHJ1" s="55"/>
      <c r="FHK1" s="55"/>
      <c r="FHL1" s="55"/>
      <c r="FHM1" s="55"/>
      <c r="FHN1" s="55"/>
      <c r="FHO1" s="55"/>
      <c r="FHP1" s="55"/>
      <c r="FHQ1" s="55"/>
      <c r="FHR1" s="55"/>
      <c r="FHS1" s="55"/>
      <c r="FHT1" s="55"/>
      <c r="FHU1" s="55"/>
      <c r="FHV1" s="55"/>
      <c r="FHW1" s="55"/>
      <c r="FHX1" s="55"/>
      <c r="FHY1" s="55"/>
      <c r="FHZ1" s="55"/>
      <c r="FIA1" s="55"/>
      <c r="FIB1" s="55"/>
      <c r="FIC1" s="55"/>
      <c r="FID1" s="55"/>
      <c r="FIE1" s="55"/>
      <c r="FIF1" s="55"/>
      <c r="FIG1" s="55"/>
      <c r="FIH1" s="55"/>
      <c r="FII1" s="55"/>
      <c r="FIJ1" s="55"/>
      <c r="FIK1" s="55"/>
      <c r="FIL1" s="55"/>
      <c r="FIM1" s="55"/>
      <c r="FIN1" s="55"/>
      <c r="FIO1" s="55"/>
      <c r="FIP1" s="55"/>
      <c r="FIQ1" s="55"/>
      <c r="FIR1" s="55"/>
      <c r="FIS1" s="55"/>
      <c r="FIT1" s="55"/>
      <c r="FIU1" s="55"/>
      <c r="FIV1" s="55"/>
      <c r="FIW1" s="55"/>
      <c r="FIX1" s="55"/>
      <c r="FIY1" s="55"/>
      <c r="FIZ1" s="55"/>
      <c r="FJA1" s="55"/>
      <c r="FJB1" s="55"/>
      <c r="FJC1" s="55"/>
      <c r="FJD1" s="55"/>
      <c r="FJE1" s="55"/>
      <c r="FJF1" s="55"/>
      <c r="FJG1" s="55"/>
      <c r="FJH1" s="55"/>
      <c r="FJI1" s="55"/>
      <c r="FJJ1" s="55"/>
      <c r="FJK1" s="55"/>
      <c r="FJL1" s="55"/>
      <c r="FJM1" s="55"/>
      <c r="FJN1" s="55"/>
      <c r="FJO1" s="55"/>
      <c r="FJP1" s="55"/>
      <c r="FJQ1" s="55"/>
      <c r="FJR1" s="55"/>
      <c r="FJS1" s="55"/>
      <c r="FJT1" s="55"/>
      <c r="FJU1" s="55"/>
      <c r="FJV1" s="55"/>
      <c r="FJW1" s="55"/>
      <c r="FJX1" s="55"/>
      <c r="FJY1" s="55"/>
      <c r="FJZ1" s="55"/>
      <c r="FKA1" s="55"/>
      <c r="FKB1" s="55"/>
      <c r="FKC1" s="55"/>
      <c r="FKD1" s="55"/>
      <c r="FKE1" s="55"/>
      <c r="FKF1" s="55"/>
      <c r="FKG1" s="55"/>
      <c r="FKH1" s="55"/>
      <c r="FKI1" s="55"/>
      <c r="FKJ1" s="55"/>
      <c r="FKK1" s="55"/>
      <c r="FKL1" s="55"/>
      <c r="FKM1" s="55"/>
      <c r="FKN1" s="55"/>
      <c r="FKO1" s="55"/>
      <c r="FKP1" s="55"/>
      <c r="FKQ1" s="55"/>
      <c r="FKR1" s="55"/>
      <c r="FKS1" s="55"/>
      <c r="FKT1" s="55"/>
      <c r="FKU1" s="55"/>
      <c r="FKV1" s="55"/>
      <c r="FKW1" s="55"/>
      <c r="FKX1" s="55"/>
      <c r="FKY1" s="55"/>
      <c r="FKZ1" s="55"/>
      <c r="FLA1" s="55"/>
      <c r="FLB1" s="55"/>
      <c r="FLC1" s="55"/>
      <c r="FLD1" s="55"/>
      <c r="FLE1" s="55"/>
      <c r="FLF1" s="55"/>
      <c r="FLG1" s="55"/>
      <c r="FLH1" s="55"/>
      <c r="FLI1" s="55"/>
      <c r="FLJ1" s="55"/>
      <c r="FLK1" s="55"/>
      <c r="FLL1" s="55"/>
      <c r="FLM1" s="55"/>
      <c r="FLN1" s="55"/>
      <c r="FLO1" s="55"/>
      <c r="FLP1" s="55"/>
      <c r="FLQ1" s="55"/>
      <c r="FLR1" s="55"/>
      <c r="FLS1" s="55"/>
      <c r="FLT1" s="55"/>
      <c r="FLU1" s="55"/>
      <c r="FLV1" s="55"/>
      <c r="FLW1" s="55"/>
      <c r="FLX1" s="55"/>
      <c r="FLY1" s="55"/>
      <c r="FLZ1" s="55"/>
      <c r="FMA1" s="55"/>
      <c r="FMB1" s="55"/>
      <c r="FMC1" s="55"/>
      <c r="FMD1" s="55"/>
      <c r="FME1" s="55"/>
      <c r="FMF1" s="55"/>
      <c r="FMG1" s="55"/>
      <c r="FMH1" s="55"/>
      <c r="FMI1" s="55"/>
      <c r="FMJ1" s="55"/>
      <c r="FMK1" s="55"/>
      <c r="FML1" s="55"/>
      <c r="FMM1" s="55"/>
      <c r="FMN1" s="55"/>
      <c r="FMO1" s="55"/>
      <c r="FMP1" s="55"/>
      <c r="FMQ1" s="55"/>
      <c r="FMR1" s="55"/>
      <c r="FMS1" s="55"/>
      <c r="FMT1" s="55"/>
      <c r="FMU1" s="55"/>
      <c r="FMV1" s="55"/>
      <c r="FMW1" s="55"/>
      <c r="FMX1" s="55"/>
      <c r="FMY1" s="55"/>
      <c r="FMZ1" s="55"/>
      <c r="FNA1" s="55"/>
      <c r="FNB1" s="55"/>
      <c r="FNC1" s="55"/>
      <c r="FND1" s="55"/>
      <c r="FNE1" s="55"/>
      <c r="FNF1" s="55"/>
      <c r="FNG1" s="55"/>
      <c r="FNH1" s="55"/>
      <c r="FNI1" s="55"/>
      <c r="FNJ1" s="55"/>
      <c r="FNK1" s="55"/>
      <c r="FNL1" s="55"/>
      <c r="FNM1" s="55"/>
      <c r="FNN1" s="55"/>
      <c r="FNO1" s="55"/>
      <c r="FNP1" s="55"/>
      <c r="FNQ1" s="55"/>
      <c r="FNR1" s="55"/>
      <c r="FNS1" s="55"/>
      <c r="FNT1" s="55"/>
      <c r="FNU1" s="55"/>
      <c r="FNV1" s="55"/>
      <c r="FNW1" s="55"/>
      <c r="FNX1" s="55"/>
      <c r="FNY1" s="55"/>
      <c r="FNZ1" s="55"/>
      <c r="FOA1" s="55"/>
      <c r="FOB1" s="55"/>
      <c r="FOC1" s="55"/>
      <c r="FOD1" s="55"/>
      <c r="FOE1" s="55"/>
      <c r="FOF1" s="55"/>
      <c r="FOG1" s="55"/>
      <c r="FOH1" s="55"/>
      <c r="FOI1" s="55"/>
      <c r="FOJ1" s="55"/>
      <c r="FOK1" s="55"/>
      <c r="FOL1" s="55"/>
      <c r="FOM1" s="55"/>
      <c r="FON1" s="55"/>
      <c r="FOO1" s="55"/>
      <c r="FOP1" s="55"/>
      <c r="FOQ1" s="55"/>
      <c r="FOR1" s="55"/>
      <c r="FOS1" s="55"/>
      <c r="FOT1" s="55"/>
      <c r="FOU1" s="55"/>
      <c r="FOV1" s="55"/>
      <c r="FOW1" s="55"/>
      <c r="FOX1" s="55"/>
      <c r="FOY1" s="55"/>
      <c r="FOZ1" s="55"/>
      <c r="FPA1" s="55"/>
      <c r="FPB1" s="55"/>
      <c r="FPC1" s="55"/>
      <c r="FPD1" s="55"/>
      <c r="FPE1" s="55"/>
      <c r="FPF1" s="55"/>
      <c r="FPG1" s="55"/>
      <c r="FPH1" s="55"/>
      <c r="FPI1" s="55"/>
      <c r="FPJ1" s="55"/>
      <c r="FPK1" s="55"/>
      <c r="FPL1" s="55"/>
      <c r="FPM1" s="55"/>
      <c r="FPN1" s="55"/>
      <c r="FPO1" s="55"/>
      <c r="FPP1" s="55"/>
      <c r="FPQ1" s="55"/>
      <c r="FPR1" s="55"/>
      <c r="FPS1" s="55"/>
      <c r="FPT1" s="55"/>
      <c r="FPU1" s="55"/>
      <c r="FPV1" s="55"/>
      <c r="FPW1" s="55"/>
      <c r="FPX1" s="55"/>
      <c r="FPY1" s="55"/>
      <c r="FPZ1" s="55"/>
      <c r="FQA1" s="55"/>
      <c r="FQB1" s="55"/>
      <c r="FQC1" s="55"/>
      <c r="FQD1" s="55"/>
      <c r="FQE1" s="55"/>
      <c r="FQF1" s="55"/>
      <c r="FQG1" s="55"/>
      <c r="FQH1" s="55"/>
      <c r="FQI1" s="55"/>
      <c r="FQJ1" s="55"/>
      <c r="FQK1" s="55"/>
      <c r="FQL1" s="55"/>
      <c r="FQM1" s="55"/>
      <c r="FQN1" s="55"/>
      <c r="FQO1" s="55"/>
      <c r="FQP1" s="55"/>
      <c r="FQQ1" s="55"/>
      <c r="FQR1" s="55"/>
      <c r="FQS1" s="55"/>
      <c r="FQT1" s="55"/>
      <c r="FQU1" s="55"/>
      <c r="FQV1" s="55"/>
      <c r="FQW1" s="55"/>
      <c r="FQX1" s="55"/>
      <c r="FQY1" s="55"/>
      <c r="FQZ1" s="55"/>
      <c r="FRA1" s="55"/>
      <c r="FRB1" s="55"/>
      <c r="FRC1" s="55"/>
      <c r="FRD1" s="55"/>
      <c r="FRE1" s="55"/>
      <c r="FRF1" s="55"/>
      <c r="FRG1" s="55"/>
      <c r="FRH1" s="55"/>
      <c r="FRI1" s="55"/>
      <c r="FRJ1" s="55"/>
      <c r="FRK1" s="55"/>
      <c r="FRL1" s="55"/>
      <c r="FRM1" s="55"/>
      <c r="FRN1" s="55"/>
      <c r="FRO1" s="55"/>
      <c r="FRP1" s="55"/>
      <c r="FRQ1" s="55"/>
      <c r="FRR1" s="55"/>
      <c r="FRS1" s="55"/>
      <c r="FRT1" s="55"/>
      <c r="FRU1" s="55"/>
      <c r="FRV1" s="55"/>
      <c r="FRW1" s="55"/>
      <c r="FRX1" s="55"/>
      <c r="FRY1" s="55"/>
      <c r="FRZ1" s="55"/>
      <c r="FSA1" s="55"/>
      <c r="FSB1" s="55"/>
      <c r="FSC1" s="55"/>
      <c r="FSD1" s="55"/>
      <c r="FSE1" s="55"/>
      <c r="FSF1" s="55"/>
      <c r="FSG1" s="55"/>
      <c r="FSH1" s="55"/>
      <c r="FSI1" s="55"/>
      <c r="FSJ1" s="55"/>
      <c r="FSK1" s="55"/>
      <c r="FSL1" s="55"/>
      <c r="FSM1" s="55"/>
      <c r="FSN1" s="55"/>
      <c r="FSO1" s="55"/>
      <c r="FSP1" s="55"/>
      <c r="FSQ1" s="55"/>
      <c r="FSR1" s="55"/>
      <c r="FSS1" s="55"/>
      <c r="FST1" s="55"/>
      <c r="FSU1" s="55"/>
      <c r="FSV1" s="55"/>
      <c r="FSW1" s="55"/>
      <c r="FSX1" s="55"/>
      <c r="FSY1" s="55"/>
      <c r="FSZ1" s="55"/>
      <c r="FTA1" s="55"/>
      <c r="FTB1" s="55"/>
      <c r="FTC1" s="55"/>
      <c r="FTD1" s="55"/>
      <c r="FTE1" s="55"/>
      <c r="FTF1" s="55"/>
      <c r="FTG1" s="55"/>
      <c r="FTH1" s="55"/>
      <c r="FTI1" s="55"/>
      <c r="FTJ1" s="55"/>
      <c r="FTK1" s="55"/>
      <c r="FTL1" s="55"/>
      <c r="FTM1" s="55"/>
      <c r="FTN1" s="55"/>
      <c r="FTO1" s="55"/>
      <c r="FTP1" s="55"/>
      <c r="FTQ1" s="55"/>
      <c r="FTR1" s="55"/>
      <c r="FTS1" s="55"/>
      <c r="FTT1" s="55"/>
      <c r="FTU1" s="55"/>
      <c r="FTV1" s="55"/>
      <c r="FTW1" s="55"/>
      <c r="FTX1" s="55"/>
      <c r="FTY1" s="55"/>
      <c r="FTZ1" s="55"/>
      <c r="FUA1" s="55"/>
      <c r="FUB1" s="55"/>
      <c r="FUC1" s="55"/>
      <c r="FUD1" s="55"/>
      <c r="FUE1" s="55"/>
      <c r="FUF1" s="55"/>
      <c r="FUG1" s="55"/>
      <c r="FUH1" s="55"/>
      <c r="FUI1" s="55"/>
      <c r="FUJ1" s="55"/>
      <c r="FUK1" s="55"/>
      <c r="FUL1" s="55"/>
      <c r="FUM1" s="55"/>
      <c r="FUN1" s="55"/>
      <c r="FUO1" s="55"/>
      <c r="FUP1" s="55"/>
      <c r="FUQ1" s="55"/>
      <c r="FUR1" s="55"/>
      <c r="FUS1" s="55"/>
      <c r="FUT1" s="55"/>
      <c r="FUU1" s="55"/>
      <c r="FUV1" s="55"/>
      <c r="FUW1" s="55"/>
      <c r="FUX1" s="55"/>
      <c r="FUY1" s="55"/>
      <c r="FUZ1" s="55"/>
      <c r="FVA1" s="55"/>
      <c r="FVB1" s="55"/>
      <c r="FVC1" s="55"/>
      <c r="FVD1" s="55"/>
      <c r="FVE1" s="55"/>
      <c r="FVF1" s="55"/>
      <c r="FVG1" s="55"/>
      <c r="FVH1" s="55"/>
      <c r="FVI1" s="55"/>
      <c r="FVJ1" s="55"/>
      <c r="FVK1" s="55"/>
      <c r="FVL1" s="55"/>
      <c r="FVM1" s="55"/>
      <c r="FVN1" s="55"/>
      <c r="FVO1" s="55"/>
      <c r="FVP1" s="55"/>
      <c r="FVQ1" s="55"/>
      <c r="FVR1" s="55"/>
      <c r="FVS1" s="55"/>
      <c r="FVT1" s="55"/>
      <c r="FVU1" s="55"/>
      <c r="FVV1" s="55"/>
      <c r="FVW1" s="55"/>
      <c r="FVX1" s="55"/>
      <c r="FVY1" s="55"/>
      <c r="FVZ1" s="55"/>
      <c r="FWA1" s="55"/>
      <c r="FWB1" s="55"/>
      <c r="FWC1" s="55"/>
      <c r="FWD1" s="55"/>
      <c r="FWE1" s="55"/>
      <c r="FWF1" s="55"/>
      <c r="FWG1" s="55"/>
      <c r="FWH1" s="55"/>
      <c r="FWI1" s="55"/>
      <c r="FWJ1" s="55"/>
      <c r="FWK1" s="55"/>
      <c r="FWL1" s="55"/>
      <c r="FWM1" s="55"/>
      <c r="FWN1" s="55"/>
      <c r="FWO1" s="55"/>
      <c r="FWP1" s="55"/>
      <c r="FWQ1" s="55"/>
      <c r="FWR1" s="55"/>
      <c r="FWS1" s="55"/>
      <c r="FWT1" s="55"/>
      <c r="FWU1" s="55"/>
      <c r="FWV1" s="55"/>
      <c r="FWW1" s="55"/>
      <c r="FWX1" s="55"/>
      <c r="FWY1" s="55"/>
      <c r="FWZ1" s="55"/>
      <c r="FXA1" s="55"/>
      <c r="FXB1" s="55"/>
      <c r="FXC1" s="55"/>
      <c r="FXD1" s="55"/>
      <c r="FXE1" s="55"/>
      <c r="FXF1" s="55"/>
      <c r="FXG1" s="55"/>
      <c r="FXH1" s="55"/>
      <c r="FXI1" s="55"/>
      <c r="FXJ1" s="55"/>
      <c r="FXK1" s="55"/>
      <c r="FXL1" s="55"/>
      <c r="FXM1" s="55"/>
      <c r="FXN1" s="55"/>
      <c r="FXO1" s="55"/>
      <c r="FXP1" s="55"/>
      <c r="FXQ1" s="55"/>
      <c r="FXR1" s="55"/>
      <c r="FXS1" s="55"/>
      <c r="FXT1" s="55"/>
      <c r="FXU1" s="55"/>
      <c r="FXV1" s="55"/>
      <c r="FXW1" s="55"/>
      <c r="FXX1" s="55"/>
      <c r="FXY1" s="55"/>
      <c r="FXZ1" s="55"/>
      <c r="FYA1" s="55"/>
      <c r="FYB1" s="55"/>
      <c r="FYC1" s="55"/>
      <c r="FYD1" s="55"/>
      <c r="FYE1" s="55"/>
      <c r="FYF1" s="55"/>
      <c r="FYG1" s="55"/>
      <c r="FYH1" s="55"/>
      <c r="FYI1" s="55"/>
      <c r="FYJ1" s="55"/>
      <c r="FYK1" s="55"/>
      <c r="FYL1" s="55"/>
      <c r="FYM1" s="55"/>
      <c r="FYN1" s="55"/>
      <c r="FYO1" s="55"/>
      <c r="FYP1" s="55"/>
      <c r="FYQ1" s="55"/>
      <c r="FYR1" s="55"/>
      <c r="FYS1" s="55"/>
      <c r="FYT1" s="55"/>
      <c r="FYU1" s="55"/>
      <c r="FYV1" s="55"/>
      <c r="FYW1" s="55"/>
      <c r="FYX1" s="55"/>
      <c r="FYY1" s="55"/>
      <c r="FYZ1" s="55"/>
      <c r="FZA1" s="55"/>
      <c r="FZB1" s="55"/>
      <c r="FZC1" s="55"/>
      <c r="FZD1" s="55"/>
      <c r="FZE1" s="55"/>
      <c r="FZF1" s="55"/>
      <c r="FZG1" s="55"/>
      <c r="FZH1" s="55"/>
      <c r="FZI1" s="55"/>
      <c r="FZJ1" s="55"/>
      <c r="FZK1" s="55"/>
      <c r="FZL1" s="55"/>
      <c r="FZM1" s="55"/>
      <c r="FZN1" s="55"/>
      <c r="FZO1" s="55"/>
      <c r="FZP1" s="55"/>
      <c r="FZQ1" s="55"/>
      <c r="FZR1" s="55"/>
      <c r="FZS1" s="55"/>
      <c r="FZT1" s="55"/>
      <c r="FZU1" s="55"/>
      <c r="FZV1" s="55"/>
      <c r="FZW1" s="55"/>
      <c r="FZX1" s="55"/>
      <c r="FZY1" s="55"/>
      <c r="FZZ1" s="55"/>
      <c r="GAA1" s="55"/>
      <c r="GAB1" s="55"/>
      <c r="GAC1" s="55"/>
      <c r="GAD1" s="55"/>
      <c r="GAE1" s="55"/>
      <c r="GAF1" s="55"/>
      <c r="GAG1" s="55"/>
      <c r="GAH1" s="55"/>
      <c r="GAI1" s="55"/>
      <c r="GAJ1" s="55"/>
      <c r="GAK1" s="55"/>
      <c r="GAL1" s="55"/>
      <c r="GAM1" s="55"/>
      <c r="GAN1" s="55"/>
      <c r="GAO1" s="55"/>
      <c r="GAP1" s="55"/>
      <c r="GAQ1" s="55"/>
      <c r="GAR1" s="55"/>
      <c r="GAS1" s="55"/>
      <c r="GAT1" s="55"/>
      <c r="GAU1" s="55"/>
      <c r="GAV1" s="55"/>
      <c r="GAW1" s="55"/>
      <c r="GAX1" s="55"/>
      <c r="GAY1" s="55"/>
      <c r="GAZ1" s="55"/>
      <c r="GBA1" s="55"/>
      <c r="GBB1" s="55"/>
      <c r="GBC1" s="55"/>
      <c r="GBD1" s="55"/>
      <c r="GBE1" s="55"/>
      <c r="GBF1" s="55"/>
      <c r="GBG1" s="55"/>
      <c r="GBH1" s="55"/>
      <c r="GBI1" s="55"/>
      <c r="GBJ1" s="55"/>
      <c r="GBK1" s="55"/>
      <c r="GBL1" s="55"/>
      <c r="GBM1" s="55"/>
      <c r="GBN1" s="55"/>
      <c r="GBO1" s="55"/>
      <c r="GBP1" s="55"/>
      <c r="GBQ1" s="55"/>
      <c r="GBR1" s="55"/>
      <c r="GBS1" s="55"/>
      <c r="GBT1" s="55"/>
      <c r="GBU1" s="55"/>
      <c r="GBV1" s="55"/>
      <c r="GBW1" s="55"/>
      <c r="GBX1" s="55"/>
      <c r="GBY1" s="55"/>
      <c r="GBZ1" s="55"/>
      <c r="GCA1" s="55"/>
      <c r="GCB1" s="55"/>
      <c r="GCC1" s="55"/>
      <c r="GCD1" s="55"/>
      <c r="GCE1" s="55"/>
      <c r="GCF1" s="55"/>
      <c r="GCG1" s="55"/>
      <c r="GCH1" s="55"/>
      <c r="GCI1" s="55"/>
      <c r="GCJ1" s="55"/>
      <c r="GCK1" s="55"/>
      <c r="GCL1" s="55"/>
      <c r="GCM1" s="55"/>
      <c r="GCN1" s="55"/>
      <c r="GCO1" s="55"/>
      <c r="GCP1" s="55"/>
      <c r="GCQ1" s="55"/>
      <c r="GCR1" s="55"/>
      <c r="GCS1" s="55"/>
      <c r="GCT1" s="55"/>
      <c r="GCU1" s="55"/>
      <c r="GCV1" s="55"/>
      <c r="GCW1" s="55"/>
      <c r="GCX1" s="55"/>
      <c r="GCY1" s="55"/>
      <c r="GCZ1" s="55"/>
      <c r="GDA1" s="55"/>
      <c r="GDB1" s="55"/>
      <c r="GDC1" s="55"/>
      <c r="GDD1" s="55"/>
      <c r="GDE1" s="55"/>
      <c r="GDF1" s="55"/>
      <c r="GDG1" s="55"/>
      <c r="GDH1" s="55"/>
      <c r="GDI1" s="55"/>
      <c r="GDJ1" s="55"/>
      <c r="GDK1" s="55"/>
      <c r="GDL1" s="55"/>
      <c r="GDM1" s="55"/>
      <c r="GDN1" s="55"/>
      <c r="GDO1" s="55"/>
      <c r="GDP1" s="55"/>
      <c r="GDQ1" s="55"/>
      <c r="GDR1" s="55"/>
      <c r="GDS1" s="55"/>
      <c r="GDT1" s="55"/>
      <c r="GDU1" s="55"/>
      <c r="GDV1" s="55"/>
      <c r="GDW1" s="55"/>
      <c r="GDX1" s="55"/>
      <c r="GDY1" s="55"/>
      <c r="GDZ1" s="55"/>
      <c r="GEA1" s="55"/>
      <c r="GEB1" s="55"/>
      <c r="GEC1" s="55"/>
      <c r="GED1" s="55"/>
      <c r="GEE1" s="55"/>
      <c r="GEF1" s="55"/>
      <c r="GEG1" s="55"/>
      <c r="GEH1" s="55"/>
      <c r="GEI1" s="55"/>
      <c r="GEJ1" s="55"/>
      <c r="GEK1" s="55"/>
      <c r="GEL1" s="55"/>
      <c r="GEM1" s="55"/>
      <c r="GEN1" s="55"/>
      <c r="GEO1" s="55"/>
      <c r="GEP1" s="55"/>
      <c r="GEQ1" s="55"/>
      <c r="GER1" s="55"/>
      <c r="GES1" s="55"/>
      <c r="GET1" s="55"/>
      <c r="GEU1" s="55"/>
      <c r="GEV1" s="55"/>
      <c r="GEW1" s="55"/>
      <c r="GEX1" s="55"/>
      <c r="GEY1" s="55"/>
      <c r="GEZ1" s="55"/>
      <c r="GFA1" s="55"/>
      <c r="GFB1" s="55"/>
      <c r="GFC1" s="55"/>
      <c r="GFD1" s="55"/>
      <c r="GFE1" s="55"/>
      <c r="GFF1" s="55"/>
      <c r="GFG1" s="55"/>
      <c r="GFH1" s="55"/>
      <c r="GFI1" s="55"/>
      <c r="GFJ1" s="55"/>
      <c r="GFK1" s="55"/>
      <c r="GFL1" s="55"/>
      <c r="GFM1" s="55"/>
      <c r="GFN1" s="55"/>
      <c r="GFO1" s="55"/>
      <c r="GFP1" s="55"/>
      <c r="GFQ1" s="55"/>
      <c r="GFR1" s="55"/>
      <c r="GFS1" s="55"/>
      <c r="GFT1" s="55"/>
      <c r="GFU1" s="55"/>
      <c r="GFV1" s="55"/>
      <c r="GFW1" s="55"/>
      <c r="GFX1" s="55"/>
      <c r="GFY1" s="55"/>
      <c r="GFZ1" s="55"/>
      <c r="GGA1" s="55"/>
      <c r="GGB1" s="55"/>
      <c r="GGC1" s="55"/>
      <c r="GGD1" s="55"/>
      <c r="GGE1" s="55"/>
      <c r="GGF1" s="55"/>
      <c r="GGG1" s="55"/>
      <c r="GGH1" s="55"/>
      <c r="GGI1" s="55"/>
      <c r="GGJ1" s="55"/>
      <c r="GGK1" s="55"/>
      <c r="GGL1" s="55"/>
      <c r="GGM1" s="55"/>
      <c r="GGN1" s="55"/>
      <c r="GGO1" s="55"/>
      <c r="GGP1" s="55"/>
      <c r="GGQ1" s="55"/>
      <c r="GGR1" s="55"/>
      <c r="GGS1" s="55"/>
      <c r="GGT1" s="55"/>
      <c r="GGU1" s="55"/>
      <c r="GGV1" s="55"/>
      <c r="GGW1" s="55"/>
      <c r="GGX1" s="55"/>
      <c r="GGY1" s="55"/>
      <c r="GGZ1" s="55"/>
      <c r="GHA1" s="55"/>
      <c r="GHB1" s="55"/>
      <c r="GHC1" s="55"/>
      <c r="GHD1" s="55"/>
      <c r="GHE1" s="55"/>
      <c r="GHF1" s="55"/>
      <c r="GHG1" s="55"/>
      <c r="GHH1" s="55"/>
      <c r="GHI1" s="55"/>
      <c r="GHJ1" s="55"/>
      <c r="GHK1" s="55"/>
      <c r="GHL1" s="55"/>
      <c r="GHM1" s="55"/>
      <c r="GHN1" s="55"/>
      <c r="GHO1" s="55"/>
      <c r="GHP1" s="55"/>
      <c r="GHQ1" s="55"/>
      <c r="GHR1" s="55"/>
      <c r="GHS1" s="55"/>
      <c r="GHT1" s="55"/>
      <c r="GHU1" s="55"/>
      <c r="GHV1" s="55"/>
      <c r="GHW1" s="55"/>
      <c r="GHX1" s="55"/>
      <c r="GHY1" s="55"/>
      <c r="GHZ1" s="55"/>
      <c r="GIA1" s="55"/>
      <c r="GIB1" s="55"/>
      <c r="GIC1" s="55"/>
      <c r="GID1" s="55"/>
      <c r="GIE1" s="55"/>
      <c r="GIF1" s="55"/>
      <c r="GIG1" s="55"/>
      <c r="GIH1" s="55"/>
      <c r="GII1" s="55"/>
      <c r="GIJ1" s="55"/>
      <c r="GIK1" s="55"/>
      <c r="GIL1" s="55"/>
      <c r="GIM1" s="55"/>
      <c r="GIN1" s="55"/>
      <c r="GIO1" s="55"/>
      <c r="GIP1" s="55"/>
      <c r="GIQ1" s="55"/>
      <c r="GIR1" s="55"/>
      <c r="GIS1" s="55"/>
      <c r="GIT1" s="55"/>
      <c r="GIU1" s="55"/>
      <c r="GIV1" s="55"/>
      <c r="GIW1" s="55"/>
      <c r="GIX1" s="55"/>
      <c r="GIY1" s="55"/>
      <c r="GIZ1" s="55"/>
      <c r="GJA1" s="55"/>
      <c r="GJB1" s="55"/>
      <c r="GJC1" s="55"/>
      <c r="GJD1" s="55"/>
      <c r="GJE1" s="55"/>
      <c r="GJF1" s="55"/>
      <c r="GJG1" s="55"/>
      <c r="GJH1" s="55"/>
      <c r="GJI1" s="55"/>
      <c r="GJJ1" s="55"/>
      <c r="GJK1" s="55"/>
      <c r="GJL1" s="55"/>
      <c r="GJM1" s="55"/>
      <c r="GJN1" s="55"/>
      <c r="GJO1" s="55"/>
      <c r="GJP1" s="55"/>
      <c r="GJQ1" s="55"/>
      <c r="GJR1" s="55"/>
      <c r="GJS1" s="55"/>
      <c r="GJT1" s="55"/>
      <c r="GJU1" s="55"/>
      <c r="GJV1" s="55"/>
      <c r="GJW1" s="55"/>
      <c r="GJX1" s="55"/>
      <c r="GJY1" s="55"/>
      <c r="GJZ1" s="55"/>
      <c r="GKA1" s="55"/>
      <c r="GKB1" s="55"/>
      <c r="GKC1" s="55"/>
      <c r="GKD1" s="55"/>
      <c r="GKE1" s="55"/>
      <c r="GKF1" s="55"/>
      <c r="GKG1" s="55"/>
      <c r="GKH1" s="55"/>
      <c r="GKI1" s="55"/>
      <c r="GKJ1" s="55"/>
      <c r="GKK1" s="55"/>
      <c r="GKL1" s="55"/>
      <c r="GKM1" s="55"/>
      <c r="GKN1" s="55"/>
      <c r="GKO1" s="55"/>
      <c r="GKP1" s="55"/>
      <c r="GKQ1" s="55"/>
      <c r="GKR1" s="55"/>
      <c r="GKS1" s="55"/>
      <c r="GKT1" s="55"/>
      <c r="GKU1" s="55"/>
      <c r="GKV1" s="55"/>
      <c r="GKW1" s="55"/>
      <c r="GKX1" s="55"/>
      <c r="GKY1" s="55"/>
      <c r="GKZ1" s="55"/>
      <c r="GLA1" s="55"/>
      <c r="GLB1" s="55"/>
      <c r="GLC1" s="55"/>
      <c r="GLD1" s="55"/>
      <c r="GLE1" s="55"/>
      <c r="GLF1" s="55"/>
      <c r="GLG1" s="55"/>
      <c r="GLH1" s="55"/>
      <c r="GLI1" s="55"/>
      <c r="GLJ1" s="55"/>
      <c r="GLK1" s="55"/>
      <c r="GLL1" s="55"/>
      <c r="GLM1" s="55"/>
      <c r="GLN1" s="55"/>
      <c r="GLO1" s="55"/>
      <c r="GLP1" s="55"/>
      <c r="GLQ1" s="55"/>
      <c r="GLR1" s="55"/>
      <c r="GLS1" s="55"/>
      <c r="GLT1" s="55"/>
      <c r="GLU1" s="55"/>
      <c r="GLV1" s="55"/>
      <c r="GLW1" s="55"/>
      <c r="GLX1" s="55"/>
      <c r="GLY1" s="55"/>
      <c r="GLZ1" s="55"/>
      <c r="GMA1" s="55"/>
      <c r="GMB1" s="55"/>
      <c r="GMC1" s="55"/>
      <c r="GMD1" s="55"/>
      <c r="GME1" s="55"/>
      <c r="GMF1" s="55"/>
      <c r="GMG1" s="55"/>
      <c r="GMH1" s="55"/>
      <c r="GMI1" s="55"/>
      <c r="GMJ1" s="55"/>
      <c r="GMK1" s="55"/>
      <c r="GML1" s="55"/>
      <c r="GMM1" s="55"/>
      <c r="GMN1" s="55"/>
      <c r="GMO1" s="55"/>
      <c r="GMP1" s="55"/>
      <c r="GMQ1" s="55"/>
      <c r="GMR1" s="55"/>
      <c r="GMS1" s="55"/>
      <c r="GMT1" s="55"/>
      <c r="GMU1" s="55"/>
      <c r="GMV1" s="55"/>
      <c r="GMW1" s="55"/>
      <c r="GMX1" s="55"/>
      <c r="GMY1" s="55"/>
      <c r="GMZ1" s="55"/>
      <c r="GNA1" s="55"/>
      <c r="GNB1" s="55"/>
      <c r="GNC1" s="55"/>
      <c r="GND1" s="55"/>
      <c r="GNE1" s="55"/>
      <c r="GNF1" s="55"/>
      <c r="GNG1" s="55"/>
      <c r="GNH1" s="55"/>
      <c r="GNI1" s="55"/>
      <c r="GNJ1" s="55"/>
      <c r="GNK1" s="55"/>
      <c r="GNL1" s="55"/>
      <c r="GNM1" s="55"/>
      <c r="GNN1" s="55"/>
      <c r="GNO1" s="55"/>
      <c r="GNP1" s="55"/>
      <c r="GNQ1" s="55"/>
      <c r="GNR1" s="55"/>
      <c r="GNS1" s="55"/>
      <c r="GNT1" s="55"/>
      <c r="GNU1" s="55"/>
      <c r="GNV1" s="55"/>
      <c r="GNW1" s="55"/>
      <c r="GNX1" s="55"/>
      <c r="GNY1" s="55"/>
      <c r="GNZ1" s="55"/>
      <c r="GOA1" s="55"/>
      <c r="GOB1" s="55"/>
      <c r="GOC1" s="55"/>
      <c r="GOD1" s="55"/>
      <c r="GOE1" s="55"/>
      <c r="GOF1" s="55"/>
      <c r="GOG1" s="55"/>
      <c r="GOH1" s="55"/>
      <c r="GOI1" s="55"/>
      <c r="GOJ1" s="55"/>
      <c r="GOK1" s="55"/>
      <c r="GOL1" s="55"/>
      <c r="GOM1" s="55"/>
      <c r="GON1" s="55"/>
      <c r="GOO1" s="55"/>
      <c r="GOP1" s="55"/>
      <c r="GOQ1" s="55"/>
      <c r="GOR1" s="55"/>
      <c r="GOS1" s="55"/>
      <c r="GOT1" s="55"/>
      <c r="GOU1" s="55"/>
      <c r="GOV1" s="55"/>
      <c r="GOW1" s="55"/>
      <c r="GOX1" s="55"/>
      <c r="GOY1" s="55"/>
      <c r="GOZ1" s="55"/>
      <c r="GPA1" s="55"/>
      <c r="GPB1" s="55"/>
      <c r="GPC1" s="55"/>
      <c r="GPD1" s="55"/>
      <c r="GPE1" s="55"/>
      <c r="GPF1" s="55"/>
      <c r="GPG1" s="55"/>
      <c r="GPH1" s="55"/>
      <c r="GPI1" s="55"/>
      <c r="GPJ1" s="55"/>
      <c r="GPK1" s="55"/>
      <c r="GPL1" s="55"/>
      <c r="GPM1" s="55"/>
      <c r="GPN1" s="55"/>
      <c r="GPO1" s="55"/>
      <c r="GPP1" s="55"/>
      <c r="GPQ1" s="55"/>
      <c r="GPR1" s="55"/>
      <c r="GPS1" s="55"/>
      <c r="GPT1" s="55"/>
      <c r="GPU1" s="55"/>
      <c r="GPV1" s="55"/>
      <c r="GPW1" s="55"/>
      <c r="GPX1" s="55"/>
      <c r="GPY1" s="55"/>
      <c r="GPZ1" s="55"/>
      <c r="GQA1" s="55"/>
      <c r="GQB1" s="55"/>
      <c r="GQC1" s="55"/>
      <c r="GQD1" s="55"/>
      <c r="GQE1" s="55"/>
      <c r="GQF1" s="55"/>
      <c r="GQG1" s="55"/>
      <c r="GQH1" s="55"/>
      <c r="GQI1" s="55"/>
      <c r="GQJ1" s="55"/>
      <c r="GQK1" s="55"/>
      <c r="GQL1" s="55"/>
      <c r="GQM1" s="55"/>
      <c r="GQN1" s="55"/>
      <c r="GQO1" s="55"/>
      <c r="GQP1" s="55"/>
      <c r="GQQ1" s="55"/>
      <c r="GQR1" s="55"/>
      <c r="GQS1" s="55"/>
      <c r="GQT1" s="55"/>
      <c r="GQU1" s="55"/>
      <c r="GQV1" s="55"/>
      <c r="GQW1" s="55"/>
      <c r="GQX1" s="55"/>
      <c r="GQY1" s="55"/>
      <c r="GQZ1" s="55"/>
      <c r="GRA1" s="55"/>
      <c r="GRB1" s="55"/>
      <c r="GRC1" s="55"/>
      <c r="GRD1" s="55"/>
      <c r="GRE1" s="55"/>
      <c r="GRF1" s="55"/>
      <c r="GRG1" s="55"/>
      <c r="GRH1" s="55"/>
      <c r="GRI1" s="55"/>
      <c r="GRJ1" s="55"/>
      <c r="GRK1" s="55"/>
      <c r="GRL1" s="55"/>
      <c r="GRM1" s="55"/>
      <c r="GRN1" s="55"/>
      <c r="GRO1" s="55"/>
      <c r="GRP1" s="55"/>
      <c r="GRQ1" s="55"/>
      <c r="GRR1" s="55"/>
      <c r="GRS1" s="55"/>
      <c r="GRT1" s="55"/>
      <c r="GRU1" s="55"/>
      <c r="GRV1" s="55"/>
      <c r="GRW1" s="55"/>
      <c r="GRX1" s="55"/>
      <c r="GRY1" s="55"/>
      <c r="GRZ1" s="55"/>
      <c r="GSA1" s="55"/>
      <c r="GSB1" s="55"/>
      <c r="GSC1" s="55"/>
      <c r="GSD1" s="55"/>
      <c r="GSE1" s="55"/>
      <c r="GSF1" s="55"/>
      <c r="GSG1" s="55"/>
      <c r="GSH1" s="55"/>
      <c r="GSI1" s="55"/>
      <c r="GSJ1" s="55"/>
      <c r="GSK1" s="55"/>
      <c r="GSL1" s="55"/>
      <c r="GSM1" s="55"/>
      <c r="GSN1" s="55"/>
      <c r="GSO1" s="55"/>
      <c r="GSP1" s="55"/>
      <c r="GSQ1" s="55"/>
      <c r="GSR1" s="55"/>
      <c r="GSS1" s="55"/>
      <c r="GST1" s="55"/>
      <c r="GSU1" s="55"/>
      <c r="GSV1" s="55"/>
      <c r="GSW1" s="55"/>
      <c r="GSX1" s="55"/>
      <c r="GSY1" s="55"/>
      <c r="GSZ1" s="55"/>
      <c r="GTA1" s="55"/>
      <c r="GTB1" s="55"/>
      <c r="GTC1" s="55"/>
      <c r="GTD1" s="55"/>
      <c r="GTE1" s="55"/>
      <c r="GTF1" s="55"/>
      <c r="GTG1" s="55"/>
      <c r="GTH1" s="55"/>
      <c r="GTI1" s="55"/>
      <c r="GTJ1" s="55"/>
      <c r="GTK1" s="55"/>
      <c r="GTL1" s="55"/>
      <c r="GTM1" s="55"/>
      <c r="GTN1" s="55"/>
      <c r="GTO1" s="55"/>
      <c r="GTP1" s="55"/>
      <c r="GTQ1" s="55"/>
      <c r="GTR1" s="55"/>
      <c r="GTS1" s="55"/>
      <c r="GTT1" s="55"/>
      <c r="GTU1" s="55"/>
      <c r="GTV1" s="55"/>
      <c r="GTW1" s="55"/>
      <c r="GTX1" s="55"/>
      <c r="GTY1" s="55"/>
      <c r="GTZ1" s="55"/>
      <c r="GUA1" s="55"/>
      <c r="GUB1" s="55"/>
      <c r="GUC1" s="55"/>
      <c r="GUD1" s="55"/>
      <c r="GUE1" s="55"/>
      <c r="GUF1" s="55"/>
      <c r="GUG1" s="55"/>
      <c r="GUH1" s="55"/>
      <c r="GUI1" s="55"/>
      <c r="GUJ1" s="55"/>
      <c r="GUK1" s="55"/>
      <c r="GUL1" s="55"/>
      <c r="GUM1" s="55"/>
      <c r="GUN1" s="55"/>
      <c r="GUO1" s="55"/>
      <c r="GUP1" s="55"/>
      <c r="GUQ1" s="55"/>
      <c r="GUR1" s="55"/>
      <c r="GUS1" s="55"/>
      <c r="GUT1" s="55"/>
      <c r="GUU1" s="55"/>
      <c r="GUV1" s="55"/>
      <c r="GUW1" s="55"/>
      <c r="GUX1" s="55"/>
      <c r="GUY1" s="55"/>
      <c r="GUZ1" s="55"/>
      <c r="GVA1" s="55"/>
      <c r="GVB1" s="55"/>
      <c r="GVC1" s="55"/>
      <c r="GVD1" s="55"/>
      <c r="GVE1" s="55"/>
      <c r="GVF1" s="55"/>
      <c r="GVG1" s="55"/>
      <c r="GVH1" s="55"/>
      <c r="GVI1" s="55"/>
      <c r="GVJ1" s="55"/>
      <c r="GVK1" s="55"/>
      <c r="GVL1" s="55"/>
      <c r="GVM1" s="55"/>
      <c r="GVN1" s="55"/>
      <c r="GVO1" s="55"/>
      <c r="GVP1" s="55"/>
      <c r="GVQ1" s="55"/>
      <c r="GVR1" s="55"/>
      <c r="GVS1" s="55"/>
      <c r="GVT1" s="55"/>
      <c r="GVU1" s="55"/>
      <c r="GVV1" s="55"/>
      <c r="GVW1" s="55"/>
      <c r="GVX1" s="55"/>
      <c r="GVY1" s="55"/>
      <c r="GVZ1" s="55"/>
      <c r="GWA1" s="55"/>
      <c r="GWB1" s="55"/>
      <c r="GWC1" s="55"/>
      <c r="GWD1" s="55"/>
      <c r="GWE1" s="55"/>
      <c r="GWF1" s="55"/>
      <c r="GWG1" s="55"/>
      <c r="GWH1" s="55"/>
      <c r="GWI1" s="55"/>
      <c r="GWJ1" s="55"/>
      <c r="GWK1" s="55"/>
      <c r="GWL1" s="55"/>
      <c r="GWM1" s="55"/>
      <c r="GWN1" s="55"/>
      <c r="GWO1" s="55"/>
      <c r="GWP1" s="55"/>
      <c r="GWQ1" s="55"/>
      <c r="GWR1" s="55"/>
      <c r="GWS1" s="55"/>
      <c r="GWT1" s="55"/>
      <c r="GWU1" s="55"/>
      <c r="GWV1" s="55"/>
      <c r="GWW1" s="55"/>
      <c r="GWX1" s="55"/>
      <c r="GWY1" s="55"/>
      <c r="GWZ1" s="55"/>
      <c r="GXA1" s="55"/>
      <c r="GXB1" s="55"/>
      <c r="GXC1" s="55"/>
      <c r="GXD1" s="55"/>
      <c r="GXE1" s="55"/>
      <c r="GXF1" s="55"/>
      <c r="GXG1" s="55"/>
      <c r="GXH1" s="55"/>
      <c r="GXI1" s="55"/>
      <c r="GXJ1" s="55"/>
      <c r="GXK1" s="55"/>
      <c r="GXL1" s="55"/>
      <c r="GXM1" s="55"/>
      <c r="GXN1" s="55"/>
      <c r="GXO1" s="55"/>
      <c r="GXP1" s="55"/>
      <c r="GXQ1" s="55"/>
      <c r="GXR1" s="55"/>
      <c r="GXS1" s="55"/>
      <c r="GXT1" s="55"/>
      <c r="GXU1" s="55"/>
      <c r="GXV1" s="55"/>
      <c r="GXW1" s="55"/>
      <c r="GXX1" s="55"/>
      <c r="GXY1" s="55"/>
      <c r="GXZ1" s="55"/>
      <c r="GYA1" s="55"/>
      <c r="GYB1" s="55"/>
      <c r="GYC1" s="55"/>
      <c r="GYD1" s="55"/>
      <c r="GYE1" s="55"/>
      <c r="GYF1" s="55"/>
      <c r="GYG1" s="55"/>
      <c r="GYH1" s="55"/>
      <c r="GYI1" s="55"/>
      <c r="GYJ1" s="55"/>
      <c r="GYK1" s="55"/>
      <c r="GYL1" s="55"/>
      <c r="GYM1" s="55"/>
      <c r="GYN1" s="55"/>
      <c r="GYO1" s="55"/>
      <c r="GYP1" s="55"/>
      <c r="GYQ1" s="55"/>
      <c r="GYR1" s="55"/>
      <c r="GYS1" s="55"/>
      <c r="GYT1" s="55"/>
      <c r="GYU1" s="55"/>
      <c r="GYV1" s="55"/>
      <c r="GYW1" s="55"/>
      <c r="GYX1" s="55"/>
      <c r="GYY1" s="55"/>
      <c r="GYZ1" s="55"/>
      <c r="GZA1" s="55"/>
      <c r="GZB1" s="55"/>
      <c r="GZC1" s="55"/>
      <c r="GZD1" s="55"/>
      <c r="GZE1" s="55"/>
      <c r="GZF1" s="55"/>
      <c r="GZG1" s="55"/>
      <c r="GZH1" s="55"/>
      <c r="GZI1" s="55"/>
      <c r="GZJ1" s="55"/>
      <c r="GZK1" s="55"/>
      <c r="GZL1" s="55"/>
      <c r="GZM1" s="55"/>
      <c r="GZN1" s="55"/>
      <c r="GZO1" s="55"/>
      <c r="GZP1" s="55"/>
      <c r="GZQ1" s="55"/>
      <c r="GZR1" s="55"/>
      <c r="GZS1" s="55"/>
      <c r="GZT1" s="55"/>
      <c r="GZU1" s="55"/>
      <c r="GZV1" s="55"/>
      <c r="GZW1" s="55"/>
      <c r="GZX1" s="55"/>
      <c r="GZY1" s="55"/>
      <c r="GZZ1" s="55"/>
      <c r="HAA1" s="55"/>
      <c r="HAB1" s="55"/>
      <c r="HAC1" s="55"/>
      <c r="HAD1" s="55"/>
      <c r="HAE1" s="55"/>
      <c r="HAF1" s="55"/>
      <c r="HAG1" s="55"/>
      <c r="HAH1" s="55"/>
      <c r="HAI1" s="55"/>
      <c r="HAJ1" s="55"/>
      <c r="HAK1" s="55"/>
      <c r="HAL1" s="55"/>
      <c r="HAM1" s="55"/>
      <c r="HAN1" s="55"/>
      <c r="HAO1" s="55"/>
      <c r="HAP1" s="55"/>
      <c r="HAQ1" s="55"/>
      <c r="HAR1" s="55"/>
      <c r="HAS1" s="55"/>
      <c r="HAT1" s="55"/>
      <c r="HAU1" s="55"/>
      <c r="HAV1" s="55"/>
      <c r="HAW1" s="55"/>
      <c r="HAX1" s="55"/>
      <c r="HAY1" s="55"/>
      <c r="HAZ1" s="55"/>
      <c r="HBA1" s="55"/>
      <c r="HBB1" s="55"/>
      <c r="HBC1" s="55"/>
      <c r="HBD1" s="55"/>
      <c r="HBE1" s="55"/>
      <c r="HBF1" s="55"/>
      <c r="HBG1" s="55"/>
      <c r="HBH1" s="55"/>
      <c r="HBI1" s="55"/>
      <c r="HBJ1" s="55"/>
      <c r="HBK1" s="55"/>
      <c r="HBL1" s="55"/>
      <c r="HBM1" s="55"/>
      <c r="HBN1" s="55"/>
      <c r="HBO1" s="55"/>
      <c r="HBP1" s="55"/>
      <c r="HBQ1" s="55"/>
      <c r="HBR1" s="55"/>
      <c r="HBS1" s="55"/>
      <c r="HBT1" s="55"/>
      <c r="HBU1" s="55"/>
      <c r="HBV1" s="55"/>
      <c r="HBW1" s="55"/>
      <c r="HBX1" s="55"/>
      <c r="HBY1" s="55"/>
      <c r="HBZ1" s="55"/>
      <c r="HCA1" s="55"/>
      <c r="HCB1" s="55"/>
      <c r="HCC1" s="55"/>
      <c r="HCD1" s="55"/>
      <c r="HCE1" s="55"/>
      <c r="HCF1" s="55"/>
      <c r="HCG1" s="55"/>
      <c r="HCH1" s="55"/>
      <c r="HCI1" s="55"/>
      <c r="HCJ1" s="55"/>
      <c r="HCK1" s="55"/>
      <c r="HCL1" s="55"/>
      <c r="HCM1" s="55"/>
      <c r="HCN1" s="55"/>
      <c r="HCO1" s="55"/>
      <c r="HCP1" s="55"/>
      <c r="HCQ1" s="55"/>
      <c r="HCR1" s="55"/>
      <c r="HCS1" s="55"/>
      <c r="HCT1" s="55"/>
      <c r="HCU1" s="55"/>
      <c r="HCV1" s="55"/>
      <c r="HCW1" s="55"/>
      <c r="HCX1" s="55"/>
      <c r="HCY1" s="55"/>
      <c r="HCZ1" s="55"/>
      <c r="HDA1" s="55"/>
      <c r="HDB1" s="55"/>
      <c r="HDC1" s="55"/>
      <c r="HDD1" s="55"/>
      <c r="HDE1" s="55"/>
      <c r="HDF1" s="55"/>
      <c r="HDG1" s="55"/>
      <c r="HDH1" s="55"/>
      <c r="HDI1" s="55"/>
      <c r="HDJ1" s="55"/>
      <c r="HDK1" s="55"/>
      <c r="HDL1" s="55"/>
      <c r="HDM1" s="55"/>
      <c r="HDN1" s="55"/>
      <c r="HDO1" s="55"/>
      <c r="HDP1" s="55"/>
      <c r="HDQ1" s="55"/>
      <c r="HDR1" s="55"/>
      <c r="HDS1" s="55"/>
      <c r="HDT1" s="55"/>
      <c r="HDU1" s="55"/>
      <c r="HDV1" s="55"/>
      <c r="HDW1" s="55"/>
      <c r="HDX1" s="55"/>
      <c r="HDY1" s="55"/>
      <c r="HDZ1" s="55"/>
      <c r="HEA1" s="55"/>
      <c r="HEB1" s="55"/>
      <c r="HEC1" s="55"/>
      <c r="HED1" s="55"/>
      <c r="HEE1" s="55"/>
      <c r="HEF1" s="55"/>
      <c r="HEG1" s="55"/>
      <c r="HEH1" s="55"/>
      <c r="HEI1" s="55"/>
      <c r="HEJ1" s="55"/>
      <c r="HEK1" s="55"/>
      <c r="HEL1" s="55"/>
      <c r="HEM1" s="55"/>
      <c r="HEN1" s="55"/>
      <c r="HEO1" s="55"/>
      <c r="HEP1" s="55"/>
      <c r="HEQ1" s="55"/>
      <c r="HER1" s="55"/>
      <c r="HES1" s="55"/>
      <c r="HET1" s="55"/>
      <c r="HEU1" s="55"/>
      <c r="HEV1" s="55"/>
      <c r="HEW1" s="55"/>
      <c r="HEX1" s="55"/>
      <c r="HEY1" s="55"/>
      <c r="HEZ1" s="55"/>
      <c r="HFA1" s="55"/>
      <c r="HFB1" s="55"/>
      <c r="HFC1" s="55"/>
      <c r="HFD1" s="55"/>
      <c r="HFE1" s="55"/>
      <c r="HFF1" s="55"/>
      <c r="HFG1" s="55"/>
      <c r="HFH1" s="55"/>
      <c r="HFI1" s="55"/>
      <c r="HFJ1" s="55"/>
      <c r="HFK1" s="55"/>
      <c r="HFL1" s="55"/>
      <c r="HFM1" s="55"/>
      <c r="HFN1" s="55"/>
      <c r="HFO1" s="55"/>
      <c r="HFP1" s="55"/>
      <c r="HFQ1" s="55"/>
      <c r="HFR1" s="55"/>
      <c r="HFS1" s="55"/>
      <c r="HFT1" s="55"/>
      <c r="HFU1" s="55"/>
      <c r="HFV1" s="55"/>
      <c r="HFW1" s="55"/>
      <c r="HFX1" s="55"/>
      <c r="HFY1" s="55"/>
      <c r="HFZ1" s="55"/>
      <c r="HGA1" s="55"/>
      <c r="HGB1" s="55"/>
      <c r="HGC1" s="55"/>
      <c r="HGD1" s="55"/>
      <c r="HGE1" s="55"/>
      <c r="HGF1" s="55"/>
      <c r="HGG1" s="55"/>
      <c r="HGH1" s="55"/>
      <c r="HGI1" s="55"/>
      <c r="HGJ1" s="55"/>
      <c r="HGK1" s="55"/>
      <c r="HGL1" s="55"/>
      <c r="HGM1" s="55"/>
      <c r="HGN1" s="55"/>
      <c r="HGO1" s="55"/>
      <c r="HGP1" s="55"/>
      <c r="HGQ1" s="55"/>
      <c r="HGR1" s="55"/>
      <c r="HGS1" s="55"/>
      <c r="HGT1" s="55"/>
      <c r="HGU1" s="55"/>
      <c r="HGV1" s="55"/>
      <c r="HGW1" s="55"/>
      <c r="HGX1" s="55"/>
      <c r="HGY1" s="55"/>
      <c r="HGZ1" s="55"/>
      <c r="HHA1" s="55"/>
      <c r="HHB1" s="55"/>
      <c r="HHC1" s="55"/>
      <c r="HHD1" s="55"/>
      <c r="HHE1" s="55"/>
      <c r="HHF1" s="55"/>
      <c r="HHG1" s="55"/>
      <c r="HHH1" s="55"/>
      <c r="HHI1" s="55"/>
      <c r="HHJ1" s="55"/>
      <c r="HHK1" s="55"/>
      <c r="HHL1" s="55"/>
      <c r="HHM1" s="55"/>
      <c r="HHN1" s="55"/>
      <c r="HHO1" s="55"/>
      <c r="HHP1" s="55"/>
      <c r="HHQ1" s="55"/>
      <c r="HHR1" s="55"/>
      <c r="HHS1" s="55"/>
      <c r="HHT1" s="55"/>
      <c r="HHU1" s="55"/>
      <c r="HHV1" s="55"/>
      <c r="HHW1" s="55"/>
      <c r="HHX1" s="55"/>
      <c r="HHY1" s="55"/>
      <c r="HHZ1" s="55"/>
      <c r="HIA1" s="55"/>
      <c r="HIB1" s="55"/>
      <c r="HIC1" s="55"/>
      <c r="HID1" s="55"/>
      <c r="HIE1" s="55"/>
      <c r="HIF1" s="55"/>
      <c r="HIG1" s="55"/>
      <c r="HIH1" s="55"/>
      <c r="HII1" s="55"/>
      <c r="HIJ1" s="55"/>
      <c r="HIK1" s="55"/>
      <c r="HIL1" s="55"/>
      <c r="HIM1" s="55"/>
      <c r="HIN1" s="55"/>
      <c r="HIO1" s="55"/>
      <c r="HIP1" s="55"/>
      <c r="HIQ1" s="55"/>
      <c r="HIR1" s="55"/>
      <c r="HIS1" s="55"/>
      <c r="HIT1" s="55"/>
      <c r="HIU1" s="55"/>
      <c r="HIV1" s="55"/>
      <c r="HIW1" s="55"/>
      <c r="HIX1" s="55"/>
      <c r="HIY1" s="55"/>
      <c r="HIZ1" s="55"/>
      <c r="HJA1" s="55"/>
      <c r="HJB1" s="55"/>
      <c r="HJC1" s="55"/>
      <c r="HJD1" s="55"/>
      <c r="HJE1" s="55"/>
      <c r="HJF1" s="55"/>
      <c r="HJG1" s="55"/>
      <c r="HJH1" s="55"/>
      <c r="HJI1" s="55"/>
      <c r="HJJ1" s="55"/>
      <c r="HJK1" s="55"/>
      <c r="HJL1" s="55"/>
      <c r="HJM1" s="55"/>
      <c r="HJN1" s="55"/>
      <c r="HJO1" s="55"/>
      <c r="HJP1" s="55"/>
      <c r="HJQ1" s="55"/>
      <c r="HJR1" s="55"/>
      <c r="HJS1" s="55"/>
      <c r="HJT1" s="55"/>
      <c r="HJU1" s="55"/>
      <c r="HJV1" s="55"/>
      <c r="HJW1" s="55"/>
      <c r="HJX1" s="55"/>
      <c r="HJY1" s="55"/>
      <c r="HJZ1" s="55"/>
      <c r="HKA1" s="55"/>
      <c r="HKB1" s="55"/>
      <c r="HKC1" s="55"/>
      <c r="HKD1" s="55"/>
      <c r="HKE1" s="55"/>
      <c r="HKF1" s="55"/>
      <c r="HKG1" s="55"/>
      <c r="HKH1" s="55"/>
      <c r="HKI1" s="55"/>
      <c r="HKJ1" s="55"/>
      <c r="HKK1" s="55"/>
      <c r="HKL1" s="55"/>
      <c r="HKM1" s="55"/>
      <c r="HKN1" s="55"/>
      <c r="HKO1" s="55"/>
      <c r="HKP1" s="55"/>
      <c r="HKQ1" s="55"/>
      <c r="HKR1" s="55"/>
      <c r="HKS1" s="55"/>
      <c r="HKT1" s="55"/>
      <c r="HKU1" s="55"/>
      <c r="HKV1" s="55"/>
      <c r="HKW1" s="55"/>
      <c r="HKX1" s="55"/>
      <c r="HKY1" s="55"/>
      <c r="HKZ1" s="55"/>
      <c r="HLA1" s="55"/>
      <c r="HLB1" s="55"/>
      <c r="HLC1" s="55"/>
      <c r="HLD1" s="55"/>
      <c r="HLE1" s="55"/>
      <c r="HLF1" s="55"/>
      <c r="HLG1" s="55"/>
      <c r="HLH1" s="55"/>
      <c r="HLI1" s="55"/>
      <c r="HLJ1" s="55"/>
      <c r="HLK1" s="55"/>
      <c r="HLL1" s="55"/>
      <c r="HLM1" s="55"/>
      <c r="HLN1" s="55"/>
      <c r="HLO1" s="55"/>
      <c r="HLP1" s="55"/>
      <c r="HLQ1" s="55"/>
      <c r="HLR1" s="55"/>
      <c r="HLS1" s="55"/>
      <c r="HLT1" s="55"/>
      <c r="HLU1" s="55"/>
      <c r="HLV1" s="55"/>
      <c r="HLW1" s="55"/>
      <c r="HLX1" s="55"/>
      <c r="HLY1" s="55"/>
      <c r="HLZ1" s="55"/>
      <c r="HMA1" s="55"/>
      <c r="HMB1" s="55"/>
      <c r="HMC1" s="55"/>
      <c r="HMD1" s="55"/>
      <c r="HME1" s="55"/>
      <c r="HMF1" s="55"/>
      <c r="HMG1" s="55"/>
      <c r="HMH1" s="55"/>
      <c r="HMI1" s="55"/>
      <c r="HMJ1" s="55"/>
      <c r="HMK1" s="55"/>
      <c r="HML1" s="55"/>
      <c r="HMM1" s="55"/>
      <c r="HMN1" s="55"/>
      <c r="HMO1" s="55"/>
      <c r="HMP1" s="55"/>
      <c r="HMQ1" s="55"/>
      <c r="HMR1" s="55"/>
      <c r="HMS1" s="55"/>
      <c r="HMT1" s="55"/>
      <c r="HMU1" s="55"/>
      <c r="HMV1" s="55"/>
      <c r="HMW1" s="55"/>
      <c r="HMX1" s="55"/>
      <c r="HMY1" s="55"/>
      <c r="HMZ1" s="55"/>
      <c r="HNA1" s="55"/>
      <c r="HNB1" s="55"/>
      <c r="HNC1" s="55"/>
      <c r="HND1" s="55"/>
      <c r="HNE1" s="55"/>
      <c r="HNF1" s="55"/>
      <c r="HNG1" s="55"/>
      <c r="HNH1" s="55"/>
      <c r="HNI1" s="55"/>
      <c r="HNJ1" s="55"/>
      <c r="HNK1" s="55"/>
      <c r="HNL1" s="55"/>
      <c r="HNM1" s="55"/>
      <c r="HNN1" s="55"/>
      <c r="HNO1" s="55"/>
      <c r="HNP1" s="55"/>
      <c r="HNQ1" s="55"/>
      <c r="HNR1" s="55"/>
      <c r="HNS1" s="55"/>
      <c r="HNT1" s="55"/>
      <c r="HNU1" s="55"/>
      <c r="HNV1" s="55"/>
      <c r="HNW1" s="55"/>
      <c r="HNX1" s="55"/>
      <c r="HNY1" s="55"/>
      <c r="HNZ1" s="55"/>
      <c r="HOA1" s="55"/>
      <c r="HOB1" s="55"/>
      <c r="HOC1" s="55"/>
      <c r="HOD1" s="55"/>
      <c r="HOE1" s="55"/>
      <c r="HOF1" s="55"/>
      <c r="HOG1" s="55"/>
      <c r="HOH1" s="55"/>
      <c r="HOI1" s="55"/>
      <c r="HOJ1" s="55"/>
      <c r="HOK1" s="55"/>
      <c r="HOL1" s="55"/>
      <c r="HOM1" s="55"/>
      <c r="HON1" s="55"/>
      <c r="HOO1" s="55"/>
      <c r="HOP1" s="55"/>
      <c r="HOQ1" s="55"/>
      <c r="HOR1" s="55"/>
      <c r="HOS1" s="55"/>
      <c r="HOT1" s="55"/>
      <c r="HOU1" s="55"/>
      <c r="HOV1" s="55"/>
      <c r="HOW1" s="55"/>
      <c r="HOX1" s="55"/>
      <c r="HOY1" s="55"/>
      <c r="HOZ1" s="55"/>
      <c r="HPA1" s="55"/>
      <c r="HPB1" s="55"/>
      <c r="HPC1" s="55"/>
      <c r="HPD1" s="55"/>
      <c r="HPE1" s="55"/>
      <c r="HPF1" s="55"/>
      <c r="HPG1" s="55"/>
      <c r="HPH1" s="55"/>
      <c r="HPI1" s="55"/>
      <c r="HPJ1" s="55"/>
      <c r="HPK1" s="55"/>
      <c r="HPL1" s="55"/>
      <c r="HPM1" s="55"/>
      <c r="HPN1" s="55"/>
      <c r="HPO1" s="55"/>
      <c r="HPP1" s="55"/>
      <c r="HPQ1" s="55"/>
      <c r="HPR1" s="55"/>
      <c r="HPS1" s="55"/>
      <c r="HPT1" s="55"/>
      <c r="HPU1" s="55"/>
      <c r="HPV1" s="55"/>
      <c r="HPW1" s="55"/>
      <c r="HPX1" s="55"/>
      <c r="HPY1" s="55"/>
      <c r="HPZ1" s="55"/>
      <c r="HQA1" s="55"/>
      <c r="HQB1" s="55"/>
      <c r="HQC1" s="55"/>
      <c r="HQD1" s="55"/>
      <c r="HQE1" s="55"/>
      <c r="HQF1" s="55"/>
      <c r="HQG1" s="55"/>
      <c r="HQH1" s="55"/>
      <c r="HQI1" s="55"/>
      <c r="HQJ1" s="55"/>
      <c r="HQK1" s="55"/>
      <c r="HQL1" s="55"/>
      <c r="HQM1" s="55"/>
      <c r="HQN1" s="55"/>
      <c r="HQO1" s="55"/>
      <c r="HQP1" s="55"/>
      <c r="HQQ1" s="55"/>
      <c r="HQR1" s="55"/>
      <c r="HQS1" s="55"/>
      <c r="HQT1" s="55"/>
      <c r="HQU1" s="55"/>
      <c r="HQV1" s="55"/>
      <c r="HQW1" s="55"/>
      <c r="HQX1" s="55"/>
      <c r="HQY1" s="55"/>
      <c r="HQZ1" s="55"/>
      <c r="HRA1" s="55"/>
      <c r="HRB1" s="55"/>
      <c r="HRC1" s="55"/>
      <c r="HRD1" s="55"/>
      <c r="HRE1" s="55"/>
      <c r="HRF1" s="55"/>
      <c r="HRG1" s="55"/>
      <c r="HRH1" s="55"/>
      <c r="HRI1" s="55"/>
      <c r="HRJ1" s="55"/>
      <c r="HRK1" s="55"/>
      <c r="HRL1" s="55"/>
      <c r="HRM1" s="55"/>
      <c r="HRN1" s="55"/>
      <c r="HRO1" s="55"/>
      <c r="HRP1" s="55"/>
      <c r="HRQ1" s="55"/>
      <c r="HRR1" s="55"/>
      <c r="HRS1" s="55"/>
      <c r="HRT1" s="55"/>
      <c r="HRU1" s="55"/>
      <c r="HRV1" s="55"/>
      <c r="HRW1" s="55"/>
      <c r="HRX1" s="55"/>
      <c r="HRY1" s="55"/>
      <c r="HRZ1" s="55"/>
      <c r="HSA1" s="55"/>
      <c r="HSB1" s="55"/>
      <c r="HSC1" s="55"/>
      <c r="HSD1" s="55"/>
      <c r="HSE1" s="55"/>
      <c r="HSF1" s="55"/>
      <c r="HSG1" s="55"/>
      <c r="HSH1" s="55"/>
      <c r="HSI1" s="55"/>
      <c r="HSJ1" s="55"/>
      <c r="HSK1" s="55"/>
      <c r="HSL1" s="55"/>
      <c r="HSM1" s="55"/>
      <c r="HSN1" s="55"/>
      <c r="HSO1" s="55"/>
      <c r="HSP1" s="55"/>
      <c r="HSQ1" s="55"/>
      <c r="HSR1" s="55"/>
      <c r="HSS1" s="55"/>
      <c r="HST1" s="55"/>
      <c r="HSU1" s="55"/>
      <c r="HSV1" s="55"/>
      <c r="HSW1" s="55"/>
      <c r="HSX1" s="55"/>
      <c r="HSY1" s="55"/>
      <c r="HSZ1" s="55"/>
      <c r="HTA1" s="55"/>
      <c r="HTB1" s="55"/>
      <c r="HTC1" s="55"/>
      <c r="HTD1" s="55"/>
      <c r="HTE1" s="55"/>
      <c r="HTF1" s="55"/>
      <c r="HTG1" s="55"/>
      <c r="HTH1" s="55"/>
      <c r="HTI1" s="55"/>
      <c r="HTJ1" s="55"/>
      <c r="HTK1" s="55"/>
      <c r="HTL1" s="55"/>
      <c r="HTM1" s="55"/>
      <c r="HTN1" s="55"/>
      <c r="HTO1" s="55"/>
      <c r="HTP1" s="55"/>
      <c r="HTQ1" s="55"/>
      <c r="HTR1" s="55"/>
      <c r="HTS1" s="55"/>
      <c r="HTT1" s="55"/>
      <c r="HTU1" s="55"/>
      <c r="HTV1" s="55"/>
      <c r="HTW1" s="55"/>
      <c r="HTX1" s="55"/>
      <c r="HTY1" s="55"/>
      <c r="HTZ1" s="55"/>
      <c r="HUA1" s="55"/>
      <c r="HUB1" s="55"/>
      <c r="HUC1" s="55"/>
      <c r="HUD1" s="55"/>
      <c r="HUE1" s="55"/>
      <c r="HUF1" s="55"/>
      <c r="HUG1" s="55"/>
      <c r="HUH1" s="55"/>
      <c r="HUI1" s="55"/>
      <c r="HUJ1" s="55"/>
      <c r="HUK1" s="55"/>
      <c r="HUL1" s="55"/>
      <c r="HUM1" s="55"/>
      <c r="HUN1" s="55"/>
      <c r="HUO1" s="55"/>
      <c r="HUP1" s="55"/>
      <c r="HUQ1" s="55"/>
      <c r="HUR1" s="55"/>
      <c r="HUS1" s="55"/>
      <c r="HUT1" s="55"/>
      <c r="HUU1" s="55"/>
      <c r="HUV1" s="55"/>
      <c r="HUW1" s="55"/>
      <c r="HUX1" s="55"/>
      <c r="HUY1" s="55"/>
      <c r="HUZ1" s="55"/>
      <c r="HVA1" s="55"/>
      <c r="HVB1" s="55"/>
      <c r="HVC1" s="55"/>
      <c r="HVD1" s="55"/>
      <c r="HVE1" s="55"/>
      <c r="HVF1" s="55"/>
      <c r="HVG1" s="55"/>
      <c r="HVH1" s="55"/>
      <c r="HVI1" s="55"/>
      <c r="HVJ1" s="55"/>
      <c r="HVK1" s="55"/>
      <c r="HVL1" s="55"/>
      <c r="HVM1" s="55"/>
      <c r="HVN1" s="55"/>
      <c r="HVO1" s="55"/>
      <c r="HVP1" s="55"/>
      <c r="HVQ1" s="55"/>
      <c r="HVR1" s="55"/>
      <c r="HVS1" s="55"/>
      <c r="HVT1" s="55"/>
      <c r="HVU1" s="55"/>
      <c r="HVV1" s="55"/>
      <c r="HVW1" s="55"/>
      <c r="HVX1" s="55"/>
      <c r="HVY1" s="55"/>
      <c r="HVZ1" s="55"/>
      <c r="HWA1" s="55"/>
      <c r="HWB1" s="55"/>
      <c r="HWC1" s="55"/>
      <c r="HWD1" s="55"/>
      <c r="HWE1" s="55"/>
      <c r="HWF1" s="55"/>
      <c r="HWG1" s="55"/>
      <c r="HWH1" s="55"/>
      <c r="HWI1" s="55"/>
      <c r="HWJ1" s="55"/>
      <c r="HWK1" s="55"/>
      <c r="HWL1" s="55"/>
      <c r="HWM1" s="55"/>
      <c r="HWN1" s="55"/>
      <c r="HWO1" s="55"/>
      <c r="HWP1" s="55"/>
      <c r="HWQ1" s="55"/>
      <c r="HWR1" s="55"/>
      <c r="HWS1" s="55"/>
      <c r="HWT1" s="55"/>
      <c r="HWU1" s="55"/>
      <c r="HWV1" s="55"/>
      <c r="HWW1" s="55"/>
      <c r="HWX1" s="55"/>
      <c r="HWY1" s="55"/>
      <c r="HWZ1" s="55"/>
      <c r="HXA1" s="55"/>
      <c r="HXB1" s="55"/>
      <c r="HXC1" s="55"/>
      <c r="HXD1" s="55"/>
      <c r="HXE1" s="55"/>
      <c r="HXF1" s="55"/>
      <c r="HXG1" s="55"/>
      <c r="HXH1" s="55"/>
      <c r="HXI1" s="55"/>
      <c r="HXJ1" s="55"/>
      <c r="HXK1" s="55"/>
      <c r="HXL1" s="55"/>
      <c r="HXM1" s="55"/>
      <c r="HXN1" s="55"/>
      <c r="HXO1" s="55"/>
      <c r="HXP1" s="55"/>
      <c r="HXQ1" s="55"/>
      <c r="HXR1" s="55"/>
      <c r="HXS1" s="55"/>
      <c r="HXT1" s="55"/>
      <c r="HXU1" s="55"/>
      <c r="HXV1" s="55"/>
      <c r="HXW1" s="55"/>
      <c r="HXX1" s="55"/>
      <c r="HXY1" s="55"/>
      <c r="HXZ1" s="55"/>
      <c r="HYA1" s="55"/>
      <c r="HYB1" s="55"/>
      <c r="HYC1" s="55"/>
      <c r="HYD1" s="55"/>
      <c r="HYE1" s="55"/>
      <c r="HYF1" s="55"/>
      <c r="HYG1" s="55"/>
      <c r="HYH1" s="55"/>
      <c r="HYI1" s="55"/>
      <c r="HYJ1" s="55"/>
      <c r="HYK1" s="55"/>
      <c r="HYL1" s="55"/>
      <c r="HYM1" s="55"/>
      <c r="HYN1" s="55"/>
      <c r="HYO1" s="55"/>
      <c r="HYP1" s="55"/>
      <c r="HYQ1" s="55"/>
      <c r="HYR1" s="55"/>
      <c r="HYS1" s="55"/>
      <c r="HYT1" s="55"/>
      <c r="HYU1" s="55"/>
      <c r="HYV1" s="55"/>
      <c r="HYW1" s="55"/>
      <c r="HYX1" s="55"/>
      <c r="HYY1" s="55"/>
      <c r="HYZ1" s="55"/>
      <c r="HZA1" s="55"/>
      <c r="HZB1" s="55"/>
      <c r="HZC1" s="55"/>
      <c r="HZD1" s="55"/>
      <c r="HZE1" s="55"/>
      <c r="HZF1" s="55"/>
      <c r="HZG1" s="55"/>
      <c r="HZH1" s="55"/>
      <c r="HZI1" s="55"/>
      <c r="HZJ1" s="55"/>
      <c r="HZK1" s="55"/>
      <c r="HZL1" s="55"/>
      <c r="HZM1" s="55"/>
      <c r="HZN1" s="55"/>
      <c r="HZO1" s="55"/>
      <c r="HZP1" s="55"/>
      <c r="HZQ1" s="55"/>
      <c r="HZR1" s="55"/>
      <c r="HZS1" s="55"/>
      <c r="HZT1" s="55"/>
      <c r="HZU1" s="55"/>
      <c r="HZV1" s="55"/>
      <c r="HZW1" s="55"/>
      <c r="HZX1" s="55"/>
      <c r="HZY1" s="55"/>
      <c r="HZZ1" s="55"/>
      <c r="IAA1" s="55"/>
      <c r="IAB1" s="55"/>
      <c r="IAC1" s="55"/>
      <c r="IAD1" s="55"/>
      <c r="IAE1" s="55"/>
      <c r="IAF1" s="55"/>
      <c r="IAG1" s="55"/>
      <c r="IAH1" s="55"/>
      <c r="IAI1" s="55"/>
      <c r="IAJ1" s="55"/>
      <c r="IAK1" s="55"/>
      <c r="IAL1" s="55"/>
      <c r="IAM1" s="55"/>
      <c r="IAN1" s="55"/>
      <c r="IAO1" s="55"/>
      <c r="IAP1" s="55"/>
      <c r="IAQ1" s="55"/>
      <c r="IAR1" s="55"/>
      <c r="IAS1" s="55"/>
      <c r="IAT1" s="55"/>
      <c r="IAU1" s="55"/>
      <c r="IAV1" s="55"/>
      <c r="IAW1" s="55"/>
      <c r="IAX1" s="55"/>
      <c r="IAY1" s="55"/>
      <c r="IAZ1" s="55"/>
      <c r="IBA1" s="55"/>
      <c r="IBB1" s="55"/>
      <c r="IBC1" s="55"/>
      <c r="IBD1" s="55"/>
      <c r="IBE1" s="55"/>
      <c r="IBF1" s="55"/>
      <c r="IBG1" s="55"/>
      <c r="IBH1" s="55"/>
      <c r="IBI1" s="55"/>
      <c r="IBJ1" s="55"/>
      <c r="IBK1" s="55"/>
      <c r="IBL1" s="55"/>
      <c r="IBM1" s="55"/>
      <c r="IBN1" s="55"/>
      <c r="IBO1" s="55"/>
      <c r="IBP1" s="55"/>
      <c r="IBQ1" s="55"/>
      <c r="IBR1" s="55"/>
      <c r="IBS1" s="55"/>
      <c r="IBT1" s="55"/>
      <c r="IBU1" s="55"/>
      <c r="IBV1" s="55"/>
      <c r="IBW1" s="55"/>
      <c r="IBX1" s="55"/>
      <c r="IBY1" s="55"/>
      <c r="IBZ1" s="55"/>
      <c r="ICA1" s="55"/>
      <c r="ICB1" s="55"/>
      <c r="ICC1" s="55"/>
      <c r="ICD1" s="55"/>
      <c r="ICE1" s="55"/>
      <c r="ICF1" s="55"/>
      <c r="ICG1" s="55"/>
      <c r="ICH1" s="55"/>
      <c r="ICI1" s="55"/>
      <c r="ICJ1" s="55"/>
      <c r="ICK1" s="55"/>
      <c r="ICL1" s="55"/>
      <c r="ICM1" s="55"/>
      <c r="ICN1" s="55"/>
      <c r="ICO1" s="55"/>
      <c r="ICP1" s="55"/>
      <c r="ICQ1" s="55"/>
      <c r="ICR1" s="55"/>
      <c r="ICS1" s="55"/>
      <c r="ICT1" s="55"/>
      <c r="ICU1" s="55"/>
      <c r="ICV1" s="55"/>
      <c r="ICW1" s="55"/>
      <c r="ICX1" s="55"/>
      <c r="ICY1" s="55"/>
      <c r="ICZ1" s="55"/>
      <c r="IDA1" s="55"/>
      <c r="IDB1" s="55"/>
      <c r="IDC1" s="55"/>
      <c r="IDD1" s="55"/>
      <c r="IDE1" s="55"/>
      <c r="IDF1" s="55"/>
      <c r="IDG1" s="55"/>
      <c r="IDH1" s="55"/>
      <c r="IDI1" s="55"/>
      <c r="IDJ1" s="55"/>
      <c r="IDK1" s="55"/>
      <c r="IDL1" s="55"/>
      <c r="IDM1" s="55"/>
      <c r="IDN1" s="55"/>
      <c r="IDO1" s="55"/>
      <c r="IDP1" s="55"/>
      <c r="IDQ1" s="55"/>
      <c r="IDR1" s="55"/>
      <c r="IDS1" s="55"/>
      <c r="IDT1" s="55"/>
      <c r="IDU1" s="55"/>
      <c r="IDV1" s="55"/>
      <c r="IDW1" s="55"/>
      <c r="IDX1" s="55"/>
      <c r="IDY1" s="55"/>
      <c r="IDZ1" s="55"/>
      <c r="IEA1" s="55"/>
      <c r="IEB1" s="55"/>
      <c r="IEC1" s="55"/>
      <c r="IED1" s="55"/>
      <c r="IEE1" s="55"/>
      <c r="IEF1" s="55"/>
      <c r="IEG1" s="55"/>
      <c r="IEH1" s="55"/>
      <c r="IEI1" s="55"/>
      <c r="IEJ1" s="55"/>
      <c r="IEK1" s="55"/>
      <c r="IEL1" s="55"/>
      <c r="IEM1" s="55"/>
      <c r="IEN1" s="55"/>
      <c r="IEO1" s="55"/>
      <c r="IEP1" s="55"/>
      <c r="IEQ1" s="55"/>
      <c r="IER1" s="55"/>
      <c r="IES1" s="55"/>
      <c r="IET1" s="55"/>
      <c r="IEU1" s="55"/>
      <c r="IEV1" s="55"/>
      <c r="IEW1" s="55"/>
      <c r="IEX1" s="55"/>
      <c r="IEY1" s="55"/>
      <c r="IEZ1" s="55"/>
      <c r="IFA1" s="55"/>
      <c r="IFB1" s="55"/>
      <c r="IFC1" s="55"/>
      <c r="IFD1" s="55"/>
      <c r="IFE1" s="55"/>
      <c r="IFF1" s="55"/>
      <c r="IFG1" s="55"/>
      <c r="IFH1" s="55"/>
      <c r="IFI1" s="55"/>
      <c r="IFJ1" s="55"/>
      <c r="IFK1" s="55"/>
      <c r="IFL1" s="55"/>
      <c r="IFM1" s="55"/>
      <c r="IFN1" s="55"/>
      <c r="IFO1" s="55"/>
      <c r="IFP1" s="55"/>
      <c r="IFQ1" s="55"/>
      <c r="IFR1" s="55"/>
      <c r="IFS1" s="55"/>
      <c r="IFT1" s="55"/>
      <c r="IFU1" s="55"/>
      <c r="IFV1" s="55"/>
      <c r="IFW1" s="55"/>
      <c r="IFX1" s="55"/>
      <c r="IFY1" s="55"/>
      <c r="IFZ1" s="55"/>
      <c r="IGA1" s="55"/>
      <c r="IGB1" s="55"/>
      <c r="IGC1" s="55"/>
      <c r="IGD1" s="55"/>
      <c r="IGE1" s="55"/>
      <c r="IGF1" s="55"/>
      <c r="IGG1" s="55"/>
      <c r="IGH1" s="55"/>
      <c r="IGI1" s="55"/>
      <c r="IGJ1" s="55"/>
      <c r="IGK1" s="55"/>
      <c r="IGL1" s="55"/>
      <c r="IGM1" s="55"/>
      <c r="IGN1" s="55"/>
      <c r="IGO1" s="55"/>
      <c r="IGP1" s="55"/>
      <c r="IGQ1" s="55"/>
      <c r="IGR1" s="55"/>
      <c r="IGS1" s="55"/>
      <c r="IGT1" s="55"/>
      <c r="IGU1" s="55"/>
      <c r="IGV1" s="55"/>
      <c r="IGW1" s="55"/>
      <c r="IGX1" s="55"/>
      <c r="IGY1" s="55"/>
      <c r="IGZ1" s="55"/>
      <c r="IHA1" s="55"/>
      <c r="IHB1" s="55"/>
      <c r="IHC1" s="55"/>
      <c r="IHD1" s="55"/>
      <c r="IHE1" s="55"/>
      <c r="IHF1" s="55"/>
      <c r="IHG1" s="55"/>
      <c r="IHH1" s="55"/>
      <c r="IHI1" s="55"/>
      <c r="IHJ1" s="55"/>
      <c r="IHK1" s="55"/>
      <c r="IHL1" s="55"/>
      <c r="IHM1" s="55"/>
      <c r="IHN1" s="55"/>
      <c r="IHO1" s="55"/>
      <c r="IHP1" s="55"/>
      <c r="IHQ1" s="55"/>
      <c r="IHR1" s="55"/>
      <c r="IHS1" s="55"/>
      <c r="IHT1" s="55"/>
      <c r="IHU1" s="55"/>
      <c r="IHV1" s="55"/>
      <c r="IHW1" s="55"/>
      <c r="IHX1" s="55"/>
      <c r="IHY1" s="55"/>
      <c r="IHZ1" s="55"/>
      <c r="IIA1" s="55"/>
      <c r="IIB1" s="55"/>
      <c r="IIC1" s="55"/>
      <c r="IID1" s="55"/>
      <c r="IIE1" s="55"/>
      <c r="IIF1" s="55"/>
      <c r="IIG1" s="55"/>
      <c r="IIH1" s="55"/>
      <c r="III1" s="55"/>
      <c r="IIJ1" s="55"/>
      <c r="IIK1" s="55"/>
      <c r="IIL1" s="55"/>
      <c r="IIM1" s="55"/>
      <c r="IIN1" s="55"/>
      <c r="IIO1" s="55"/>
      <c r="IIP1" s="55"/>
      <c r="IIQ1" s="55"/>
      <c r="IIR1" s="55"/>
      <c r="IIS1" s="55"/>
      <c r="IIT1" s="55"/>
      <c r="IIU1" s="55"/>
      <c r="IIV1" s="55"/>
      <c r="IIW1" s="55"/>
      <c r="IIX1" s="55"/>
      <c r="IIY1" s="55"/>
      <c r="IIZ1" s="55"/>
      <c r="IJA1" s="55"/>
      <c r="IJB1" s="55"/>
      <c r="IJC1" s="55"/>
      <c r="IJD1" s="55"/>
      <c r="IJE1" s="55"/>
      <c r="IJF1" s="55"/>
      <c r="IJG1" s="55"/>
      <c r="IJH1" s="55"/>
      <c r="IJI1" s="55"/>
      <c r="IJJ1" s="55"/>
      <c r="IJK1" s="55"/>
      <c r="IJL1" s="55"/>
      <c r="IJM1" s="55"/>
      <c r="IJN1" s="55"/>
      <c r="IJO1" s="55"/>
      <c r="IJP1" s="55"/>
      <c r="IJQ1" s="55"/>
      <c r="IJR1" s="55"/>
      <c r="IJS1" s="55"/>
      <c r="IJT1" s="55"/>
      <c r="IJU1" s="55"/>
      <c r="IJV1" s="55"/>
      <c r="IJW1" s="55"/>
      <c r="IJX1" s="55"/>
      <c r="IJY1" s="55"/>
      <c r="IJZ1" s="55"/>
      <c r="IKA1" s="55"/>
      <c r="IKB1" s="55"/>
      <c r="IKC1" s="55"/>
      <c r="IKD1" s="55"/>
      <c r="IKE1" s="55"/>
      <c r="IKF1" s="55"/>
      <c r="IKG1" s="55"/>
      <c r="IKH1" s="55"/>
      <c r="IKI1" s="55"/>
      <c r="IKJ1" s="55"/>
      <c r="IKK1" s="55"/>
      <c r="IKL1" s="55"/>
      <c r="IKM1" s="55"/>
      <c r="IKN1" s="55"/>
      <c r="IKO1" s="55"/>
      <c r="IKP1" s="55"/>
      <c r="IKQ1" s="55"/>
      <c r="IKR1" s="55"/>
      <c r="IKS1" s="55"/>
      <c r="IKT1" s="55"/>
      <c r="IKU1" s="55"/>
      <c r="IKV1" s="55"/>
      <c r="IKW1" s="55"/>
      <c r="IKX1" s="55"/>
      <c r="IKY1" s="55"/>
      <c r="IKZ1" s="55"/>
      <c r="ILA1" s="55"/>
      <c r="ILB1" s="55"/>
      <c r="ILC1" s="55"/>
      <c r="ILD1" s="55"/>
      <c r="ILE1" s="55"/>
      <c r="ILF1" s="55"/>
      <c r="ILG1" s="55"/>
      <c r="ILH1" s="55"/>
      <c r="ILI1" s="55"/>
      <c r="ILJ1" s="55"/>
      <c r="ILK1" s="55"/>
      <c r="ILL1" s="55"/>
      <c r="ILM1" s="55"/>
      <c r="ILN1" s="55"/>
      <c r="ILO1" s="55"/>
      <c r="ILP1" s="55"/>
      <c r="ILQ1" s="55"/>
      <c r="ILR1" s="55"/>
      <c r="ILS1" s="55"/>
      <c r="ILT1" s="55"/>
      <c r="ILU1" s="55"/>
      <c r="ILV1" s="55"/>
      <c r="ILW1" s="55"/>
      <c r="ILX1" s="55"/>
      <c r="ILY1" s="55"/>
      <c r="ILZ1" s="55"/>
      <c r="IMA1" s="55"/>
      <c r="IMB1" s="55"/>
      <c r="IMC1" s="55"/>
      <c r="IMD1" s="55"/>
      <c r="IME1" s="55"/>
      <c r="IMF1" s="55"/>
      <c r="IMG1" s="55"/>
      <c r="IMH1" s="55"/>
      <c r="IMI1" s="55"/>
      <c r="IMJ1" s="55"/>
      <c r="IMK1" s="55"/>
      <c r="IML1" s="55"/>
      <c r="IMM1" s="55"/>
      <c r="IMN1" s="55"/>
      <c r="IMO1" s="55"/>
      <c r="IMP1" s="55"/>
      <c r="IMQ1" s="55"/>
      <c r="IMR1" s="55"/>
      <c r="IMS1" s="55"/>
      <c r="IMT1" s="55"/>
      <c r="IMU1" s="55"/>
      <c r="IMV1" s="55"/>
      <c r="IMW1" s="55"/>
      <c r="IMX1" s="55"/>
      <c r="IMY1" s="55"/>
      <c r="IMZ1" s="55"/>
      <c r="INA1" s="55"/>
      <c r="INB1" s="55"/>
      <c r="INC1" s="55"/>
      <c r="IND1" s="55"/>
      <c r="INE1" s="55"/>
      <c r="INF1" s="55"/>
      <c r="ING1" s="55"/>
      <c r="INH1" s="55"/>
      <c r="INI1" s="55"/>
      <c r="INJ1" s="55"/>
      <c r="INK1" s="55"/>
      <c r="INL1" s="55"/>
      <c r="INM1" s="55"/>
      <c r="INN1" s="55"/>
      <c r="INO1" s="55"/>
      <c r="INP1" s="55"/>
      <c r="INQ1" s="55"/>
      <c r="INR1" s="55"/>
      <c r="INS1" s="55"/>
      <c r="INT1" s="55"/>
      <c r="INU1" s="55"/>
      <c r="INV1" s="55"/>
      <c r="INW1" s="55"/>
      <c r="INX1" s="55"/>
      <c r="INY1" s="55"/>
      <c r="INZ1" s="55"/>
      <c r="IOA1" s="55"/>
      <c r="IOB1" s="55"/>
      <c r="IOC1" s="55"/>
      <c r="IOD1" s="55"/>
      <c r="IOE1" s="55"/>
      <c r="IOF1" s="55"/>
      <c r="IOG1" s="55"/>
      <c r="IOH1" s="55"/>
      <c r="IOI1" s="55"/>
      <c r="IOJ1" s="55"/>
      <c r="IOK1" s="55"/>
      <c r="IOL1" s="55"/>
      <c r="IOM1" s="55"/>
      <c r="ION1" s="55"/>
      <c r="IOO1" s="55"/>
      <c r="IOP1" s="55"/>
      <c r="IOQ1" s="55"/>
      <c r="IOR1" s="55"/>
      <c r="IOS1" s="55"/>
      <c r="IOT1" s="55"/>
      <c r="IOU1" s="55"/>
      <c r="IOV1" s="55"/>
      <c r="IOW1" s="55"/>
      <c r="IOX1" s="55"/>
      <c r="IOY1" s="55"/>
      <c r="IOZ1" s="55"/>
      <c r="IPA1" s="55"/>
      <c r="IPB1" s="55"/>
      <c r="IPC1" s="55"/>
      <c r="IPD1" s="55"/>
      <c r="IPE1" s="55"/>
      <c r="IPF1" s="55"/>
      <c r="IPG1" s="55"/>
      <c r="IPH1" s="55"/>
      <c r="IPI1" s="55"/>
      <c r="IPJ1" s="55"/>
      <c r="IPK1" s="55"/>
      <c r="IPL1" s="55"/>
      <c r="IPM1" s="55"/>
      <c r="IPN1" s="55"/>
      <c r="IPO1" s="55"/>
      <c r="IPP1" s="55"/>
      <c r="IPQ1" s="55"/>
      <c r="IPR1" s="55"/>
      <c r="IPS1" s="55"/>
      <c r="IPT1" s="55"/>
      <c r="IPU1" s="55"/>
      <c r="IPV1" s="55"/>
      <c r="IPW1" s="55"/>
      <c r="IPX1" s="55"/>
      <c r="IPY1" s="55"/>
      <c r="IPZ1" s="55"/>
      <c r="IQA1" s="55"/>
      <c r="IQB1" s="55"/>
      <c r="IQC1" s="55"/>
      <c r="IQD1" s="55"/>
      <c r="IQE1" s="55"/>
      <c r="IQF1" s="55"/>
      <c r="IQG1" s="55"/>
      <c r="IQH1" s="55"/>
      <c r="IQI1" s="55"/>
      <c r="IQJ1" s="55"/>
      <c r="IQK1" s="55"/>
      <c r="IQL1" s="55"/>
      <c r="IQM1" s="55"/>
      <c r="IQN1" s="55"/>
      <c r="IQO1" s="55"/>
      <c r="IQP1" s="55"/>
      <c r="IQQ1" s="55"/>
      <c r="IQR1" s="55"/>
      <c r="IQS1" s="55"/>
      <c r="IQT1" s="55"/>
      <c r="IQU1" s="55"/>
      <c r="IQV1" s="55"/>
      <c r="IQW1" s="55"/>
      <c r="IQX1" s="55"/>
      <c r="IQY1" s="55"/>
      <c r="IQZ1" s="55"/>
      <c r="IRA1" s="55"/>
      <c r="IRB1" s="55"/>
      <c r="IRC1" s="55"/>
      <c r="IRD1" s="55"/>
      <c r="IRE1" s="55"/>
      <c r="IRF1" s="55"/>
      <c r="IRG1" s="55"/>
      <c r="IRH1" s="55"/>
      <c r="IRI1" s="55"/>
      <c r="IRJ1" s="55"/>
      <c r="IRK1" s="55"/>
      <c r="IRL1" s="55"/>
      <c r="IRM1" s="55"/>
      <c r="IRN1" s="55"/>
      <c r="IRO1" s="55"/>
      <c r="IRP1" s="55"/>
      <c r="IRQ1" s="55"/>
      <c r="IRR1" s="55"/>
      <c r="IRS1" s="55"/>
      <c r="IRT1" s="55"/>
      <c r="IRU1" s="55"/>
      <c r="IRV1" s="55"/>
      <c r="IRW1" s="55"/>
      <c r="IRX1" s="55"/>
      <c r="IRY1" s="55"/>
      <c r="IRZ1" s="55"/>
      <c r="ISA1" s="55"/>
      <c r="ISB1" s="55"/>
      <c r="ISC1" s="55"/>
      <c r="ISD1" s="55"/>
      <c r="ISE1" s="55"/>
      <c r="ISF1" s="55"/>
      <c r="ISG1" s="55"/>
      <c r="ISH1" s="55"/>
      <c r="ISI1" s="55"/>
      <c r="ISJ1" s="55"/>
      <c r="ISK1" s="55"/>
      <c r="ISL1" s="55"/>
      <c r="ISM1" s="55"/>
      <c r="ISN1" s="55"/>
      <c r="ISO1" s="55"/>
      <c r="ISP1" s="55"/>
      <c r="ISQ1" s="55"/>
      <c r="ISR1" s="55"/>
      <c r="ISS1" s="55"/>
      <c r="IST1" s="55"/>
      <c r="ISU1" s="55"/>
      <c r="ISV1" s="55"/>
      <c r="ISW1" s="55"/>
      <c r="ISX1" s="55"/>
      <c r="ISY1" s="55"/>
      <c r="ISZ1" s="55"/>
      <c r="ITA1" s="55"/>
      <c r="ITB1" s="55"/>
      <c r="ITC1" s="55"/>
      <c r="ITD1" s="55"/>
      <c r="ITE1" s="55"/>
      <c r="ITF1" s="55"/>
      <c r="ITG1" s="55"/>
      <c r="ITH1" s="55"/>
      <c r="ITI1" s="55"/>
      <c r="ITJ1" s="55"/>
      <c r="ITK1" s="55"/>
      <c r="ITL1" s="55"/>
      <c r="ITM1" s="55"/>
      <c r="ITN1" s="55"/>
      <c r="ITO1" s="55"/>
      <c r="ITP1" s="55"/>
      <c r="ITQ1" s="55"/>
      <c r="ITR1" s="55"/>
      <c r="ITS1" s="55"/>
      <c r="ITT1" s="55"/>
      <c r="ITU1" s="55"/>
      <c r="ITV1" s="55"/>
      <c r="ITW1" s="55"/>
      <c r="ITX1" s="55"/>
      <c r="ITY1" s="55"/>
      <c r="ITZ1" s="55"/>
      <c r="IUA1" s="55"/>
      <c r="IUB1" s="55"/>
      <c r="IUC1" s="55"/>
      <c r="IUD1" s="55"/>
      <c r="IUE1" s="55"/>
      <c r="IUF1" s="55"/>
      <c r="IUG1" s="55"/>
      <c r="IUH1" s="55"/>
      <c r="IUI1" s="55"/>
      <c r="IUJ1" s="55"/>
      <c r="IUK1" s="55"/>
      <c r="IUL1" s="55"/>
      <c r="IUM1" s="55"/>
      <c r="IUN1" s="55"/>
      <c r="IUO1" s="55"/>
      <c r="IUP1" s="55"/>
      <c r="IUQ1" s="55"/>
      <c r="IUR1" s="55"/>
      <c r="IUS1" s="55"/>
      <c r="IUT1" s="55"/>
      <c r="IUU1" s="55"/>
      <c r="IUV1" s="55"/>
      <c r="IUW1" s="55"/>
      <c r="IUX1" s="55"/>
      <c r="IUY1" s="55"/>
      <c r="IUZ1" s="55"/>
      <c r="IVA1" s="55"/>
      <c r="IVB1" s="55"/>
      <c r="IVC1" s="55"/>
      <c r="IVD1" s="55"/>
      <c r="IVE1" s="55"/>
      <c r="IVF1" s="55"/>
      <c r="IVG1" s="55"/>
      <c r="IVH1" s="55"/>
      <c r="IVI1" s="55"/>
      <c r="IVJ1" s="55"/>
      <c r="IVK1" s="55"/>
      <c r="IVL1" s="55"/>
      <c r="IVM1" s="55"/>
      <c r="IVN1" s="55"/>
      <c r="IVO1" s="55"/>
      <c r="IVP1" s="55"/>
      <c r="IVQ1" s="55"/>
      <c r="IVR1" s="55"/>
      <c r="IVS1" s="55"/>
      <c r="IVT1" s="55"/>
      <c r="IVU1" s="55"/>
      <c r="IVV1" s="55"/>
      <c r="IVW1" s="55"/>
      <c r="IVX1" s="55"/>
      <c r="IVY1" s="55"/>
      <c r="IVZ1" s="55"/>
      <c r="IWA1" s="55"/>
      <c r="IWB1" s="55"/>
      <c r="IWC1" s="55"/>
      <c r="IWD1" s="55"/>
      <c r="IWE1" s="55"/>
      <c r="IWF1" s="55"/>
      <c r="IWG1" s="55"/>
      <c r="IWH1" s="55"/>
      <c r="IWI1" s="55"/>
      <c r="IWJ1" s="55"/>
      <c r="IWK1" s="55"/>
      <c r="IWL1" s="55"/>
      <c r="IWM1" s="55"/>
      <c r="IWN1" s="55"/>
      <c r="IWO1" s="55"/>
      <c r="IWP1" s="55"/>
      <c r="IWQ1" s="55"/>
      <c r="IWR1" s="55"/>
      <c r="IWS1" s="55"/>
      <c r="IWT1" s="55"/>
      <c r="IWU1" s="55"/>
      <c r="IWV1" s="55"/>
      <c r="IWW1" s="55"/>
      <c r="IWX1" s="55"/>
      <c r="IWY1" s="55"/>
      <c r="IWZ1" s="55"/>
      <c r="IXA1" s="55"/>
      <c r="IXB1" s="55"/>
      <c r="IXC1" s="55"/>
      <c r="IXD1" s="55"/>
      <c r="IXE1" s="55"/>
      <c r="IXF1" s="55"/>
      <c r="IXG1" s="55"/>
      <c r="IXH1" s="55"/>
      <c r="IXI1" s="55"/>
      <c r="IXJ1" s="55"/>
      <c r="IXK1" s="55"/>
      <c r="IXL1" s="55"/>
      <c r="IXM1" s="55"/>
      <c r="IXN1" s="55"/>
      <c r="IXO1" s="55"/>
      <c r="IXP1" s="55"/>
      <c r="IXQ1" s="55"/>
      <c r="IXR1" s="55"/>
      <c r="IXS1" s="55"/>
      <c r="IXT1" s="55"/>
      <c r="IXU1" s="55"/>
      <c r="IXV1" s="55"/>
      <c r="IXW1" s="55"/>
      <c r="IXX1" s="55"/>
      <c r="IXY1" s="55"/>
      <c r="IXZ1" s="55"/>
      <c r="IYA1" s="55"/>
      <c r="IYB1" s="55"/>
      <c r="IYC1" s="55"/>
      <c r="IYD1" s="55"/>
      <c r="IYE1" s="55"/>
      <c r="IYF1" s="55"/>
      <c r="IYG1" s="55"/>
      <c r="IYH1" s="55"/>
      <c r="IYI1" s="55"/>
      <c r="IYJ1" s="55"/>
      <c r="IYK1" s="55"/>
      <c r="IYL1" s="55"/>
      <c r="IYM1" s="55"/>
      <c r="IYN1" s="55"/>
      <c r="IYO1" s="55"/>
      <c r="IYP1" s="55"/>
      <c r="IYQ1" s="55"/>
      <c r="IYR1" s="55"/>
      <c r="IYS1" s="55"/>
      <c r="IYT1" s="55"/>
      <c r="IYU1" s="55"/>
      <c r="IYV1" s="55"/>
      <c r="IYW1" s="55"/>
      <c r="IYX1" s="55"/>
      <c r="IYY1" s="55"/>
      <c r="IYZ1" s="55"/>
      <c r="IZA1" s="55"/>
      <c r="IZB1" s="55"/>
      <c r="IZC1" s="55"/>
      <c r="IZD1" s="55"/>
      <c r="IZE1" s="55"/>
      <c r="IZF1" s="55"/>
      <c r="IZG1" s="55"/>
      <c r="IZH1" s="55"/>
      <c r="IZI1" s="55"/>
      <c r="IZJ1" s="55"/>
      <c r="IZK1" s="55"/>
      <c r="IZL1" s="55"/>
      <c r="IZM1" s="55"/>
      <c r="IZN1" s="55"/>
      <c r="IZO1" s="55"/>
      <c r="IZP1" s="55"/>
      <c r="IZQ1" s="55"/>
      <c r="IZR1" s="55"/>
      <c r="IZS1" s="55"/>
      <c r="IZT1" s="55"/>
      <c r="IZU1" s="55"/>
      <c r="IZV1" s="55"/>
      <c r="IZW1" s="55"/>
      <c r="IZX1" s="55"/>
      <c r="IZY1" s="55"/>
      <c r="IZZ1" s="55"/>
      <c r="JAA1" s="55"/>
      <c r="JAB1" s="55"/>
      <c r="JAC1" s="55"/>
      <c r="JAD1" s="55"/>
      <c r="JAE1" s="55"/>
      <c r="JAF1" s="55"/>
      <c r="JAG1" s="55"/>
      <c r="JAH1" s="55"/>
      <c r="JAI1" s="55"/>
      <c r="JAJ1" s="55"/>
      <c r="JAK1" s="55"/>
      <c r="JAL1" s="55"/>
      <c r="JAM1" s="55"/>
      <c r="JAN1" s="55"/>
      <c r="JAO1" s="55"/>
      <c r="JAP1" s="55"/>
      <c r="JAQ1" s="55"/>
      <c r="JAR1" s="55"/>
      <c r="JAS1" s="55"/>
      <c r="JAT1" s="55"/>
      <c r="JAU1" s="55"/>
      <c r="JAV1" s="55"/>
      <c r="JAW1" s="55"/>
      <c r="JAX1" s="55"/>
      <c r="JAY1" s="55"/>
      <c r="JAZ1" s="55"/>
      <c r="JBA1" s="55"/>
      <c r="JBB1" s="55"/>
      <c r="JBC1" s="55"/>
      <c r="JBD1" s="55"/>
      <c r="JBE1" s="55"/>
      <c r="JBF1" s="55"/>
      <c r="JBG1" s="55"/>
      <c r="JBH1" s="55"/>
      <c r="JBI1" s="55"/>
      <c r="JBJ1" s="55"/>
      <c r="JBK1" s="55"/>
      <c r="JBL1" s="55"/>
      <c r="JBM1" s="55"/>
      <c r="JBN1" s="55"/>
      <c r="JBO1" s="55"/>
      <c r="JBP1" s="55"/>
      <c r="JBQ1" s="55"/>
      <c r="JBR1" s="55"/>
      <c r="JBS1" s="55"/>
      <c r="JBT1" s="55"/>
      <c r="JBU1" s="55"/>
      <c r="JBV1" s="55"/>
      <c r="JBW1" s="55"/>
      <c r="JBX1" s="55"/>
      <c r="JBY1" s="55"/>
      <c r="JBZ1" s="55"/>
      <c r="JCA1" s="55"/>
      <c r="JCB1" s="55"/>
      <c r="JCC1" s="55"/>
      <c r="JCD1" s="55"/>
      <c r="JCE1" s="55"/>
      <c r="JCF1" s="55"/>
      <c r="JCG1" s="55"/>
      <c r="JCH1" s="55"/>
      <c r="JCI1" s="55"/>
      <c r="JCJ1" s="55"/>
      <c r="JCK1" s="55"/>
      <c r="JCL1" s="55"/>
      <c r="JCM1" s="55"/>
      <c r="JCN1" s="55"/>
      <c r="JCO1" s="55"/>
      <c r="JCP1" s="55"/>
      <c r="JCQ1" s="55"/>
      <c r="JCR1" s="55"/>
      <c r="JCS1" s="55"/>
      <c r="JCT1" s="55"/>
      <c r="JCU1" s="55"/>
      <c r="JCV1" s="55"/>
      <c r="JCW1" s="55"/>
      <c r="JCX1" s="55"/>
      <c r="JCY1" s="55"/>
      <c r="JCZ1" s="55"/>
      <c r="JDA1" s="55"/>
      <c r="JDB1" s="55"/>
      <c r="JDC1" s="55"/>
      <c r="JDD1" s="55"/>
      <c r="JDE1" s="55"/>
      <c r="JDF1" s="55"/>
      <c r="JDG1" s="55"/>
      <c r="JDH1" s="55"/>
      <c r="JDI1" s="55"/>
      <c r="JDJ1" s="55"/>
      <c r="JDK1" s="55"/>
      <c r="JDL1" s="55"/>
      <c r="JDM1" s="55"/>
      <c r="JDN1" s="55"/>
      <c r="JDO1" s="55"/>
      <c r="JDP1" s="55"/>
      <c r="JDQ1" s="55"/>
      <c r="JDR1" s="55"/>
      <c r="JDS1" s="55"/>
      <c r="JDT1" s="55"/>
      <c r="JDU1" s="55"/>
      <c r="JDV1" s="55"/>
      <c r="JDW1" s="55"/>
      <c r="JDX1" s="55"/>
      <c r="JDY1" s="55"/>
      <c r="JDZ1" s="55"/>
      <c r="JEA1" s="55"/>
      <c r="JEB1" s="55"/>
      <c r="JEC1" s="55"/>
      <c r="JED1" s="55"/>
      <c r="JEE1" s="55"/>
      <c r="JEF1" s="55"/>
      <c r="JEG1" s="55"/>
      <c r="JEH1" s="55"/>
      <c r="JEI1" s="55"/>
      <c r="JEJ1" s="55"/>
      <c r="JEK1" s="55"/>
      <c r="JEL1" s="55"/>
      <c r="JEM1" s="55"/>
      <c r="JEN1" s="55"/>
      <c r="JEO1" s="55"/>
      <c r="JEP1" s="55"/>
      <c r="JEQ1" s="55"/>
      <c r="JER1" s="55"/>
      <c r="JES1" s="55"/>
      <c r="JET1" s="55"/>
      <c r="JEU1" s="55"/>
      <c r="JEV1" s="55"/>
      <c r="JEW1" s="55"/>
      <c r="JEX1" s="55"/>
      <c r="JEY1" s="55"/>
      <c r="JEZ1" s="55"/>
      <c r="JFA1" s="55"/>
      <c r="JFB1" s="55"/>
      <c r="JFC1" s="55"/>
      <c r="JFD1" s="55"/>
      <c r="JFE1" s="55"/>
      <c r="JFF1" s="55"/>
      <c r="JFG1" s="55"/>
      <c r="JFH1" s="55"/>
      <c r="JFI1" s="55"/>
      <c r="JFJ1" s="55"/>
      <c r="JFK1" s="55"/>
      <c r="JFL1" s="55"/>
      <c r="JFM1" s="55"/>
      <c r="JFN1" s="55"/>
      <c r="JFO1" s="55"/>
      <c r="JFP1" s="55"/>
      <c r="JFQ1" s="55"/>
      <c r="JFR1" s="55"/>
      <c r="JFS1" s="55"/>
      <c r="JFT1" s="55"/>
      <c r="JFU1" s="55"/>
      <c r="JFV1" s="55"/>
      <c r="JFW1" s="55"/>
      <c r="JFX1" s="55"/>
      <c r="JFY1" s="55"/>
      <c r="JFZ1" s="55"/>
      <c r="JGA1" s="55"/>
      <c r="JGB1" s="55"/>
      <c r="JGC1" s="55"/>
      <c r="JGD1" s="55"/>
      <c r="JGE1" s="55"/>
      <c r="JGF1" s="55"/>
      <c r="JGG1" s="55"/>
      <c r="JGH1" s="55"/>
      <c r="JGI1" s="55"/>
      <c r="JGJ1" s="55"/>
      <c r="JGK1" s="55"/>
      <c r="JGL1" s="55"/>
      <c r="JGM1" s="55"/>
      <c r="JGN1" s="55"/>
      <c r="JGO1" s="55"/>
      <c r="JGP1" s="55"/>
      <c r="JGQ1" s="55"/>
      <c r="JGR1" s="55"/>
      <c r="JGS1" s="55"/>
      <c r="JGT1" s="55"/>
      <c r="JGU1" s="55"/>
      <c r="JGV1" s="55"/>
      <c r="JGW1" s="55"/>
      <c r="JGX1" s="55"/>
      <c r="JGY1" s="55"/>
      <c r="JGZ1" s="55"/>
      <c r="JHA1" s="55"/>
      <c r="JHB1" s="55"/>
      <c r="JHC1" s="55"/>
      <c r="JHD1" s="55"/>
      <c r="JHE1" s="55"/>
      <c r="JHF1" s="55"/>
      <c r="JHG1" s="55"/>
      <c r="JHH1" s="55"/>
      <c r="JHI1" s="55"/>
      <c r="JHJ1" s="55"/>
      <c r="JHK1" s="55"/>
      <c r="JHL1" s="55"/>
      <c r="JHM1" s="55"/>
      <c r="JHN1" s="55"/>
      <c r="JHO1" s="55"/>
      <c r="JHP1" s="55"/>
      <c r="JHQ1" s="55"/>
      <c r="JHR1" s="55"/>
      <c r="JHS1" s="55"/>
      <c r="JHT1" s="55"/>
      <c r="JHU1" s="55"/>
      <c r="JHV1" s="55"/>
      <c r="JHW1" s="55"/>
      <c r="JHX1" s="55"/>
      <c r="JHY1" s="55"/>
      <c r="JHZ1" s="55"/>
      <c r="JIA1" s="55"/>
      <c r="JIB1" s="55"/>
      <c r="JIC1" s="55"/>
      <c r="JID1" s="55"/>
      <c r="JIE1" s="55"/>
      <c r="JIF1" s="55"/>
      <c r="JIG1" s="55"/>
      <c r="JIH1" s="55"/>
      <c r="JII1" s="55"/>
      <c r="JIJ1" s="55"/>
      <c r="JIK1" s="55"/>
      <c r="JIL1" s="55"/>
      <c r="JIM1" s="55"/>
      <c r="JIN1" s="55"/>
      <c r="JIO1" s="55"/>
      <c r="JIP1" s="55"/>
      <c r="JIQ1" s="55"/>
      <c r="JIR1" s="55"/>
      <c r="JIS1" s="55"/>
      <c r="JIT1" s="55"/>
      <c r="JIU1" s="55"/>
      <c r="JIV1" s="55"/>
      <c r="JIW1" s="55"/>
      <c r="JIX1" s="55"/>
      <c r="JIY1" s="55"/>
      <c r="JIZ1" s="55"/>
      <c r="JJA1" s="55"/>
      <c r="JJB1" s="55"/>
      <c r="JJC1" s="55"/>
      <c r="JJD1" s="55"/>
      <c r="JJE1" s="55"/>
      <c r="JJF1" s="55"/>
      <c r="JJG1" s="55"/>
      <c r="JJH1" s="55"/>
      <c r="JJI1" s="55"/>
      <c r="JJJ1" s="55"/>
      <c r="JJK1" s="55"/>
      <c r="JJL1" s="55"/>
      <c r="JJM1" s="55"/>
      <c r="JJN1" s="55"/>
      <c r="JJO1" s="55"/>
      <c r="JJP1" s="55"/>
      <c r="JJQ1" s="55"/>
      <c r="JJR1" s="55"/>
      <c r="JJS1" s="55"/>
      <c r="JJT1" s="55"/>
      <c r="JJU1" s="55"/>
      <c r="JJV1" s="55"/>
      <c r="JJW1" s="55"/>
      <c r="JJX1" s="55"/>
      <c r="JJY1" s="55"/>
      <c r="JJZ1" s="55"/>
      <c r="JKA1" s="55"/>
      <c r="JKB1" s="55"/>
      <c r="JKC1" s="55"/>
      <c r="JKD1" s="55"/>
      <c r="JKE1" s="55"/>
      <c r="JKF1" s="55"/>
      <c r="JKG1" s="55"/>
      <c r="JKH1" s="55"/>
      <c r="JKI1" s="55"/>
      <c r="JKJ1" s="55"/>
      <c r="JKK1" s="55"/>
      <c r="JKL1" s="55"/>
      <c r="JKM1" s="55"/>
      <c r="JKN1" s="55"/>
      <c r="JKO1" s="55"/>
      <c r="JKP1" s="55"/>
      <c r="JKQ1" s="55"/>
      <c r="JKR1" s="55"/>
      <c r="JKS1" s="55"/>
      <c r="JKT1" s="55"/>
      <c r="JKU1" s="55"/>
      <c r="JKV1" s="55"/>
      <c r="JKW1" s="55"/>
      <c r="JKX1" s="55"/>
      <c r="JKY1" s="55"/>
      <c r="JKZ1" s="55"/>
      <c r="JLA1" s="55"/>
      <c r="JLB1" s="55"/>
      <c r="JLC1" s="55"/>
      <c r="JLD1" s="55"/>
      <c r="JLE1" s="55"/>
      <c r="JLF1" s="55"/>
      <c r="JLG1" s="55"/>
      <c r="JLH1" s="55"/>
      <c r="JLI1" s="55"/>
      <c r="JLJ1" s="55"/>
      <c r="JLK1" s="55"/>
      <c r="JLL1" s="55"/>
      <c r="JLM1" s="55"/>
      <c r="JLN1" s="55"/>
      <c r="JLO1" s="55"/>
      <c r="JLP1" s="55"/>
      <c r="JLQ1" s="55"/>
      <c r="JLR1" s="55"/>
      <c r="JLS1" s="55"/>
      <c r="JLT1" s="55"/>
      <c r="JLU1" s="55"/>
      <c r="JLV1" s="55"/>
      <c r="JLW1" s="55"/>
      <c r="JLX1" s="55"/>
      <c r="JLY1" s="55"/>
      <c r="JLZ1" s="55"/>
      <c r="JMA1" s="55"/>
      <c r="JMB1" s="55"/>
      <c r="JMC1" s="55"/>
      <c r="JMD1" s="55"/>
      <c r="JME1" s="55"/>
      <c r="JMF1" s="55"/>
      <c r="JMG1" s="55"/>
      <c r="JMH1" s="55"/>
      <c r="JMI1" s="55"/>
      <c r="JMJ1" s="55"/>
      <c r="JMK1" s="55"/>
      <c r="JML1" s="55"/>
      <c r="JMM1" s="55"/>
      <c r="JMN1" s="55"/>
      <c r="JMO1" s="55"/>
      <c r="JMP1" s="55"/>
      <c r="JMQ1" s="55"/>
      <c r="JMR1" s="55"/>
      <c r="JMS1" s="55"/>
      <c r="JMT1" s="55"/>
      <c r="JMU1" s="55"/>
      <c r="JMV1" s="55"/>
      <c r="JMW1" s="55"/>
      <c r="JMX1" s="55"/>
      <c r="JMY1" s="55"/>
      <c r="JMZ1" s="55"/>
      <c r="JNA1" s="55"/>
      <c r="JNB1" s="55"/>
      <c r="JNC1" s="55"/>
      <c r="JND1" s="55"/>
      <c r="JNE1" s="55"/>
      <c r="JNF1" s="55"/>
      <c r="JNG1" s="55"/>
      <c r="JNH1" s="55"/>
      <c r="JNI1" s="55"/>
      <c r="JNJ1" s="55"/>
      <c r="JNK1" s="55"/>
      <c r="JNL1" s="55"/>
      <c r="JNM1" s="55"/>
      <c r="JNN1" s="55"/>
      <c r="JNO1" s="55"/>
      <c r="JNP1" s="55"/>
      <c r="JNQ1" s="55"/>
      <c r="JNR1" s="55"/>
      <c r="JNS1" s="55"/>
      <c r="JNT1" s="55"/>
      <c r="JNU1" s="55"/>
      <c r="JNV1" s="55"/>
      <c r="JNW1" s="55"/>
      <c r="JNX1" s="55"/>
      <c r="JNY1" s="55"/>
      <c r="JNZ1" s="55"/>
      <c r="JOA1" s="55"/>
      <c r="JOB1" s="55"/>
      <c r="JOC1" s="55"/>
      <c r="JOD1" s="55"/>
      <c r="JOE1" s="55"/>
      <c r="JOF1" s="55"/>
      <c r="JOG1" s="55"/>
      <c r="JOH1" s="55"/>
      <c r="JOI1" s="55"/>
      <c r="JOJ1" s="55"/>
      <c r="JOK1" s="55"/>
      <c r="JOL1" s="55"/>
      <c r="JOM1" s="55"/>
      <c r="JON1" s="55"/>
      <c r="JOO1" s="55"/>
      <c r="JOP1" s="55"/>
      <c r="JOQ1" s="55"/>
      <c r="JOR1" s="55"/>
      <c r="JOS1" s="55"/>
      <c r="JOT1" s="55"/>
      <c r="JOU1" s="55"/>
      <c r="JOV1" s="55"/>
      <c r="JOW1" s="55"/>
      <c r="JOX1" s="55"/>
      <c r="JOY1" s="55"/>
      <c r="JOZ1" s="55"/>
      <c r="JPA1" s="55"/>
      <c r="JPB1" s="55"/>
      <c r="JPC1" s="55"/>
      <c r="JPD1" s="55"/>
      <c r="JPE1" s="55"/>
      <c r="JPF1" s="55"/>
      <c r="JPG1" s="55"/>
      <c r="JPH1" s="55"/>
      <c r="JPI1" s="55"/>
      <c r="JPJ1" s="55"/>
      <c r="JPK1" s="55"/>
      <c r="JPL1" s="55"/>
      <c r="JPM1" s="55"/>
      <c r="JPN1" s="55"/>
      <c r="JPO1" s="55"/>
      <c r="JPP1" s="55"/>
      <c r="JPQ1" s="55"/>
      <c r="JPR1" s="55"/>
      <c r="JPS1" s="55"/>
      <c r="JPT1" s="55"/>
      <c r="JPU1" s="55"/>
      <c r="JPV1" s="55"/>
      <c r="JPW1" s="55"/>
      <c r="JPX1" s="55"/>
      <c r="JPY1" s="55"/>
      <c r="JPZ1" s="55"/>
      <c r="JQA1" s="55"/>
      <c r="JQB1" s="55"/>
      <c r="JQC1" s="55"/>
      <c r="JQD1" s="55"/>
      <c r="JQE1" s="55"/>
      <c r="JQF1" s="55"/>
      <c r="JQG1" s="55"/>
      <c r="JQH1" s="55"/>
      <c r="JQI1" s="55"/>
      <c r="JQJ1" s="55"/>
      <c r="JQK1" s="55"/>
      <c r="JQL1" s="55"/>
      <c r="JQM1" s="55"/>
      <c r="JQN1" s="55"/>
      <c r="JQO1" s="55"/>
      <c r="JQP1" s="55"/>
      <c r="JQQ1" s="55"/>
      <c r="JQR1" s="55"/>
      <c r="JQS1" s="55"/>
      <c r="JQT1" s="55"/>
      <c r="JQU1" s="55"/>
      <c r="JQV1" s="55"/>
      <c r="JQW1" s="55"/>
      <c r="JQX1" s="55"/>
      <c r="JQY1" s="55"/>
      <c r="JQZ1" s="55"/>
      <c r="JRA1" s="55"/>
      <c r="JRB1" s="55"/>
      <c r="JRC1" s="55"/>
      <c r="JRD1" s="55"/>
      <c r="JRE1" s="55"/>
      <c r="JRF1" s="55"/>
      <c r="JRG1" s="55"/>
      <c r="JRH1" s="55"/>
      <c r="JRI1" s="55"/>
      <c r="JRJ1" s="55"/>
      <c r="JRK1" s="55"/>
      <c r="JRL1" s="55"/>
      <c r="JRM1" s="55"/>
      <c r="JRN1" s="55"/>
      <c r="JRO1" s="55"/>
      <c r="JRP1" s="55"/>
      <c r="JRQ1" s="55"/>
      <c r="JRR1" s="55"/>
      <c r="JRS1" s="55"/>
      <c r="JRT1" s="55"/>
      <c r="JRU1" s="55"/>
      <c r="JRV1" s="55"/>
      <c r="JRW1" s="55"/>
      <c r="JRX1" s="55"/>
      <c r="JRY1" s="55"/>
      <c r="JRZ1" s="55"/>
      <c r="JSA1" s="55"/>
      <c r="JSB1" s="55"/>
      <c r="JSC1" s="55"/>
      <c r="JSD1" s="55"/>
      <c r="JSE1" s="55"/>
      <c r="JSF1" s="55"/>
      <c r="JSG1" s="55"/>
      <c r="JSH1" s="55"/>
      <c r="JSI1" s="55"/>
      <c r="JSJ1" s="55"/>
      <c r="JSK1" s="55"/>
      <c r="JSL1" s="55"/>
      <c r="JSM1" s="55"/>
      <c r="JSN1" s="55"/>
      <c r="JSO1" s="55"/>
      <c r="JSP1" s="55"/>
      <c r="JSQ1" s="55"/>
      <c r="JSR1" s="55"/>
      <c r="JSS1" s="55"/>
      <c r="JST1" s="55"/>
      <c r="JSU1" s="55"/>
      <c r="JSV1" s="55"/>
      <c r="JSW1" s="55"/>
      <c r="JSX1" s="55"/>
      <c r="JSY1" s="55"/>
      <c r="JSZ1" s="55"/>
      <c r="JTA1" s="55"/>
      <c r="JTB1" s="55"/>
      <c r="JTC1" s="55"/>
      <c r="JTD1" s="55"/>
      <c r="JTE1" s="55"/>
      <c r="JTF1" s="55"/>
      <c r="JTG1" s="55"/>
      <c r="JTH1" s="55"/>
      <c r="JTI1" s="55"/>
      <c r="JTJ1" s="55"/>
      <c r="JTK1" s="55"/>
      <c r="JTL1" s="55"/>
      <c r="JTM1" s="55"/>
      <c r="JTN1" s="55"/>
      <c r="JTO1" s="55"/>
      <c r="JTP1" s="55"/>
      <c r="JTQ1" s="55"/>
      <c r="JTR1" s="55"/>
      <c r="JTS1" s="55"/>
      <c r="JTT1" s="55"/>
      <c r="JTU1" s="55"/>
      <c r="JTV1" s="55"/>
      <c r="JTW1" s="55"/>
      <c r="JTX1" s="55"/>
      <c r="JTY1" s="55"/>
      <c r="JTZ1" s="55"/>
      <c r="JUA1" s="55"/>
      <c r="JUB1" s="55"/>
      <c r="JUC1" s="55"/>
      <c r="JUD1" s="55"/>
      <c r="JUE1" s="55"/>
      <c r="JUF1" s="55"/>
      <c r="JUG1" s="55"/>
      <c r="JUH1" s="55"/>
      <c r="JUI1" s="55"/>
      <c r="JUJ1" s="55"/>
      <c r="JUK1" s="55"/>
      <c r="JUL1" s="55"/>
      <c r="JUM1" s="55"/>
      <c r="JUN1" s="55"/>
      <c r="JUO1" s="55"/>
      <c r="JUP1" s="55"/>
      <c r="JUQ1" s="55"/>
      <c r="JUR1" s="55"/>
      <c r="JUS1" s="55"/>
      <c r="JUT1" s="55"/>
      <c r="JUU1" s="55"/>
      <c r="JUV1" s="55"/>
      <c r="JUW1" s="55"/>
      <c r="JUX1" s="55"/>
      <c r="JUY1" s="55"/>
      <c r="JUZ1" s="55"/>
      <c r="JVA1" s="55"/>
      <c r="JVB1" s="55"/>
      <c r="JVC1" s="55"/>
      <c r="JVD1" s="55"/>
      <c r="JVE1" s="55"/>
      <c r="JVF1" s="55"/>
      <c r="JVG1" s="55"/>
      <c r="JVH1" s="55"/>
      <c r="JVI1" s="55"/>
      <c r="JVJ1" s="55"/>
      <c r="JVK1" s="55"/>
      <c r="JVL1" s="55"/>
      <c r="JVM1" s="55"/>
      <c r="JVN1" s="55"/>
      <c r="JVO1" s="55"/>
      <c r="JVP1" s="55"/>
      <c r="JVQ1" s="55"/>
      <c r="JVR1" s="55"/>
      <c r="JVS1" s="55"/>
      <c r="JVT1" s="55"/>
      <c r="JVU1" s="55"/>
      <c r="JVV1" s="55"/>
      <c r="JVW1" s="55"/>
      <c r="JVX1" s="55"/>
      <c r="JVY1" s="55"/>
      <c r="JVZ1" s="55"/>
      <c r="JWA1" s="55"/>
      <c r="JWB1" s="55"/>
      <c r="JWC1" s="55"/>
      <c r="JWD1" s="55"/>
      <c r="JWE1" s="55"/>
      <c r="JWF1" s="55"/>
      <c r="JWG1" s="55"/>
      <c r="JWH1" s="55"/>
      <c r="JWI1" s="55"/>
      <c r="JWJ1" s="55"/>
      <c r="JWK1" s="55"/>
      <c r="JWL1" s="55"/>
      <c r="JWM1" s="55"/>
      <c r="JWN1" s="55"/>
      <c r="JWO1" s="55"/>
      <c r="JWP1" s="55"/>
      <c r="JWQ1" s="55"/>
      <c r="JWR1" s="55"/>
      <c r="JWS1" s="55"/>
      <c r="JWT1" s="55"/>
      <c r="JWU1" s="55"/>
      <c r="JWV1" s="55"/>
      <c r="JWW1" s="55"/>
      <c r="JWX1" s="55"/>
      <c r="JWY1" s="55"/>
      <c r="JWZ1" s="55"/>
      <c r="JXA1" s="55"/>
      <c r="JXB1" s="55"/>
      <c r="JXC1" s="55"/>
      <c r="JXD1" s="55"/>
      <c r="JXE1" s="55"/>
      <c r="JXF1" s="55"/>
      <c r="JXG1" s="55"/>
      <c r="JXH1" s="55"/>
      <c r="JXI1" s="55"/>
      <c r="JXJ1" s="55"/>
      <c r="JXK1" s="55"/>
      <c r="JXL1" s="55"/>
      <c r="JXM1" s="55"/>
      <c r="JXN1" s="55"/>
      <c r="JXO1" s="55"/>
      <c r="JXP1" s="55"/>
      <c r="JXQ1" s="55"/>
      <c r="JXR1" s="55"/>
      <c r="JXS1" s="55"/>
      <c r="JXT1" s="55"/>
      <c r="JXU1" s="55"/>
      <c r="JXV1" s="55"/>
      <c r="JXW1" s="55"/>
      <c r="JXX1" s="55"/>
      <c r="JXY1" s="55"/>
      <c r="JXZ1" s="55"/>
      <c r="JYA1" s="55"/>
      <c r="JYB1" s="55"/>
      <c r="JYC1" s="55"/>
      <c r="JYD1" s="55"/>
      <c r="JYE1" s="55"/>
      <c r="JYF1" s="55"/>
      <c r="JYG1" s="55"/>
      <c r="JYH1" s="55"/>
      <c r="JYI1" s="55"/>
      <c r="JYJ1" s="55"/>
      <c r="JYK1" s="55"/>
      <c r="JYL1" s="55"/>
      <c r="JYM1" s="55"/>
      <c r="JYN1" s="55"/>
      <c r="JYO1" s="55"/>
      <c r="JYP1" s="55"/>
      <c r="JYQ1" s="55"/>
      <c r="JYR1" s="55"/>
      <c r="JYS1" s="55"/>
      <c r="JYT1" s="55"/>
      <c r="JYU1" s="55"/>
      <c r="JYV1" s="55"/>
      <c r="JYW1" s="55"/>
      <c r="JYX1" s="55"/>
      <c r="JYY1" s="55"/>
      <c r="JYZ1" s="55"/>
      <c r="JZA1" s="55"/>
      <c r="JZB1" s="55"/>
      <c r="JZC1" s="55"/>
      <c r="JZD1" s="55"/>
      <c r="JZE1" s="55"/>
      <c r="JZF1" s="55"/>
      <c r="JZG1" s="55"/>
      <c r="JZH1" s="55"/>
      <c r="JZI1" s="55"/>
      <c r="JZJ1" s="55"/>
      <c r="JZK1" s="55"/>
      <c r="JZL1" s="55"/>
      <c r="JZM1" s="55"/>
      <c r="JZN1" s="55"/>
      <c r="JZO1" s="55"/>
      <c r="JZP1" s="55"/>
      <c r="JZQ1" s="55"/>
      <c r="JZR1" s="55"/>
      <c r="JZS1" s="55"/>
      <c r="JZT1" s="55"/>
      <c r="JZU1" s="55"/>
      <c r="JZV1" s="55"/>
      <c r="JZW1" s="55"/>
      <c r="JZX1" s="55"/>
      <c r="JZY1" s="55"/>
      <c r="JZZ1" s="55"/>
      <c r="KAA1" s="55"/>
      <c r="KAB1" s="55"/>
      <c r="KAC1" s="55"/>
      <c r="KAD1" s="55"/>
      <c r="KAE1" s="55"/>
      <c r="KAF1" s="55"/>
      <c r="KAG1" s="55"/>
      <c r="KAH1" s="55"/>
      <c r="KAI1" s="55"/>
      <c r="KAJ1" s="55"/>
      <c r="KAK1" s="55"/>
      <c r="KAL1" s="55"/>
      <c r="KAM1" s="55"/>
      <c r="KAN1" s="55"/>
      <c r="KAO1" s="55"/>
      <c r="KAP1" s="55"/>
      <c r="KAQ1" s="55"/>
      <c r="KAR1" s="55"/>
      <c r="KAS1" s="55"/>
      <c r="KAT1" s="55"/>
      <c r="KAU1" s="55"/>
      <c r="KAV1" s="55"/>
      <c r="KAW1" s="55"/>
      <c r="KAX1" s="55"/>
      <c r="KAY1" s="55"/>
      <c r="KAZ1" s="55"/>
      <c r="KBA1" s="55"/>
      <c r="KBB1" s="55"/>
      <c r="KBC1" s="55"/>
      <c r="KBD1" s="55"/>
      <c r="KBE1" s="55"/>
      <c r="KBF1" s="55"/>
      <c r="KBG1" s="55"/>
      <c r="KBH1" s="55"/>
      <c r="KBI1" s="55"/>
      <c r="KBJ1" s="55"/>
      <c r="KBK1" s="55"/>
      <c r="KBL1" s="55"/>
      <c r="KBM1" s="55"/>
      <c r="KBN1" s="55"/>
      <c r="KBO1" s="55"/>
      <c r="KBP1" s="55"/>
      <c r="KBQ1" s="55"/>
      <c r="KBR1" s="55"/>
      <c r="KBS1" s="55"/>
      <c r="KBT1" s="55"/>
      <c r="KBU1" s="55"/>
      <c r="KBV1" s="55"/>
      <c r="KBW1" s="55"/>
      <c r="KBX1" s="55"/>
      <c r="KBY1" s="55"/>
      <c r="KBZ1" s="55"/>
      <c r="KCA1" s="55"/>
      <c r="KCB1" s="55"/>
      <c r="KCC1" s="55"/>
      <c r="KCD1" s="55"/>
      <c r="KCE1" s="55"/>
      <c r="KCF1" s="55"/>
      <c r="KCG1" s="55"/>
      <c r="KCH1" s="55"/>
      <c r="KCI1" s="55"/>
      <c r="KCJ1" s="55"/>
      <c r="KCK1" s="55"/>
      <c r="KCL1" s="55"/>
      <c r="KCM1" s="55"/>
      <c r="KCN1" s="55"/>
      <c r="KCO1" s="55"/>
      <c r="KCP1" s="55"/>
      <c r="KCQ1" s="55"/>
      <c r="KCR1" s="55"/>
      <c r="KCS1" s="55"/>
      <c r="KCT1" s="55"/>
      <c r="KCU1" s="55"/>
      <c r="KCV1" s="55"/>
      <c r="KCW1" s="55"/>
      <c r="KCX1" s="55"/>
      <c r="KCY1" s="55"/>
      <c r="KCZ1" s="55"/>
      <c r="KDA1" s="55"/>
      <c r="KDB1" s="55"/>
      <c r="KDC1" s="55"/>
      <c r="KDD1" s="55"/>
      <c r="KDE1" s="55"/>
      <c r="KDF1" s="55"/>
      <c r="KDG1" s="55"/>
      <c r="KDH1" s="55"/>
      <c r="KDI1" s="55"/>
      <c r="KDJ1" s="55"/>
      <c r="KDK1" s="55"/>
      <c r="KDL1" s="55"/>
      <c r="KDM1" s="55"/>
      <c r="KDN1" s="55"/>
      <c r="KDO1" s="55"/>
      <c r="KDP1" s="55"/>
      <c r="KDQ1" s="55"/>
      <c r="KDR1" s="55"/>
      <c r="KDS1" s="55"/>
      <c r="KDT1" s="55"/>
      <c r="KDU1" s="55"/>
      <c r="KDV1" s="55"/>
      <c r="KDW1" s="55"/>
      <c r="KDX1" s="55"/>
      <c r="KDY1" s="55"/>
      <c r="KDZ1" s="55"/>
      <c r="KEA1" s="55"/>
      <c r="KEB1" s="55"/>
      <c r="KEC1" s="55"/>
      <c r="KED1" s="55"/>
      <c r="KEE1" s="55"/>
      <c r="KEF1" s="55"/>
      <c r="KEG1" s="55"/>
      <c r="KEH1" s="55"/>
      <c r="KEI1" s="55"/>
      <c r="KEJ1" s="55"/>
      <c r="KEK1" s="55"/>
      <c r="KEL1" s="55"/>
      <c r="KEM1" s="55"/>
      <c r="KEN1" s="55"/>
      <c r="KEO1" s="55"/>
      <c r="KEP1" s="55"/>
      <c r="KEQ1" s="55"/>
      <c r="KER1" s="55"/>
      <c r="KES1" s="55"/>
      <c r="KET1" s="55"/>
      <c r="KEU1" s="55"/>
      <c r="KEV1" s="55"/>
      <c r="KEW1" s="55"/>
      <c r="KEX1" s="55"/>
      <c r="KEY1" s="55"/>
      <c r="KEZ1" s="55"/>
      <c r="KFA1" s="55"/>
      <c r="KFB1" s="55"/>
      <c r="KFC1" s="55"/>
      <c r="KFD1" s="55"/>
      <c r="KFE1" s="55"/>
      <c r="KFF1" s="55"/>
      <c r="KFG1" s="55"/>
      <c r="KFH1" s="55"/>
      <c r="KFI1" s="55"/>
      <c r="KFJ1" s="55"/>
      <c r="KFK1" s="55"/>
      <c r="KFL1" s="55"/>
      <c r="KFM1" s="55"/>
      <c r="KFN1" s="55"/>
      <c r="KFO1" s="55"/>
      <c r="KFP1" s="55"/>
      <c r="KFQ1" s="55"/>
      <c r="KFR1" s="55"/>
      <c r="KFS1" s="55"/>
      <c r="KFT1" s="55"/>
      <c r="KFU1" s="55"/>
      <c r="KFV1" s="55"/>
      <c r="KFW1" s="55"/>
      <c r="KFX1" s="55"/>
      <c r="KFY1" s="55"/>
      <c r="KFZ1" s="55"/>
      <c r="KGA1" s="55"/>
      <c r="KGB1" s="55"/>
      <c r="KGC1" s="55"/>
      <c r="KGD1" s="55"/>
      <c r="KGE1" s="55"/>
      <c r="KGF1" s="55"/>
      <c r="KGG1" s="55"/>
      <c r="KGH1" s="55"/>
      <c r="KGI1" s="55"/>
      <c r="KGJ1" s="55"/>
      <c r="KGK1" s="55"/>
      <c r="KGL1" s="55"/>
      <c r="KGM1" s="55"/>
      <c r="KGN1" s="55"/>
      <c r="KGO1" s="55"/>
      <c r="KGP1" s="55"/>
      <c r="KGQ1" s="55"/>
      <c r="KGR1" s="55"/>
      <c r="KGS1" s="55"/>
      <c r="KGT1" s="55"/>
      <c r="KGU1" s="55"/>
      <c r="KGV1" s="55"/>
      <c r="KGW1" s="55"/>
      <c r="KGX1" s="55"/>
      <c r="KGY1" s="55"/>
      <c r="KGZ1" s="55"/>
      <c r="KHA1" s="55"/>
      <c r="KHB1" s="55"/>
      <c r="KHC1" s="55"/>
      <c r="KHD1" s="55"/>
      <c r="KHE1" s="55"/>
      <c r="KHF1" s="55"/>
      <c r="KHG1" s="55"/>
      <c r="KHH1" s="55"/>
      <c r="KHI1" s="55"/>
      <c r="KHJ1" s="55"/>
      <c r="KHK1" s="55"/>
      <c r="KHL1" s="55"/>
      <c r="KHM1" s="55"/>
      <c r="KHN1" s="55"/>
      <c r="KHO1" s="55"/>
      <c r="KHP1" s="55"/>
      <c r="KHQ1" s="55"/>
      <c r="KHR1" s="55"/>
      <c r="KHS1" s="55"/>
      <c r="KHT1" s="55"/>
      <c r="KHU1" s="55"/>
      <c r="KHV1" s="55"/>
      <c r="KHW1" s="55"/>
      <c r="KHX1" s="55"/>
      <c r="KHY1" s="55"/>
      <c r="KHZ1" s="55"/>
      <c r="KIA1" s="55"/>
      <c r="KIB1" s="55"/>
      <c r="KIC1" s="55"/>
      <c r="KID1" s="55"/>
      <c r="KIE1" s="55"/>
      <c r="KIF1" s="55"/>
      <c r="KIG1" s="55"/>
      <c r="KIH1" s="55"/>
      <c r="KII1" s="55"/>
      <c r="KIJ1" s="55"/>
      <c r="KIK1" s="55"/>
      <c r="KIL1" s="55"/>
      <c r="KIM1" s="55"/>
      <c r="KIN1" s="55"/>
      <c r="KIO1" s="55"/>
      <c r="KIP1" s="55"/>
      <c r="KIQ1" s="55"/>
      <c r="KIR1" s="55"/>
      <c r="KIS1" s="55"/>
      <c r="KIT1" s="55"/>
      <c r="KIU1" s="55"/>
      <c r="KIV1" s="55"/>
      <c r="KIW1" s="55"/>
      <c r="KIX1" s="55"/>
      <c r="KIY1" s="55"/>
      <c r="KIZ1" s="55"/>
      <c r="KJA1" s="55"/>
      <c r="KJB1" s="55"/>
      <c r="KJC1" s="55"/>
      <c r="KJD1" s="55"/>
      <c r="KJE1" s="55"/>
      <c r="KJF1" s="55"/>
      <c r="KJG1" s="55"/>
      <c r="KJH1" s="55"/>
      <c r="KJI1" s="55"/>
      <c r="KJJ1" s="55"/>
      <c r="KJK1" s="55"/>
      <c r="KJL1" s="55"/>
      <c r="KJM1" s="55"/>
      <c r="KJN1" s="55"/>
      <c r="KJO1" s="55"/>
      <c r="KJP1" s="55"/>
      <c r="KJQ1" s="55"/>
      <c r="KJR1" s="55"/>
      <c r="KJS1" s="55"/>
      <c r="KJT1" s="55"/>
      <c r="KJU1" s="55"/>
      <c r="KJV1" s="55"/>
      <c r="KJW1" s="55"/>
      <c r="KJX1" s="55"/>
      <c r="KJY1" s="55"/>
      <c r="KJZ1" s="55"/>
      <c r="KKA1" s="55"/>
      <c r="KKB1" s="55"/>
      <c r="KKC1" s="55"/>
      <c r="KKD1" s="55"/>
      <c r="KKE1" s="55"/>
      <c r="KKF1" s="55"/>
      <c r="KKG1" s="55"/>
      <c r="KKH1" s="55"/>
      <c r="KKI1" s="55"/>
      <c r="KKJ1" s="55"/>
      <c r="KKK1" s="55"/>
      <c r="KKL1" s="55"/>
      <c r="KKM1" s="55"/>
      <c r="KKN1" s="55"/>
      <c r="KKO1" s="55"/>
      <c r="KKP1" s="55"/>
      <c r="KKQ1" s="55"/>
      <c r="KKR1" s="55"/>
      <c r="KKS1" s="55"/>
      <c r="KKT1" s="55"/>
      <c r="KKU1" s="55"/>
      <c r="KKV1" s="55"/>
      <c r="KKW1" s="55"/>
      <c r="KKX1" s="55"/>
      <c r="KKY1" s="55"/>
      <c r="KKZ1" s="55"/>
      <c r="KLA1" s="55"/>
      <c r="KLB1" s="55"/>
      <c r="KLC1" s="55"/>
      <c r="KLD1" s="55"/>
      <c r="KLE1" s="55"/>
      <c r="KLF1" s="55"/>
      <c r="KLG1" s="55"/>
      <c r="KLH1" s="55"/>
      <c r="KLI1" s="55"/>
      <c r="KLJ1" s="55"/>
      <c r="KLK1" s="55"/>
      <c r="KLL1" s="55"/>
      <c r="KLM1" s="55"/>
      <c r="KLN1" s="55"/>
      <c r="KLO1" s="55"/>
      <c r="KLP1" s="55"/>
      <c r="KLQ1" s="55"/>
      <c r="KLR1" s="55"/>
      <c r="KLS1" s="55"/>
      <c r="KLT1" s="55"/>
      <c r="KLU1" s="55"/>
      <c r="KLV1" s="55"/>
      <c r="KLW1" s="55"/>
      <c r="KLX1" s="55"/>
      <c r="KLY1" s="55"/>
      <c r="KLZ1" s="55"/>
      <c r="KMA1" s="55"/>
      <c r="KMB1" s="55"/>
      <c r="KMC1" s="55"/>
      <c r="KMD1" s="55"/>
      <c r="KME1" s="55"/>
      <c r="KMF1" s="55"/>
      <c r="KMG1" s="55"/>
      <c r="KMH1" s="55"/>
      <c r="KMI1" s="55"/>
      <c r="KMJ1" s="55"/>
      <c r="KMK1" s="55"/>
      <c r="KML1" s="55"/>
      <c r="KMM1" s="55"/>
      <c r="KMN1" s="55"/>
      <c r="KMO1" s="55"/>
      <c r="KMP1" s="55"/>
      <c r="KMQ1" s="55"/>
      <c r="KMR1" s="55"/>
      <c r="KMS1" s="55"/>
      <c r="KMT1" s="55"/>
      <c r="KMU1" s="55"/>
      <c r="KMV1" s="55"/>
      <c r="KMW1" s="55"/>
      <c r="KMX1" s="55"/>
      <c r="KMY1" s="55"/>
      <c r="KMZ1" s="55"/>
      <c r="KNA1" s="55"/>
      <c r="KNB1" s="55"/>
      <c r="KNC1" s="55"/>
      <c r="KND1" s="55"/>
      <c r="KNE1" s="55"/>
      <c r="KNF1" s="55"/>
      <c r="KNG1" s="55"/>
      <c r="KNH1" s="55"/>
      <c r="KNI1" s="55"/>
      <c r="KNJ1" s="55"/>
      <c r="KNK1" s="55"/>
      <c r="KNL1" s="55"/>
      <c r="KNM1" s="55"/>
      <c r="KNN1" s="55"/>
      <c r="KNO1" s="55"/>
      <c r="KNP1" s="55"/>
      <c r="KNQ1" s="55"/>
      <c r="KNR1" s="55"/>
      <c r="KNS1" s="55"/>
      <c r="KNT1" s="55"/>
      <c r="KNU1" s="55"/>
      <c r="KNV1" s="55"/>
      <c r="KNW1" s="55"/>
      <c r="KNX1" s="55"/>
      <c r="KNY1" s="55"/>
      <c r="KNZ1" s="55"/>
      <c r="KOA1" s="55"/>
      <c r="KOB1" s="55"/>
      <c r="KOC1" s="55"/>
      <c r="KOD1" s="55"/>
      <c r="KOE1" s="55"/>
      <c r="KOF1" s="55"/>
      <c r="KOG1" s="55"/>
      <c r="KOH1" s="55"/>
      <c r="KOI1" s="55"/>
      <c r="KOJ1" s="55"/>
      <c r="KOK1" s="55"/>
      <c r="KOL1" s="55"/>
      <c r="KOM1" s="55"/>
      <c r="KON1" s="55"/>
      <c r="KOO1" s="55"/>
      <c r="KOP1" s="55"/>
      <c r="KOQ1" s="55"/>
      <c r="KOR1" s="55"/>
      <c r="KOS1" s="55"/>
      <c r="KOT1" s="55"/>
      <c r="KOU1" s="55"/>
      <c r="KOV1" s="55"/>
      <c r="KOW1" s="55"/>
      <c r="KOX1" s="55"/>
      <c r="KOY1" s="55"/>
      <c r="KOZ1" s="55"/>
      <c r="KPA1" s="55"/>
      <c r="KPB1" s="55"/>
      <c r="KPC1" s="55"/>
      <c r="KPD1" s="55"/>
      <c r="KPE1" s="55"/>
      <c r="KPF1" s="55"/>
      <c r="KPG1" s="55"/>
      <c r="KPH1" s="55"/>
      <c r="KPI1" s="55"/>
      <c r="KPJ1" s="55"/>
      <c r="KPK1" s="55"/>
      <c r="KPL1" s="55"/>
      <c r="KPM1" s="55"/>
      <c r="KPN1" s="55"/>
      <c r="KPO1" s="55"/>
      <c r="KPP1" s="55"/>
      <c r="KPQ1" s="55"/>
      <c r="KPR1" s="55"/>
      <c r="KPS1" s="55"/>
      <c r="KPT1" s="55"/>
      <c r="KPU1" s="55"/>
      <c r="KPV1" s="55"/>
      <c r="KPW1" s="55"/>
      <c r="KPX1" s="55"/>
      <c r="KPY1" s="55"/>
      <c r="KPZ1" s="55"/>
      <c r="KQA1" s="55"/>
      <c r="KQB1" s="55"/>
      <c r="KQC1" s="55"/>
      <c r="KQD1" s="55"/>
      <c r="KQE1" s="55"/>
      <c r="KQF1" s="55"/>
      <c r="KQG1" s="55"/>
      <c r="KQH1" s="55"/>
      <c r="KQI1" s="55"/>
      <c r="KQJ1" s="55"/>
      <c r="KQK1" s="55"/>
      <c r="KQL1" s="55"/>
      <c r="KQM1" s="55"/>
      <c r="KQN1" s="55"/>
      <c r="KQO1" s="55"/>
      <c r="KQP1" s="55"/>
      <c r="KQQ1" s="55"/>
      <c r="KQR1" s="55"/>
      <c r="KQS1" s="55"/>
      <c r="KQT1" s="55"/>
      <c r="KQU1" s="55"/>
      <c r="KQV1" s="55"/>
      <c r="KQW1" s="55"/>
      <c r="KQX1" s="55"/>
      <c r="KQY1" s="55"/>
      <c r="KQZ1" s="55"/>
      <c r="KRA1" s="55"/>
      <c r="KRB1" s="55"/>
      <c r="KRC1" s="55"/>
      <c r="KRD1" s="55"/>
      <c r="KRE1" s="55"/>
      <c r="KRF1" s="55"/>
      <c r="KRG1" s="55"/>
      <c r="KRH1" s="55"/>
      <c r="KRI1" s="55"/>
      <c r="KRJ1" s="55"/>
      <c r="KRK1" s="55"/>
      <c r="KRL1" s="55"/>
      <c r="KRM1" s="55"/>
      <c r="KRN1" s="55"/>
      <c r="KRO1" s="55"/>
      <c r="KRP1" s="55"/>
      <c r="KRQ1" s="55"/>
      <c r="KRR1" s="55"/>
      <c r="KRS1" s="55"/>
      <c r="KRT1" s="55"/>
      <c r="KRU1" s="55"/>
      <c r="KRV1" s="55"/>
      <c r="KRW1" s="55"/>
      <c r="KRX1" s="55"/>
      <c r="KRY1" s="55"/>
      <c r="KRZ1" s="55"/>
      <c r="KSA1" s="55"/>
      <c r="KSB1" s="55"/>
      <c r="KSC1" s="55"/>
      <c r="KSD1" s="55"/>
      <c r="KSE1" s="55"/>
      <c r="KSF1" s="55"/>
      <c r="KSG1" s="55"/>
      <c r="KSH1" s="55"/>
      <c r="KSI1" s="55"/>
      <c r="KSJ1" s="55"/>
      <c r="KSK1" s="55"/>
      <c r="KSL1" s="55"/>
      <c r="KSM1" s="55"/>
      <c r="KSN1" s="55"/>
      <c r="KSO1" s="55"/>
      <c r="KSP1" s="55"/>
      <c r="KSQ1" s="55"/>
      <c r="KSR1" s="55"/>
      <c r="KSS1" s="55"/>
      <c r="KST1" s="55"/>
      <c r="KSU1" s="55"/>
      <c r="KSV1" s="55"/>
      <c r="KSW1" s="55"/>
      <c r="KSX1" s="55"/>
      <c r="KSY1" s="55"/>
      <c r="KSZ1" s="55"/>
      <c r="KTA1" s="55"/>
      <c r="KTB1" s="55"/>
      <c r="KTC1" s="55"/>
      <c r="KTD1" s="55"/>
      <c r="KTE1" s="55"/>
      <c r="KTF1" s="55"/>
      <c r="KTG1" s="55"/>
      <c r="KTH1" s="55"/>
      <c r="KTI1" s="55"/>
      <c r="KTJ1" s="55"/>
      <c r="KTK1" s="55"/>
      <c r="KTL1" s="55"/>
      <c r="KTM1" s="55"/>
      <c r="KTN1" s="55"/>
      <c r="KTO1" s="55"/>
      <c r="KTP1" s="55"/>
      <c r="KTQ1" s="55"/>
      <c r="KTR1" s="55"/>
      <c r="KTS1" s="55"/>
      <c r="KTT1" s="55"/>
      <c r="KTU1" s="55"/>
      <c r="KTV1" s="55"/>
      <c r="KTW1" s="55"/>
      <c r="KTX1" s="55"/>
      <c r="KTY1" s="55"/>
      <c r="KTZ1" s="55"/>
      <c r="KUA1" s="55"/>
      <c r="KUB1" s="55"/>
      <c r="KUC1" s="55"/>
      <c r="KUD1" s="55"/>
      <c r="KUE1" s="55"/>
      <c r="KUF1" s="55"/>
      <c r="KUG1" s="55"/>
      <c r="KUH1" s="55"/>
      <c r="KUI1" s="55"/>
      <c r="KUJ1" s="55"/>
      <c r="KUK1" s="55"/>
      <c r="KUL1" s="55"/>
      <c r="KUM1" s="55"/>
      <c r="KUN1" s="55"/>
      <c r="KUO1" s="55"/>
      <c r="KUP1" s="55"/>
      <c r="KUQ1" s="55"/>
      <c r="KUR1" s="55"/>
      <c r="KUS1" s="55"/>
      <c r="KUT1" s="55"/>
      <c r="KUU1" s="55"/>
      <c r="KUV1" s="55"/>
      <c r="KUW1" s="55"/>
      <c r="KUX1" s="55"/>
      <c r="KUY1" s="55"/>
      <c r="KUZ1" s="55"/>
      <c r="KVA1" s="55"/>
      <c r="KVB1" s="55"/>
      <c r="KVC1" s="55"/>
      <c r="KVD1" s="55"/>
      <c r="KVE1" s="55"/>
      <c r="KVF1" s="55"/>
      <c r="KVG1" s="55"/>
      <c r="KVH1" s="55"/>
      <c r="KVI1" s="55"/>
      <c r="KVJ1" s="55"/>
      <c r="KVK1" s="55"/>
      <c r="KVL1" s="55"/>
      <c r="KVM1" s="55"/>
      <c r="KVN1" s="55"/>
      <c r="KVO1" s="55"/>
      <c r="KVP1" s="55"/>
      <c r="KVQ1" s="55"/>
      <c r="KVR1" s="55"/>
      <c r="KVS1" s="55"/>
      <c r="KVT1" s="55"/>
      <c r="KVU1" s="55"/>
      <c r="KVV1" s="55"/>
      <c r="KVW1" s="55"/>
      <c r="KVX1" s="55"/>
      <c r="KVY1" s="55"/>
      <c r="KVZ1" s="55"/>
      <c r="KWA1" s="55"/>
      <c r="KWB1" s="55"/>
      <c r="KWC1" s="55"/>
      <c r="KWD1" s="55"/>
      <c r="KWE1" s="55"/>
      <c r="KWF1" s="55"/>
      <c r="KWG1" s="55"/>
      <c r="KWH1" s="55"/>
      <c r="KWI1" s="55"/>
      <c r="KWJ1" s="55"/>
      <c r="KWK1" s="55"/>
      <c r="KWL1" s="55"/>
      <c r="KWM1" s="55"/>
      <c r="KWN1" s="55"/>
      <c r="KWO1" s="55"/>
      <c r="KWP1" s="55"/>
      <c r="KWQ1" s="55"/>
      <c r="KWR1" s="55"/>
      <c r="KWS1" s="55"/>
      <c r="KWT1" s="55"/>
      <c r="KWU1" s="55"/>
      <c r="KWV1" s="55"/>
      <c r="KWW1" s="55"/>
      <c r="KWX1" s="55"/>
      <c r="KWY1" s="55"/>
      <c r="KWZ1" s="55"/>
      <c r="KXA1" s="55"/>
      <c r="KXB1" s="55"/>
      <c r="KXC1" s="55"/>
      <c r="KXD1" s="55"/>
      <c r="KXE1" s="55"/>
      <c r="KXF1" s="55"/>
      <c r="KXG1" s="55"/>
      <c r="KXH1" s="55"/>
      <c r="KXI1" s="55"/>
      <c r="KXJ1" s="55"/>
      <c r="KXK1" s="55"/>
      <c r="KXL1" s="55"/>
      <c r="KXM1" s="55"/>
      <c r="KXN1" s="55"/>
      <c r="KXO1" s="55"/>
      <c r="KXP1" s="55"/>
      <c r="KXQ1" s="55"/>
      <c r="KXR1" s="55"/>
      <c r="KXS1" s="55"/>
      <c r="KXT1" s="55"/>
      <c r="KXU1" s="55"/>
      <c r="KXV1" s="55"/>
      <c r="KXW1" s="55"/>
      <c r="KXX1" s="55"/>
      <c r="KXY1" s="55"/>
      <c r="KXZ1" s="55"/>
      <c r="KYA1" s="55"/>
      <c r="KYB1" s="55"/>
      <c r="KYC1" s="55"/>
      <c r="KYD1" s="55"/>
      <c r="KYE1" s="55"/>
      <c r="KYF1" s="55"/>
      <c r="KYG1" s="55"/>
      <c r="KYH1" s="55"/>
      <c r="KYI1" s="55"/>
      <c r="KYJ1" s="55"/>
      <c r="KYK1" s="55"/>
      <c r="KYL1" s="55"/>
      <c r="KYM1" s="55"/>
      <c r="KYN1" s="55"/>
      <c r="KYO1" s="55"/>
      <c r="KYP1" s="55"/>
      <c r="KYQ1" s="55"/>
      <c r="KYR1" s="55"/>
      <c r="KYS1" s="55"/>
      <c r="KYT1" s="55"/>
      <c r="KYU1" s="55"/>
      <c r="KYV1" s="55"/>
      <c r="KYW1" s="55"/>
      <c r="KYX1" s="55"/>
      <c r="KYY1" s="55"/>
      <c r="KYZ1" s="55"/>
      <c r="KZA1" s="55"/>
      <c r="KZB1" s="55"/>
      <c r="KZC1" s="55"/>
      <c r="KZD1" s="55"/>
      <c r="KZE1" s="55"/>
      <c r="KZF1" s="55"/>
      <c r="KZG1" s="55"/>
      <c r="KZH1" s="55"/>
      <c r="KZI1" s="55"/>
      <c r="KZJ1" s="55"/>
      <c r="KZK1" s="55"/>
      <c r="KZL1" s="55"/>
      <c r="KZM1" s="55"/>
      <c r="KZN1" s="55"/>
      <c r="KZO1" s="55"/>
      <c r="KZP1" s="55"/>
      <c r="KZQ1" s="55"/>
      <c r="KZR1" s="55"/>
      <c r="KZS1" s="55"/>
      <c r="KZT1" s="55"/>
      <c r="KZU1" s="55"/>
      <c r="KZV1" s="55"/>
      <c r="KZW1" s="55"/>
      <c r="KZX1" s="55"/>
      <c r="KZY1" s="55"/>
      <c r="KZZ1" s="55"/>
      <c r="LAA1" s="55"/>
      <c r="LAB1" s="55"/>
      <c r="LAC1" s="55"/>
      <c r="LAD1" s="55"/>
      <c r="LAE1" s="55"/>
      <c r="LAF1" s="55"/>
      <c r="LAG1" s="55"/>
      <c r="LAH1" s="55"/>
      <c r="LAI1" s="55"/>
      <c r="LAJ1" s="55"/>
      <c r="LAK1" s="55"/>
      <c r="LAL1" s="55"/>
      <c r="LAM1" s="55"/>
      <c r="LAN1" s="55"/>
      <c r="LAO1" s="55"/>
      <c r="LAP1" s="55"/>
      <c r="LAQ1" s="55"/>
      <c r="LAR1" s="55"/>
      <c r="LAS1" s="55"/>
      <c r="LAT1" s="55"/>
      <c r="LAU1" s="55"/>
      <c r="LAV1" s="55"/>
      <c r="LAW1" s="55"/>
      <c r="LAX1" s="55"/>
      <c r="LAY1" s="55"/>
      <c r="LAZ1" s="55"/>
      <c r="LBA1" s="55"/>
      <c r="LBB1" s="55"/>
      <c r="LBC1" s="55"/>
      <c r="LBD1" s="55"/>
      <c r="LBE1" s="55"/>
      <c r="LBF1" s="55"/>
      <c r="LBG1" s="55"/>
      <c r="LBH1" s="55"/>
      <c r="LBI1" s="55"/>
      <c r="LBJ1" s="55"/>
      <c r="LBK1" s="55"/>
      <c r="LBL1" s="55"/>
      <c r="LBM1" s="55"/>
      <c r="LBN1" s="55"/>
      <c r="LBO1" s="55"/>
      <c r="LBP1" s="55"/>
      <c r="LBQ1" s="55"/>
      <c r="LBR1" s="55"/>
      <c r="LBS1" s="55"/>
      <c r="LBT1" s="55"/>
      <c r="LBU1" s="55"/>
      <c r="LBV1" s="55"/>
      <c r="LBW1" s="55"/>
      <c r="LBX1" s="55"/>
      <c r="LBY1" s="55"/>
      <c r="LBZ1" s="55"/>
      <c r="LCA1" s="55"/>
      <c r="LCB1" s="55"/>
      <c r="LCC1" s="55"/>
      <c r="LCD1" s="55"/>
      <c r="LCE1" s="55"/>
      <c r="LCF1" s="55"/>
      <c r="LCG1" s="55"/>
      <c r="LCH1" s="55"/>
      <c r="LCI1" s="55"/>
      <c r="LCJ1" s="55"/>
      <c r="LCK1" s="55"/>
      <c r="LCL1" s="55"/>
      <c r="LCM1" s="55"/>
      <c r="LCN1" s="55"/>
      <c r="LCO1" s="55"/>
      <c r="LCP1" s="55"/>
      <c r="LCQ1" s="55"/>
      <c r="LCR1" s="55"/>
      <c r="LCS1" s="55"/>
      <c r="LCT1" s="55"/>
      <c r="LCU1" s="55"/>
      <c r="LCV1" s="55"/>
      <c r="LCW1" s="55"/>
      <c r="LCX1" s="55"/>
      <c r="LCY1" s="55"/>
      <c r="LCZ1" s="55"/>
      <c r="LDA1" s="55"/>
      <c r="LDB1" s="55"/>
      <c r="LDC1" s="55"/>
      <c r="LDD1" s="55"/>
      <c r="LDE1" s="55"/>
      <c r="LDF1" s="55"/>
      <c r="LDG1" s="55"/>
      <c r="LDH1" s="55"/>
      <c r="LDI1" s="55"/>
      <c r="LDJ1" s="55"/>
      <c r="LDK1" s="55"/>
      <c r="LDL1" s="55"/>
      <c r="LDM1" s="55"/>
      <c r="LDN1" s="55"/>
      <c r="LDO1" s="55"/>
      <c r="LDP1" s="55"/>
      <c r="LDQ1" s="55"/>
      <c r="LDR1" s="55"/>
      <c r="LDS1" s="55"/>
      <c r="LDT1" s="55"/>
      <c r="LDU1" s="55"/>
      <c r="LDV1" s="55"/>
      <c r="LDW1" s="55"/>
      <c r="LDX1" s="55"/>
      <c r="LDY1" s="55"/>
      <c r="LDZ1" s="55"/>
      <c r="LEA1" s="55"/>
      <c r="LEB1" s="55"/>
      <c r="LEC1" s="55"/>
      <c r="LED1" s="55"/>
      <c r="LEE1" s="55"/>
      <c r="LEF1" s="55"/>
      <c r="LEG1" s="55"/>
      <c r="LEH1" s="55"/>
      <c r="LEI1" s="55"/>
      <c r="LEJ1" s="55"/>
      <c r="LEK1" s="55"/>
      <c r="LEL1" s="55"/>
      <c r="LEM1" s="55"/>
      <c r="LEN1" s="55"/>
      <c r="LEO1" s="55"/>
      <c r="LEP1" s="55"/>
      <c r="LEQ1" s="55"/>
      <c r="LER1" s="55"/>
      <c r="LES1" s="55"/>
      <c r="LET1" s="55"/>
      <c r="LEU1" s="55"/>
      <c r="LEV1" s="55"/>
      <c r="LEW1" s="55"/>
      <c r="LEX1" s="55"/>
      <c r="LEY1" s="55"/>
      <c r="LEZ1" s="55"/>
      <c r="LFA1" s="55"/>
      <c r="LFB1" s="55"/>
      <c r="LFC1" s="55"/>
      <c r="LFD1" s="55"/>
      <c r="LFE1" s="55"/>
      <c r="LFF1" s="55"/>
      <c r="LFG1" s="55"/>
      <c r="LFH1" s="55"/>
      <c r="LFI1" s="55"/>
      <c r="LFJ1" s="55"/>
      <c r="LFK1" s="55"/>
      <c r="LFL1" s="55"/>
      <c r="LFM1" s="55"/>
      <c r="LFN1" s="55"/>
      <c r="LFO1" s="55"/>
      <c r="LFP1" s="55"/>
      <c r="LFQ1" s="55"/>
      <c r="LFR1" s="55"/>
      <c r="LFS1" s="55"/>
      <c r="LFT1" s="55"/>
      <c r="LFU1" s="55"/>
      <c r="LFV1" s="55"/>
      <c r="LFW1" s="55"/>
      <c r="LFX1" s="55"/>
      <c r="LFY1" s="55"/>
      <c r="LFZ1" s="55"/>
      <c r="LGA1" s="55"/>
      <c r="LGB1" s="55"/>
      <c r="LGC1" s="55"/>
      <c r="LGD1" s="55"/>
      <c r="LGE1" s="55"/>
      <c r="LGF1" s="55"/>
      <c r="LGG1" s="55"/>
      <c r="LGH1" s="55"/>
      <c r="LGI1" s="55"/>
      <c r="LGJ1" s="55"/>
      <c r="LGK1" s="55"/>
      <c r="LGL1" s="55"/>
      <c r="LGM1" s="55"/>
      <c r="LGN1" s="55"/>
      <c r="LGO1" s="55"/>
      <c r="LGP1" s="55"/>
      <c r="LGQ1" s="55"/>
      <c r="LGR1" s="55"/>
      <c r="LGS1" s="55"/>
      <c r="LGT1" s="55"/>
      <c r="LGU1" s="55"/>
      <c r="LGV1" s="55"/>
      <c r="LGW1" s="55"/>
      <c r="LGX1" s="55"/>
      <c r="LGY1" s="55"/>
      <c r="LGZ1" s="55"/>
      <c r="LHA1" s="55"/>
      <c r="LHB1" s="55"/>
      <c r="LHC1" s="55"/>
      <c r="LHD1" s="55"/>
      <c r="LHE1" s="55"/>
      <c r="LHF1" s="55"/>
      <c r="LHG1" s="55"/>
      <c r="LHH1" s="55"/>
      <c r="LHI1" s="55"/>
      <c r="LHJ1" s="55"/>
      <c r="LHK1" s="55"/>
      <c r="LHL1" s="55"/>
      <c r="LHM1" s="55"/>
      <c r="LHN1" s="55"/>
      <c r="LHO1" s="55"/>
      <c r="LHP1" s="55"/>
      <c r="LHQ1" s="55"/>
      <c r="LHR1" s="55"/>
      <c r="LHS1" s="55"/>
      <c r="LHT1" s="55"/>
      <c r="LHU1" s="55"/>
      <c r="LHV1" s="55"/>
      <c r="LHW1" s="55"/>
      <c r="LHX1" s="55"/>
      <c r="LHY1" s="55"/>
      <c r="LHZ1" s="55"/>
      <c r="LIA1" s="55"/>
      <c r="LIB1" s="55"/>
      <c r="LIC1" s="55"/>
      <c r="LID1" s="55"/>
      <c r="LIE1" s="55"/>
      <c r="LIF1" s="55"/>
      <c r="LIG1" s="55"/>
      <c r="LIH1" s="55"/>
      <c r="LII1" s="55"/>
      <c r="LIJ1" s="55"/>
      <c r="LIK1" s="55"/>
      <c r="LIL1" s="55"/>
      <c r="LIM1" s="55"/>
      <c r="LIN1" s="55"/>
      <c r="LIO1" s="55"/>
      <c r="LIP1" s="55"/>
      <c r="LIQ1" s="55"/>
      <c r="LIR1" s="55"/>
      <c r="LIS1" s="55"/>
      <c r="LIT1" s="55"/>
      <c r="LIU1" s="55"/>
      <c r="LIV1" s="55"/>
      <c r="LIW1" s="55"/>
      <c r="LIX1" s="55"/>
      <c r="LIY1" s="55"/>
      <c r="LIZ1" s="55"/>
      <c r="LJA1" s="55"/>
      <c r="LJB1" s="55"/>
      <c r="LJC1" s="55"/>
      <c r="LJD1" s="55"/>
      <c r="LJE1" s="55"/>
      <c r="LJF1" s="55"/>
      <c r="LJG1" s="55"/>
      <c r="LJH1" s="55"/>
      <c r="LJI1" s="55"/>
      <c r="LJJ1" s="55"/>
      <c r="LJK1" s="55"/>
      <c r="LJL1" s="55"/>
      <c r="LJM1" s="55"/>
      <c r="LJN1" s="55"/>
      <c r="LJO1" s="55"/>
      <c r="LJP1" s="55"/>
      <c r="LJQ1" s="55"/>
      <c r="LJR1" s="55"/>
      <c r="LJS1" s="55"/>
      <c r="LJT1" s="55"/>
      <c r="LJU1" s="55"/>
      <c r="LJV1" s="55"/>
      <c r="LJW1" s="55"/>
      <c r="LJX1" s="55"/>
      <c r="LJY1" s="55"/>
      <c r="LJZ1" s="55"/>
      <c r="LKA1" s="55"/>
      <c r="LKB1" s="55"/>
      <c r="LKC1" s="55"/>
      <c r="LKD1" s="55"/>
      <c r="LKE1" s="55"/>
      <c r="LKF1" s="55"/>
      <c r="LKG1" s="55"/>
      <c r="LKH1" s="55"/>
      <c r="LKI1" s="55"/>
      <c r="LKJ1" s="55"/>
      <c r="LKK1" s="55"/>
      <c r="LKL1" s="55"/>
      <c r="LKM1" s="55"/>
      <c r="LKN1" s="55"/>
      <c r="LKO1" s="55"/>
      <c r="LKP1" s="55"/>
      <c r="LKQ1" s="55"/>
      <c r="LKR1" s="55"/>
      <c r="LKS1" s="55"/>
      <c r="LKT1" s="55"/>
      <c r="LKU1" s="55"/>
      <c r="LKV1" s="55"/>
      <c r="LKW1" s="55"/>
      <c r="LKX1" s="55"/>
      <c r="LKY1" s="55"/>
      <c r="LKZ1" s="55"/>
      <c r="LLA1" s="55"/>
      <c r="LLB1" s="55"/>
      <c r="LLC1" s="55"/>
      <c r="LLD1" s="55"/>
      <c r="LLE1" s="55"/>
      <c r="LLF1" s="55"/>
      <c r="LLG1" s="55"/>
      <c r="LLH1" s="55"/>
      <c r="LLI1" s="55"/>
      <c r="LLJ1" s="55"/>
      <c r="LLK1" s="55"/>
      <c r="LLL1" s="55"/>
      <c r="LLM1" s="55"/>
      <c r="LLN1" s="55"/>
      <c r="LLO1" s="55"/>
      <c r="LLP1" s="55"/>
      <c r="LLQ1" s="55"/>
      <c r="LLR1" s="55"/>
      <c r="LLS1" s="55"/>
      <c r="LLT1" s="55"/>
      <c r="LLU1" s="55"/>
      <c r="LLV1" s="55"/>
      <c r="LLW1" s="55"/>
      <c r="LLX1" s="55"/>
      <c r="LLY1" s="55"/>
      <c r="LLZ1" s="55"/>
      <c r="LMA1" s="55"/>
      <c r="LMB1" s="55"/>
      <c r="LMC1" s="55"/>
      <c r="LMD1" s="55"/>
      <c r="LME1" s="55"/>
      <c r="LMF1" s="55"/>
      <c r="LMG1" s="55"/>
      <c r="LMH1" s="55"/>
      <c r="LMI1" s="55"/>
      <c r="LMJ1" s="55"/>
      <c r="LMK1" s="55"/>
      <c r="LML1" s="55"/>
      <c r="LMM1" s="55"/>
      <c r="LMN1" s="55"/>
      <c r="LMO1" s="55"/>
      <c r="LMP1" s="55"/>
      <c r="LMQ1" s="55"/>
      <c r="LMR1" s="55"/>
      <c r="LMS1" s="55"/>
      <c r="LMT1" s="55"/>
      <c r="LMU1" s="55"/>
      <c r="LMV1" s="55"/>
      <c r="LMW1" s="55"/>
      <c r="LMX1" s="55"/>
      <c r="LMY1" s="55"/>
      <c r="LMZ1" s="55"/>
      <c r="LNA1" s="55"/>
      <c r="LNB1" s="55"/>
      <c r="LNC1" s="55"/>
      <c r="LND1" s="55"/>
      <c r="LNE1" s="55"/>
      <c r="LNF1" s="55"/>
      <c r="LNG1" s="55"/>
      <c r="LNH1" s="55"/>
      <c r="LNI1" s="55"/>
      <c r="LNJ1" s="55"/>
      <c r="LNK1" s="55"/>
      <c r="LNL1" s="55"/>
      <c r="LNM1" s="55"/>
      <c r="LNN1" s="55"/>
      <c r="LNO1" s="55"/>
      <c r="LNP1" s="55"/>
      <c r="LNQ1" s="55"/>
      <c r="LNR1" s="55"/>
      <c r="LNS1" s="55"/>
      <c r="LNT1" s="55"/>
      <c r="LNU1" s="55"/>
      <c r="LNV1" s="55"/>
      <c r="LNW1" s="55"/>
      <c r="LNX1" s="55"/>
      <c r="LNY1" s="55"/>
      <c r="LNZ1" s="55"/>
      <c r="LOA1" s="55"/>
      <c r="LOB1" s="55"/>
      <c r="LOC1" s="55"/>
      <c r="LOD1" s="55"/>
      <c r="LOE1" s="55"/>
      <c r="LOF1" s="55"/>
      <c r="LOG1" s="55"/>
      <c r="LOH1" s="55"/>
      <c r="LOI1" s="55"/>
      <c r="LOJ1" s="55"/>
      <c r="LOK1" s="55"/>
      <c r="LOL1" s="55"/>
      <c r="LOM1" s="55"/>
      <c r="LON1" s="55"/>
      <c r="LOO1" s="55"/>
      <c r="LOP1" s="55"/>
      <c r="LOQ1" s="55"/>
      <c r="LOR1" s="55"/>
      <c r="LOS1" s="55"/>
      <c r="LOT1" s="55"/>
      <c r="LOU1" s="55"/>
      <c r="LOV1" s="55"/>
      <c r="LOW1" s="55"/>
      <c r="LOX1" s="55"/>
      <c r="LOY1" s="55"/>
      <c r="LOZ1" s="55"/>
      <c r="LPA1" s="55"/>
      <c r="LPB1" s="55"/>
      <c r="LPC1" s="55"/>
      <c r="LPD1" s="55"/>
      <c r="LPE1" s="55"/>
      <c r="LPF1" s="55"/>
      <c r="LPG1" s="55"/>
      <c r="LPH1" s="55"/>
      <c r="LPI1" s="55"/>
      <c r="LPJ1" s="55"/>
      <c r="LPK1" s="55"/>
      <c r="LPL1" s="55"/>
      <c r="LPM1" s="55"/>
      <c r="LPN1" s="55"/>
      <c r="LPO1" s="55"/>
      <c r="LPP1" s="55"/>
      <c r="LPQ1" s="55"/>
      <c r="LPR1" s="55"/>
      <c r="LPS1" s="55"/>
      <c r="LPT1" s="55"/>
      <c r="LPU1" s="55"/>
      <c r="LPV1" s="55"/>
      <c r="LPW1" s="55"/>
      <c r="LPX1" s="55"/>
      <c r="LPY1" s="55"/>
      <c r="LPZ1" s="55"/>
      <c r="LQA1" s="55"/>
      <c r="LQB1" s="55"/>
      <c r="LQC1" s="55"/>
      <c r="LQD1" s="55"/>
      <c r="LQE1" s="55"/>
      <c r="LQF1" s="55"/>
      <c r="LQG1" s="55"/>
      <c r="LQH1" s="55"/>
      <c r="LQI1" s="55"/>
      <c r="LQJ1" s="55"/>
      <c r="LQK1" s="55"/>
      <c r="LQL1" s="55"/>
      <c r="LQM1" s="55"/>
      <c r="LQN1" s="55"/>
      <c r="LQO1" s="55"/>
      <c r="LQP1" s="55"/>
      <c r="LQQ1" s="55"/>
      <c r="LQR1" s="55"/>
      <c r="LQS1" s="55"/>
      <c r="LQT1" s="55"/>
      <c r="LQU1" s="55"/>
      <c r="LQV1" s="55"/>
      <c r="LQW1" s="55"/>
      <c r="LQX1" s="55"/>
      <c r="LQY1" s="55"/>
      <c r="LQZ1" s="55"/>
      <c r="LRA1" s="55"/>
      <c r="LRB1" s="55"/>
      <c r="LRC1" s="55"/>
      <c r="LRD1" s="55"/>
      <c r="LRE1" s="55"/>
      <c r="LRF1" s="55"/>
      <c r="LRG1" s="55"/>
      <c r="LRH1" s="55"/>
      <c r="LRI1" s="55"/>
      <c r="LRJ1" s="55"/>
      <c r="LRK1" s="55"/>
      <c r="LRL1" s="55"/>
      <c r="LRM1" s="55"/>
      <c r="LRN1" s="55"/>
      <c r="LRO1" s="55"/>
      <c r="LRP1" s="55"/>
      <c r="LRQ1" s="55"/>
      <c r="LRR1" s="55"/>
      <c r="LRS1" s="55"/>
      <c r="LRT1" s="55"/>
      <c r="LRU1" s="55"/>
      <c r="LRV1" s="55"/>
      <c r="LRW1" s="55"/>
      <c r="LRX1" s="55"/>
      <c r="LRY1" s="55"/>
      <c r="LRZ1" s="55"/>
      <c r="LSA1" s="55"/>
      <c r="LSB1" s="55"/>
      <c r="LSC1" s="55"/>
      <c r="LSD1" s="55"/>
      <c r="LSE1" s="55"/>
      <c r="LSF1" s="55"/>
      <c r="LSG1" s="55"/>
      <c r="LSH1" s="55"/>
      <c r="LSI1" s="55"/>
      <c r="LSJ1" s="55"/>
      <c r="LSK1" s="55"/>
      <c r="LSL1" s="55"/>
      <c r="LSM1" s="55"/>
      <c r="LSN1" s="55"/>
      <c r="LSO1" s="55"/>
      <c r="LSP1" s="55"/>
      <c r="LSQ1" s="55"/>
      <c r="LSR1" s="55"/>
      <c r="LSS1" s="55"/>
      <c r="LST1" s="55"/>
      <c r="LSU1" s="55"/>
      <c r="LSV1" s="55"/>
      <c r="LSW1" s="55"/>
      <c r="LSX1" s="55"/>
      <c r="LSY1" s="55"/>
      <c r="LSZ1" s="55"/>
      <c r="LTA1" s="55"/>
      <c r="LTB1" s="55"/>
      <c r="LTC1" s="55"/>
      <c r="LTD1" s="55"/>
      <c r="LTE1" s="55"/>
      <c r="LTF1" s="55"/>
      <c r="LTG1" s="55"/>
      <c r="LTH1" s="55"/>
      <c r="LTI1" s="55"/>
      <c r="LTJ1" s="55"/>
      <c r="LTK1" s="55"/>
      <c r="LTL1" s="55"/>
      <c r="LTM1" s="55"/>
      <c r="LTN1" s="55"/>
      <c r="LTO1" s="55"/>
      <c r="LTP1" s="55"/>
      <c r="LTQ1" s="55"/>
      <c r="LTR1" s="55"/>
      <c r="LTS1" s="55"/>
      <c r="LTT1" s="55"/>
      <c r="LTU1" s="55"/>
      <c r="LTV1" s="55"/>
      <c r="LTW1" s="55"/>
      <c r="LTX1" s="55"/>
      <c r="LTY1" s="55"/>
      <c r="LTZ1" s="55"/>
      <c r="LUA1" s="55"/>
      <c r="LUB1" s="55"/>
      <c r="LUC1" s="55"/>
      <c r="LUD1" s="55"/>
      <c r="LUE1" s="55"/>
      <c r="LUF1" s="55"/>
      <c r="LUG1" s="55"/>
      <c r="LUH1" s="55"/>
      <c r="LUI1" s="55"/>
      <c r="LUJ1" s="55"/>
      <c r="LUK1" s="55"/>
      <c r="LUL1" s="55"/>
      <c r="LUM1" s="55"/>
      <c r="LUN1" s="55"/>
      <c r="LUO1" s="55"/>
      <c r="LUP1" s="55"/>
      <c r="LUQ1" s="55"/>
      <c r="LUR1" s="55"/>
      <c r="LUS1" s="55"/>
      <c r="LUT1" s="55"/>
      <c r="LUU1" s="55"/>
      <c r="LUV1" s="55"/>
      <c r="LUW1" s="55"/>
      <c r="LUX1" s="55"/>
      <c r="LUY1" s="55"/>
      <c r="LUZ1" s="55"/>
      <c r="LVA1" s="55"/>
      <c r="LVB1" s="55"/>
      <c r="LVC1" s="55"/>
      <c r="LVD1" s="55"/>
      <c r="LVE1" s="55"/>
      <c r="LVF1" s="55"/>
      <c r="LVG1" s="55"/>
      <c r="LVH1" s="55"/>
      <c r="LVI1" s="55"/>
      <c r="LVJ1" s="55"/>
      <c r="LVK1" s="55"/>
      <c r="LVL1" s="55"/>
      <c r="LVM1" s="55"/>
      <c r="LVN1" s="55"/>
      <c r="LVO1" s="55"/>
      <c r="LVP1" s="55"/>
      <c r="LVQ1" s="55"/>
      <c r="LVR1" s="55"/>
      <c r="LVS1" s="55"/>
      <c r="LVT1" s="55"/>
      <c r="LVU1" s="55"/>
      <c r="LVV1" s="55"/>
      <c r="LVW1" s="55"/>
      <c r="LVX1" s="55"/>
      <c r="LVY1" s="55"/>
      <c r="LVZ1" s="55"/>
      <c r="LWA1" s="55"/>
      <c r="LWB1" s="55"/>
      <c r="LWC1" s="55"/>
      <c r="LWD1" s="55"/>
      <c r="LWE1" s="55"/>
      <c r="LWF1" s="55"/>
      <c r="LWG1" s="55"/>
      <c r="LWH1" s="55"/>
      <c r="LWI1" s="55"/>
      <c r="LWJ1" s="55"/>
      <c r="LWK1" s="55"/>
      <c r="LWL1" s="55"/>
      <c r="LWM1" s="55"/>
      <c r="LWN1" s="55"/>
      <c r="LWO1" s="55"/>
      <c r="LWP1" s="55"/>
      <c r="LWQ1" s="55"/>
      <c r="LWR1" s="55"/>
      <c r="LWS1" s="55"/>
      <c r="LWT1" s="55"/>
      <c r="LWU1" s="55"/>
      <c r="LWV1" s="55"/>
      <c r="LWW1" s="55"/>
      <c r="LWX1" s="55"/>
      <c r="LWY1" s="55"/>
      <c r="LWZ1" s="55"/>
      <c r="LXA1" s="55"/>
      <c r="LXB1" s="55"/>
      <c r="LXC1" s="55"/>
      <c r="LXD1" s="55"/>
      <c r="LXE1" s="55"/>
      <c r="LXF1" s="55"/>
      <c r="LXG1" s="55"/>
      <c r="LXH1" s="55"/>
      <c r="LXI1" s="55"/>
      <c r="LXJ1" s="55"/>
      <c r="LXK1" s="55"/>
      <c r="LXL1" s="55"/>
      <c r="LXM1" s="55"/>
      <c r="LXN1" s="55"/>
      <c r="LXO1" s="55"/>
      <c r="LXP1" s="55"/>
      <c r="LXQ1" s="55"/>
      <c r="LXR1" s="55"/>
      <c r="LXS1" s="55"/>
      <c r="LXT1" s="55"/>
      <c r="LXU1" s="55"/>
      <c r="LXV1" s="55"/>
      <c r="LXW1" s="55"/>
      <c r="LXX1" s="55"/>
      <c r="LXY1" s="55"/>
      <c r="LXZ1" s="55"/>
      <c r="LYA1" s="55"/>
      <c r="LYB1" s="55"/>
      <c r="LYC1" s="55"/>
      <c r="LYD1" s="55"/>
      <c r="LYE1" s="55"/>
      <c r="LYF1" s="55"/>
      <c r="LYG1" s="55"/>
      <c r="LYH1" s="55"/>
      <c r="LYI1" s="55"/>
      <c r="LYJ1" s="55"/>
      <c r="LYK1" s="55"/>
      <c r="LYL1" s="55"/>
      <c r="LYM1" s="55"/>
      <c r="LYN1" s="55"/>
      <c r="LYO1" s="55"/>
      <c r="LYP1" s="55"/>
      <c r="LYQ1" s="55"/>
      <c r="LYR1" s="55"/>
      <c r="LYS1" s="55"/>
      <c r="LYT1" s="55"/>
      <c r="LYU1" s="55"/>
      <c r="LYV1" s="55"/>
      <c r="LYW1" s="55"/>
      <c r="LYX1" s="55"/>
      <c r="LYY1" s="55"/>
      <c r="LYZ1" s="55"/>
      <c r="LZA1" s="55"/>
      <c r="LZB1" s="55"/>
      <c r="LZC1" s="55"/>
      <c r="LZD1" s="55"/>
      <c r="LZE1" s="55"/>
      <c r="LZF1" s="55"/>
      <c r="LZG1" s="55"/>
      <c r="LZH1" s="55"/>
      <c r="LZI1" s="55"/>
      <c r="LZJ1" s="55"/>
      <c r="LZK1" s="55"/>
      <c r="LZL1" s="55"/>
      <c r="LZM1" s="55"/>
      <c r="LZN1" s="55"/>
      <c r="LZO1" s="55"/>
      <c r="LZP1" s="55"/>
      <c r="LZQ1" s="55"/>
      <c r="LZR1" s="55"/>
      <c r="LZS1" s="55"/>
      <c r="LZT1" s="55"/>
      <c r="LZU1" s="55"/>
      <c r="LZV1" s="55"/>
      <c r="LZW1" s="55"/>
      <c r="LZX1" s="55"/>
      <c r="LZY1" s="55"/>
      <c r="LZZ1" s="55"/>
      <c r="MAA1" s="55"/>
      <c r="MAB1" s="55"/>
      <c r="MAC1" s="55"/>
      <c r="MAD1" s="55"/>
      <c r="MAE1" s="55"/>
      <c r="MAF1" s="55"/>
      <c r="MAG1" s="55"/>
      <c r="MAH1" s="55"/>
      <c r="MAI1" s="55"/>
      <c r="MAJ1" s="55"/>
      <c r="MAK1" s="55"/>
      <c r="MAL1" s="55"/>
      <c r="MAM1" s="55"/>
      <c r="MAN1" s="55"/>
      <c r="MAO1" s="55"/>
      <c r="MAP1" s="55"/>
      <c r="MAQ1" s="55"/>
      <c r="MAR1" s="55"/>
      <c r="MAS1" s="55"/>
      <c r="MAT1" s="55"/>
      <c r="MAU1" s="55"/>
      <c r="MAV1" s="55"/>
      <c r="MAW1" s="55"/>
      <c r="MAX1" s="55"/>
      <c r="MAY1" s="55"/>
      <c r="MAZ1" s="55"/>
      <c r="MBA1" s="55"/>
      <c r="MBB1" s="55"/>
      <c r="MBC1" s="55"/>
      <c r="MBD1" s="55"/>
      <c r="MBE1" s="55"/>
      <c r="MBF1" s="55"/>
      <c r="MBG1" s="55"/>
      <c r="MBH1" s="55"/>
      <c r="MBI1" s="55"/>
      <c r="MBJ1" s="55"/>
      <c r="MBK1" s="55"/>
      <c r="MBL1" s="55"/>
      <c r="MBM1" s="55"/>
      <c r="MBN1" s="55"/>
      <c r="MBO1" s="55"/>
      <c r="MBP1" s="55"/>
      <c r="MBQ1" s="55"/>
      <c r="MBR1" s="55"/>
      <c r="MBS1" s="55"/>
      <c r="MBT1" s="55"/>
      <c r="MBU1" s="55"/>
      <c r="MBV1" s="55"/>
      <c r="MBW1" s="55"/>
      <c r="MBX1" s="55"/>
      <c r="MBY1" s="55"/>
      <c r="MBZ1" s="55"/>
      <c r="MCA1" s="55"/>
      <c r="MCB1" s="55"/>
      <c r="MCC1" s="55"/>
      <c r="MCD1" s="55"/>
      <c r="MCE1" s="55"/>
      <c r="MCF1" s="55"/>
      <c r="MCG1" s="55"/>
      <c r="MCH1" s="55"/>
      <c r="MCI1" s="55"/>
      <c r="MCJ1" s="55"/>
      <c r="MCK1" s="55"/>
      <c r="MCL1" s="55"/>
      <c r="MCM1" s="55"/>
      <c r="MCN1" s="55"/>
      <c r="MCO1" s="55"/>
      <c r="MCP1" s="55"/>
      <c r="MCQ1" s="55"/>
      <c r="MCR1" s="55"/>
      <c r="MCS1" s="55"/>
      <c r="MCT1" s="55"/>
      <c r="MCU1" s="55"/>
      <c r="MCV1" s="55"/>
      <c r="MCW1" s="55"/>
      <c r="MCX1" s="55"/>
      <c r="MCY1" s="55"/>
      <c r="MCZ1" s="55"/>
      <c r="MDA1" s="55"/>
      <c r="MDB1" s="55"/>
      <c r="MDC1" s="55"/>
      <c r="MDD1" s="55"/>
      <c r="MDE1" s="55"/>
      <c r="MDF1" s="55"/>
      <c r="MDG1" s="55"/>
      <c r="MDH1" s="55"/>
      <c r="MDI1" s="55"/>
      <c r="MDJ1" s="55"/>
      <c r="MDK1" s="55"/>
      <c r="MDL1" s="55"/>
      <c r="MDM1" s="55"/>
      <c r="MDN1" s="55"/>
      <c r="MDO1" s="55"/>
      <c r="MDP1" s="55"/>
      <c r="MDQ1" s="55"/>
      <c r="MDR1" s="55"/>
      <c r="MDS1" s="55"/>
      <c r="MDT1" s="55"/>
      <c r="MDU1" s="55"/>
      <c r="MDV1" s="55"/>
      <c r="MDW1" s="55"/>
      <c r="MDX1" s="55"/>
      <c r="MDY1" s="55"/>
      <c r="MDZ1" s="55"/>
      <c r="MEA1" s="55"/>
      <c r="MEB1" s="55"/>
      <c r="MEC1" s="55"/>
      <c r="MED1" s="55"/>
      <c r="MEE1" s="55"/>
      <c r="MEF1" s="55"/>
      <c r="MEG1" s="55"/>
      <c r="MEH1" s="55"/>
      <c r="MEI1" s="55"/>
      <c r="MEJ1" s="55"/>
      <c r="MEK1" s="55"/>
      <c r="MEL1" s="55"/>
      <c r="MEM1" s="55"/>
      <c r="MEN1" s="55"/>
      <c r="MEO1" s="55"/>
      <c r="MEP1" s="55"/>
      <c r="MEQ1" s="55"/>
      <c r="MER1" s="55"/>
      <c r="MES1" s="55"/>
      <c r="MET1" s="55"/>
      <c r="MEU1" s="55"/>
      <c r="MEV1" s="55"/>
      <c r="MEW1" s="55"/>
      <c r="MEX1" s="55"/>
      <c r="MEY1" s="55"/>
      <c r="MEZ1" s="55"/>
      <c r="MFA1" s="55"/>
      <c r="MFB1" s="55"/>
      <c r="MFC1" s="55"/>
      <c r="MFD1" s="55"/>
      <c r="MFE1" s="55"/>
      <c r="MFF1" s="55"/>
      <c r="MFG1" s="55"/>
      <c r="MFH1" s="55"/>
      <c r="MFI1" s="55"/>
      <c r="MFJ1" s="55"/>
      <c r="MFK1" s="55"/>
      <c r="MFL1" s="55"/>
      <c r="MFM1" s="55"/>
      <c r="MFN1" s="55"/>
      <c r="MFO1" s="55"/>
      <c r="MFP1" s="55"/>
      <c r="MFQ1" s="55"/>
      <c r="MFR1" s="55"/>
      <c r="MFS1" s="55"/>
      <c r="MFT1" s="55"/>
      <c r="MFU1" s="55"/>
      <c r="MFV1" s="55"/>
      <c r="MFW1" s="55"/>
      <c r="MFX1" s="55"/>
      <c r="MFY1" s="55"/>
      <c r="MFZ1" s="55"/>
      <c r="MGA1" s="55"/>
      <c r="MGB1" s="55"/>
      <c r="MGC1" s="55"/>
      <c r="MGD1" s="55"/>
      <c r="MGE1" s="55"/>
      <c r="MGF1" s="55"/>
      <c r="MGG1" s="55"/>
      <c r="MGH1" s="55"/>
      <c r="MGI1" s="55"/>
      <c r="MGJ1" s="55"/>
      <c r="MGK1" s="55"/>
      <c r="MGL1" s="55"/>
      <c r="MGM1" s="55"/>
      <c r="MGN1" s="55"/>
      <c r="MGO1" s="55"/>
      <c r="MGP1" s="55"/>
      <c r="MGQ1" s="55"/>
      <c r="MGR1" s="55"/>
      <c r="MGS1" s="55"/>
      <c r="MGT1" s="55"/>
      <c r="MGU1" s="55"/>
      <c r="MGV1" s="55"/>
      <c r="MGW1" s="55"/>
      <c r="MGX1" s="55"/>
      <c r="MGY1" s="55"/>
      <c r="MGZ1" s="55"/>
      <c r="MHA1" s="55"/>
      <c r="MHB1" s="55"/>
      <c r="MHC1" s="55"/>
      <c r="MHD1" s="55"/>
      <c r="MHE1" s="55"/>
      <c r="MHF1" s="55"/>
      <c r="MHG1" s="55"/>
      <c r="MHH1" s="55"/>
      <c r="MHI1" s="55"/>
      <c r="MHJ1" s="55"/>
      <c r="MHK1" s="55"/>
      <c r="MHL1" s="55"/>
      <c r="MHM1" s="55"/>
      <c r="MHN1" s="55"/>
      <c r="MHO1" s="55"/>
      <c r="MHP1" s="55"/>
      <c r="MHQ1" s="55"/>
      <c r="MHR1" s="55"/>
      <c r="MHS1" s="55"/>
      <c r="MHT1" s="55"/>
      <c r="MHU1" s="55"/>
      <c r="MHV1" s="55"/>
      <c r="MHW1" s="55"/>
      <c r="MHX1" s="55"/>
      <c r="MHY1" s="55"/>
      <c r="MHZ1" s="55"/>
      <c r="MIA1" s="55"/>
      <c r="MIB1" s="55"/>
      <c r="MIC1" s="55"/>
      <c r="MID1" s="55"/>
      <c r="MIE1" s="55"/>
      <c r="MIF1" s="55"/>
      <c r="MIG1" s="55"/>
      <c r="MIH1" s="55"/>
      <c r="MII1" s="55"/>
      <c r="MIJ1" s="55"/>
      <c r="MIK1" s="55"/>
      <c r="MIL1" s="55"/>
      <c r="MIM1" s="55"/>
      <c r="MIN1" s="55"/>
      <c r="MIO1" s="55"/>
      <c r="MIP1" s="55"/>
      <c r="MIQ1" s="55"/>
      <c r="MIR1" s="55"/>
      <c r="MIS1" s="55"/>
      <c r="MIT1" s="55"/>
      <c r="MIU1" s="55"/>
      <c r="MIV1" s="55"/>
      <c r="MIW1" s="55"/>
      <c r="MIX1" s="55"/>
      <c r="MIY1" s="55"/>
      <c r="MIZ1" s="55"/>
      <c r="MJA1" s="55"/>
      <c r="MJB1" s="55"/>
      <c r="MJC1" s="55"/>
      <c r="MJD1" s="55"/>
      <c r="MJE1" s="55"/>
      <c r="MJF1" s="55"/>
      <c r="MJG1" s="55"/>
      <c r="MJH1" s="55"/>
      <c r="MJI1" s="55"/>
      <c r="MJJ1" s="55"/>
      <c r="MJK1" s="55"/>
      <c r="MJL1" s="55"/>
      <c r="MJM1" s="55"/>
      <c r="MJN1" s="55"/>
      <c r="MJO1" s="55"/>
      <c r="MJP1" s="55"/>
      <c r="MJQ1" s="55"/>
      <c r="MJR1" s="55"/>
      <c r="MJS1" s="55"/>
      <c r="MJT1" s="55"/>
      <c r="MJU1" s="55"/>
      <c r="MJV1" s="55"/>
      <c r="MJW1" s="55"/>
      <c r="MJX1" s="55"/>
      <c r="MJY1" s="55"/>
      <c r="MJZ1" s="55"/>
      <c r="MKA1" s="55"/>
      <c r="MKB1" s="55"/>
      <c r="MKC1" s="55"/>
      <c r="MKD1" s="55"/>
      <c r="MKE1" s="55"/>
      <c r="MKF1" s="55"/>
      <c r="MKG1" s="55"/>
      <c r="MKH1" s="55"/>
      <c r="MKI1" s="55"/>
      <c r="MKJ1" s="55"/>
      <c r="MKK1" s="55"/>
      <c r="MKL1" s="55"/>
      <c r="MKM1" s="55"/>
      <c r="MKN1" s="55"/>
      <c r="MKO1" s="55"/>
      <c r="MKP1" s="55"/>
      <c r="MKQ1" s="55"/>
      <c r="MKR1" s="55"/>
      <c r="MKS1" s="55"/>
      <c r="MKT1" s="55"/>
      <c r="MKU1" s="55"/>
      <c r="MKV1" s="55"/>
      <c r="MKW1" s="55"/>
      <c r="MKX1" s="55"/>
      <c r="MKY1" s="55"/>
      <c r="MKZ1" s="55"/>
      <c r="MLA1" s="55"/>
      <c r="MLB1" s="55"/>
      <c r="MLC1" s="55"/>
      <c r="MLD1" s="55"/>
      <c r="MLE1" s="55"/>
      <c r="MLF1" s="55"/>
      <c r="MLG1" s="55"/>
      <c r="MLH1" s="55"/>
      <c r="MLI1" s="55"/>
      <c r="MLJ1" s="55"/>
      <c r="MLK1" s="55"/>
      <c r="MLL1" s="55"/>
      <c r="MLM1" s="55"/>
      <c r="MLN1" s="55"/>
      <c r="MLO1" s="55"/>
      <c r="MLP1" s="55"/>
      <c r="MLQ1" s="55"/>
      <c r="MLR1" s="55"/>
      <c r="MLS1" s="55"/>
      <c r="MLT1" s="55"/>
      <c r="MLU1" s="55"/>
      <c r="MLV1" s="55"/>
      <c r="MLW1" s="55"/>
      <c r="MLX1" s="55"/>
      <c r="MLY1" s="55"/>
      <c r="MLZ1" s="55"/>
      <c r="MMA1" s="55"/>
      <c r="MMB1" s="55"/>
      <c r="MMC1" s="55"/>
      <c r="MMD1" s="55"/>
      <c r="MME1" s="55"/>
      <c r="MMF1" s="55"/>
      <c r="MMG1" s="55"/>
      <c r="MMH1" s="55"/>
      <c r="MMI1" s="55"/>
      <c r="MMJ1" s="55"/>
      <c r="MMK1" s="55"/>
      <c r="MML1" s="55"/>
      <c r="MMM1" s="55"/>
      <c r="MMN1" s="55"/>
      <c r="MMO1" s="55"/>
      <c r="MMP1" s="55"/>
      <c r="MMQ1" s="55"/>
      <c r="MMR1" s="55"/>
      <c r="MMS1" s="55"/>
      <c r="MMT1" s="55"/>
      <c r="MMU1" s="55"/>
      <c r="MMV1" s="55"/>
      <c r="MMW1" s="55"/>
      <c r="MMX1" s="55"/>
      <c r="MMY1" s="55"/>
      <c r="MMZ1" s="55"/>
      <c r="MNA1" s="55"/>
      <c r="MNB1" s="55"/>
      <c r="MNC1" s="55"/>
      <c r="MND1" s="55"/>
      <c r="MNE1" s="55"/>
      <c r="MNF1" s="55"/>
      <c r="MNG1" s="55"/>
      <c r="MNH1" s="55"/>
      <c r="MNI1" s="55"/>
      <c r="MNJ1" s="55"/>
      <c r="MNK1" s="55"/>
      <c r="MNL1" s="55"/>
      <c r="MNM1" s="55"/>
      <c r="MNN1" s="55"/>
      <c r="MNO1" s="55"/>
      <c r="MNP1" s="55"/>
      <c r="MNQ1" s="55"/>
      <c r="MNR1" s="55"/>
      <c r="MNS1" s="55"/>
      <c r="MNT1" s="55"/>
      <c r="MNU1" s="55"/>
      <c r="MNV1" s="55"/>
      <c r="MNW1" s="55"/>
      <c r="MNX1" s="55"/>
      <c r="MNY1" s="55"/>
      <c r="MNZ1" s="55"/>
      <c r="MOA1" s="55"/>
      <c r="MOB1" s="55"/>
      <c r="MOC1" s="55"/>
      <c r="MOD1" s="55"/>
      <c r="MOE1" s="55"/>
      <c r="MOF1" s="55"/>
      <c r="MOG1" s="55"/>
      <c r="MOH1" s="55"/>
      <c r="MOI1" s="55"/>
      <c r="MOJ1" s="55"/>
      <c r="MOK1" s="55"/>
      <c r="MOL1" s="55"/>
      <c r="MOM1" s="55"/>
      <c r="MON1" s="55"/>
      <c r="MOO1" s="55"/>
      <c r="MOP1" s="55"/>
      <c r="MOQ1" s="55"/>
      <c r="MOR1" s="55"/>
      <c r="MOS1" s="55"/>
      <c r="MOT1" s="55"/>
      <c r="MOU1" s="55"/>
      <c r="MOV1" s="55"/>
      <c r="MOW1" s="55"/>
      <c r="MOX1" s="55"/>
      <c r="MOY1" s="55"/>
      <c r="MOZ1" s="55"/>
      <c r="MPA1" s="55"/>
      <c r="MPB1" s="55"/>
      <c r="MPC1" s="55"/>
      <c r="MPD1" s="55"/>
      <c r="MPE1" s="55"/>
      <c r="MPF1" s="55"/>
      <c r="MPG1" s="55"/>
      <c r="MPH1" s="55"/>
      <c r="MPI1" s="55"/>
      <c r="MPJ1" s="55"/>
      <c r="MPK1" s="55"/>
      <c r="MPL1" s="55"/>
      <c r="MPM1" s="55"/>
      <c r="MPN1" s="55"/>
      <c r="MPO1" s="55"/>
      <c r="MPP1" s="55"/>
      <c r="MPQ1" s="55"/>
      <c r="MPR1" s="55"/>
      <c r="MPS1" s="55"/>
      <c r="MPT1" s="55"/>
      <c r="MPU1" s="55"/>
      <c r="MPV1" s="55"/>
      <c r="MPW1" s="55"/>
      <c r="MPX1" s="55"/>
      <c r="MPY1" s="55"/>
      <c r="MPZ1" s="55"/>
      <c r="MQA1" s="55"/>
      <c r="MQB1" s="55"/>
      <c r="MQC1" s="55"/>
      <c r="MQD1" s="55"/>
      <c r="MQE1" s="55"/>
      <c r="MQF1" s="55"/>
      <c r="MQG1" s="55"/>
      <c r="MQH1" s="55"/>
      <c r="MQI1" s="55"/>
      <c r="MQJ1" s="55"/>
      <c r="MQK1" s="55"/>
      <c r="MQL1" s="55"/>
      <c r="MQM1" s="55"/>
      <c r="MQN1" s="55"/>
      <c r="MQO1" s="55"/>
      <c r="MQP1" s="55"/>
      <c r="MQQ1" s="55"/>
      <c r="MQR1" s="55"/>
      <c r="MQS1" s="55"/>
      <c r="MQT1" s="55"/>
      <c r="MQU1" s="55"/>
      <c r="MQV1" s="55"/>
      <c r="MQW1" s="55"/>
      <c r="MQX1" s="55"/>
      <c r="MQY1" s="55"/>
      <c r="MQZ1" s="55"/>
      <c r="MRA1" s="55"/>
      <c r="MRB1" s="55"/>
      <c r="MRC1" s="55"/>
      <c r="MRD1" s="55"/>
      <c r="MRE1" s="55"/>
      <c r="MRF1" s="55"/>
      <c r="MRG1" s="55"/>
      <c r="MRH1" s="55"/>
      <c r="MRI1" s="55"/>
      <c r="MRJ1" s="55"/>
      <c r="MRK1" s="55"/>
      <c r="MRL1" s="55"/>
      <c r="MRM1" s="55"/>
      <c r="MRN1" s="55"/>
      <c r="MRO1" s="55"/>
      <c r="MRP1" s="55"/>
      <c r="MRQ1" s="55"/>
      <c r="MRR1" s="55"/>
      <c r="MRS1" s="55"/>
      <c r="MRT1" s="55"/>
      <c r="MRU1" s="55"/>
      <c r="MRV1" s="55"/>
      <c r="MRW1" s="55"/>
      <c r="MRX1" s="55"/>
      <c r="MRY1" s="55"/>
      <c r="MRZ1" s="55"/>
      <c r="MSA1" s="55"/>
      <c r="MSB1" s="55"/>
      <c r="MSC1" s="55"/>
      <c r="MSD1" s="55"/>
      <c r="MSE1" s="55"/>
      <c r="MSF1" s="55"/>
      <c r="MSG1" s="55"/>
      <c r="MSH1" s="55"/>
      <c r="MSI1" s="55"/>
      <c r="MSJ1" s="55"/>
      <c r="MSK1" s="55"/>
      <c r="MSL1" s="55"/>
      <c r="MSM1" s="55"/>
      <c r="MSN1" s="55"/>
      <c r="MSO1" s="55"/>
      <c r="MSP1" s="55"/>
      <c r="MSQ1" s="55"/>
      <c r="MSR1" s="55"/>
      <c r="MSS1" s="55"/>
      <c r="MST1" s="55"/>
      <c r="MSU1" s="55"/>
      <c r="MSV1" s="55"/>
      <c r="MSW1" s="55"/>
      <c r="MSX1" s="55"/>
      <c r="MSY1" s="55"/>
      <c r="MSZ1" s="55"/>
      <c r="MTA1" s="55"/>
      <c r="MTB1" s="55"/>
      <c r="MTC1" s="55"/>
      <c r="MTD1" s="55"/>
      <c r="MTE1" s="55"/>
      <c r="MTF1" s="55"/>
      <c r="MTG1" s="55"/>
      <c r="MTH1" s="55"/>
      <c r="MTI1" s="55"/>
      <c r="MTJ1" s="55"/>
      <c r="MTK1" s="55"/>
      <c r="MTL1" s="55"/>
      <c r="MTM1" s="55"/>
      <c r="MTN1" s="55"/>
      <c r="MTO1" s="55"/>
      <c r="MTP1" s="55"/>
      <c r="MTQ1" s="55"/>
      <c r="MTR1" s="55"/>
      <c r="MTS1" s="55"/>
      <c r="MTT1" s="55"/>
      <c r="MTU1" s="55"/>
      <c r="MTV1" s="55"/>
      <c r="MTW1" s="55"/>
      <c r="MTX1" s="55"/>
      <c r="MTY1" s="55"/>
      <c r="MTZ1" s="55"/>
      <c r="MUA1" s="55"/>
      <c r="MUB1" s="55"/>
      <c r="MUC1" s="55"/>
      <c r="MUD1" s="55"/>
      <c r="MUE1" s="55"/>
      <c r="MUF1" s="55"/>
      <c r="MUG1" s="55"/>
      <c r="MUH1" s="55"/>
      <c r="MUI1" s="55"/>
      <c r="MUJ1" s="55"/>
      <c r="MUK1" s="55"/>
      <c r="MUL1" s="55"/>
      <c r="MUM1" s="55"/>
      <c r="MUN1" s="55"/>
      <c r="MUO1" s="55"/>
      <c r="MUP1" s="55"/>
      <c r="MUQ1" s="55"/>
      <c r="MUR1" s="55"/>
      <c r="MUS1" s="55"/>
      <c r="MUT1" s="55"/>
      <c r="MUU1" s="55"/>
      <c r="MUV1" s="55"/>
      <c r="MUW1" s="55"/>
      <c r="MUX1" s="55"/>
      <c r="MUY1" s="55"/>
      <c r="MUZ1" s="55"/>
      <c r="MVA1" s="55"/>
      <c r="MVB1" s="55"/>
      <c r="MVC1" s="55"/>
      <c r="MVD1" s="55"/>
      <c r="MVE1" s="55"/>
      <c r="MVF1" s="55"/>
      <c r="MVG1" s="55"/>
      <c r="MVH1" s="55"/>
      <c r="MVI1" s="55"/>
      <c r="MVJ1" s="55"/>
      <c r="MVK1" s="55"/>
      <c r="MVL1" s="55"/>
      <c r="MVM1" s="55"/>
      <c r="MVN1" s="55"/>
      <c r="MVO1" s="55"/>
      <c r="MVP1" s="55"/>
      <c r="MVQ1" s="55"/>
      <c r="MVR1" s="55"/>
      <c r="MVS1" s="55"/>
      <c r="MVT1" s="55"/>
      <c r="MVU1" s="55"/>
      <c r="MVV1" s="55"/>
      <c r="MVW1" s="55"/>
      <c r="MVX1" s="55"/>
      <c r="MVY1" s="55"/>
      <c r="MVZ1" s="55"/>
      <c r="MWA1" s="55"/>
      <c r="MWB1" s="55"/>
      <c r="MWC1" s="55"/>
      <c r="MWD1" s="55"/>
      <c r="MWE1" s="55"/>
      <c r="MWF1" s="55"/>
      <c r="MWG1" s="55"/>
      <c r="MWH1" s="55"/>
      <c r="MWI1" s="55"/>
      <c r="MWJ1" s="55"/>
      <c r="MWK1" s="55"/>
      <c r="MWL1" s="55"/>
      <c r="MWM1" s="55"/>
      <c r="MWN1" s="55"/>
      <c r="MWO1" s="55"/>
      <c r="MWP1" s="55"/>
      <c r="MWQ1" s="55"/>
      <c r="MWR1" s="55"/>
      <c r="MWS1" s="55"/>
      <c r="MWT1" s="55"/>
      <c r="MWU1" s="55"/>
      <c r="MWV1" s="55"/>
      <c r="MWW1" s="55"/>
      <c r="MWX1" s="55"/>
      <c r="MWY1" s="55"/>
      <c r="MWZ1" s="55"/>
      <c r="MXA1" s="55"/>
      <c r="MXB1" s="55"/>
      <c r="MXC1" s="55"/>
      <c r="MXD1" s="55"/>
      <c r="MXE1" s="55"/>
      <c r="MXF1" s="55"/>
      <c r="MXG1" s="55"/>
      <c r="MXH1" s="55"/>
      <c r="MXI1" s="55"/>
      <c r="MXJ1" s="55"/>
      <c r="MXK1" s="55"/>
      <c r="MXL1" s="55"/>
      <c r="MXM1" s="55"/>
      <c r="MXN1" s="55"/>
      <c r="MXO1" s="55"/>
      <c r="MXP1" s="55"/>
      <c r="MXQ1" s="55"/>
      <c r="MXR1" s="55"/>
      <c r="MXS1" s="55"/>
      <c r="MXT1" s="55"/>
      <c r="MXU1" s="55"/>
      <c r="MXV1" s="55"/>
      <c r="MXW1" s="55"/>
      <c r="MXX1" s="55"/>
      <c r="MXY1" s="55"/>
      <c r="MXZ1" s="55"/>
      <c r="MYA1" s="55"/>
      <c r="MYB1" s="55"/>
      <c r="MYC1" s="55"/>
      <c r="MYD1" s="55"/>
      <c r="MYE1" s="55"/>
      <c r="MYF1" s="55"/>
      <c r="MYG1" s="55"/>
      <c r="MYH1" s="55"/>
      <c r="MYI1" s="55"/>
      <c r="MYJ1" s="55"/>
      <c r="MYK1" s="55"/>
      <c r="MYL1" s="55"/>
      <c r="MYM1" s="55"/>
      <c r="MYN1" s="55"/>
      <c r="MYO1" s="55"/>
      <c r="MYP1" s="55"/>
      <c r="MYQ1" s="55"/>
      <c r="MYR1" s="55"/>
      <c r="MYS1" s="55"/>
      <c r="MYT1" s="55"/>
      <c r="MYU1" s="55"/>
      <c r="MYV1" s="55"/>
      <c r="MYW1" s="55"/>
      <c r="MYX1" s="55"/>
      <c r="MYY1" s="55"/>
      <c r="MYZ1" s="55"/>
      <c r="MZA1" s="55"/>
      <c r="MZB1" s="55"/>
      <c r="MZC1" s="55"/>
      <c r="MZD1" s="55"/>
      <c r="MZE1" s="55"/>
      <c r="MZF1" s="55"/>
      <c r="MZG1" s="55"/>
      <c r="MZH1" s="55"/>
      <c r="MZI1" s="55"/>
      <c r="MZJ1" s="55"/>
      <c r="MZK1" s="55"/>
      <c r="MZL1" s="55"/>
      <c r="MZM1" s="55"/>
      <c r="MZN1" s="55"/>
      <c r="MZO1" s="55"/>
      <c r="MZP1" s="55"/>
      <c r="MZQ1" s="55"/>
      <c r="MZR1" s="55"/>
      <c r="MZS1" s="55"/>
      <c r="MZT1" s="55"/>
      <c r="MZU1" s="55"/>
      <c r="MZV1" s="55"/>
      <c r="MZW1" s="55"/>
      <c r="MZX1" s="55"/>
      <c r="MZY1" s="55"/>
      <c r="MZZ1" s="55"/>
      <c r="NAA1" s="55"/>
      <c r="NAB1" s="55"/>
      <c r="NAC1" s="55"/>
      <c r="NAD1" s="55"/>
      <c r="NAE1" s="55"/>
      <c r="NAF1" s="55"/>
      <c r="NAG1" s="55"/>
      <c r="NAH1" s="55"/>
      <c r="NAI1" s="55"/>
      <c r="NAJ1" s="55"/>
      <c r="NAK1" s="55"/>
      <c r="NAL1" s="55"/>
      <c r="NAM1" s="55"/>
      <c r="NAN1" s="55"/>
      <c r="NAO1" s="55"/>
      <c r="NAP1" s="55"/>
      <c r="NAQ1" s="55"/>
      <c r="NAR1" s="55"/>
      <c r="NAS1" s="55"/>
      <c r="NAT1" s="55"/>
      <c r="NAU1" s="55"/>
      <c r="NAV1" s="55"/>
      <c r="NAW1" s="55"/>
      <c r="NAX1" s="55"/>
      <c r="NAY1" s="55"/>
      <c r="NAZ1" s="55"/>
      <c r="NBA1" s="55"/>
      <c r="NBB1" s="55"/>
      <c r="NBC1" s="55"/>
      <c r="NBD1" s="55"/>
      <c r="NBE1" s="55"/>
      <c r="NBF1" s="55"/>
      <c r="NBG1" s="55"/>
      <c r="NBH1" s="55"/>
      <c r="NBI1" s="55"/>
      <c r="NBJ1" s="55"/>
      <c r="NBK1" s="55"/>
      <c r="NBL1" s="55"/>
      <c r="NBM1" s="55"/>
      <c r="NBN1" s="55"/>
      <c r="NBO1" s="55"/>
      <c r="NBP1" s="55"/>
      <c r="NBQ1" s="55"/>
      <c r="NBR1" s="55"/>
      <c r="NBS1" s="55"/>
      <c r="NBT1" s="55"/>
      <c r="NBU1" s="55"/>
      <c r="NBV1" s="55"/>
      <c r="NBW1" s="55"/>
      <c r="NBX1" s="55"/>
      <c r="NBY1" s="55"/>
      <c r="NBZ1" s="55"/>
      <c r="NCA1" s="55"/>
      <c r="NCB1" s="55"/>
      <c r="NCC1" s="55"/>
      <c r="NCD1" s="55"/>
      <c r="NCE1" s="55"/>
      <c r="NCF1" s="55"/>
      <c r="NCG1" s="55"/>
      <c r="NCH1" s="55"/>
      <c r="NCI1" s="55"/>
      <c r="NCJ1" s="55"/>
      <c r="NCK1" s="55"/>
      <c r="NCL1" s="55"/>
      <c r="NCM1" s="55"/>
      <c r="NCN1" s="55"/>
      <c r="NCO1" s="55"/>
      <c r="NCP1" s="55"/>
      <c r="NCQ1" s="55"/>
      <c r="NCR1" s="55"/>
      <c r="NCS1" s="55"/>
      <c r="NCT1" s="55"/>
      <c r="NCU1" s="55"/>
      <c r="NCV1" s="55"/>
      <c r="NCW1" s="55"/>
      <c r="NCX1" s="55"/>
      <c r="NCY1" s="55"/>
      <c r="NCZ1" s="55"/>
      <c r="NDA1" s="55"/>
      <c r="NDB1" s="55"/>
      <c r="NDC1" s="55"/>
      <c r="NDD1" s="55"/>
      <c r="NDE1" s="55"/>
      <c r="NDF1" s="55"/>
      <c r="NDG1" s="55"/>
      <c r="NDH1" s="55"/>
      <c r="NDI1" s="55"/>
      <c r="NDJ1" s="55"/>
      <c r="NDK1" s="55"/>
      <c r="NDL1" s="55"/>
      <c r="NDM1" s="55"/>
      <c r="NDN1" s="55"/>
      <c r="NDO1" s="55"/>
      <c r="NDP1" s="55"/>
      <c r="NDQ1" s="55"/>
      <c r="NDR1" s="55"/>
      <c r="NDS1" s="55"/>
      <c r="NDT1" s="55"/>
      <c r="NDU1" s="55"/>
      <c r="NDV1" s="55"/>
      <c r="NDW1" s="55"/>
      <c r="NDX1" s="55"/>
      <c r="NDY1" s="55"/>
      <c r="NDZ1" s="55"/>
      <c r="NEA1" s="55"/>
      <c r="NEB1" s="55"/>
      <c r="NEC1" s="55"/>
      <c r="NED1" s="55"/>
      <c r="NEE1" s="55"/>
      <c r="NEF1" s="55"/>
      <c r="NEG1" s="55"/>
      <c r="NEH1" s="55"/>
      <c r="NEI1" s="55"/>
      <c r="NEJ1" s="55"/>
      <c r="NEK1" s="55"/>
      <c r="NEL1" s="55"/>
      <c r="NEM1" s="55"/>
      <c r="NEN1" s="55"/>
      <c r="NEO1" s="55"/>
      <c r="NEP1" s="55"/>
      <c r="NEQ1" s="55"/>
      <c r="NER1" s="55"/>
      <c r="NES1" s="55"/>
      <c r="NET1" s="55"/>
      <c r="NEU1" s="55"/>
      <c r="NEV1" s="55"/>
      <c r="NEW1" s="55"/>
      <c r="NEX1" s="55"/>
      <c r="NEY1" s="55"/>
      <c r="NEZ1" s="55"/>
      <c r="NFA1" s="55"/>
      <c r="NFB1" s="55"/>
      <c r="NFC1" s="55"/>
      <c r="NFD1" s="55"/>
      <c r="NFE1" s="55"/>
      <c r="NFF1" s="55"/>
      <c r="NFG1" s="55"/>
      <c r="NFH1" s="55"/>
      <c r="NFI1" s="55"/>
      <c r="NFJ1" s="55"/>
      <c r="NFK1" s="55"/>
      <c r="NFL1" s="55"/>
      <c r="NFM1" s="55"/>
      <c r="NFN1" s="55"/>
      <c r="NFO1" s="55"/>
      <c r="NFP1" s="55"/>
      <c r="NFQ1" s="55"/>
      <c r="NFR1" s="55"/>
      <c r="NFS1" s="55"/>
      <c r="NFT1" s="55"/>
      <c r="NFU1" s="55"/>
      <c r="NFV1" s="55"/>
      <c r="NFW1" s="55"/>
      <c r="NFX1" s="55"/>
      <c r="NFY1" s="55"/>
      <c r="NFZ1" s="55"/>
      <c r="NGA1" s="55"/>
      <c r="NGB1" s="55"/>
      <c r="NGC1" s="55"/>
      <c r="NGD1" s="55"/>
      <c r="NGE1" s="55"/>
      <c r="NGF1" s="55"/>
      <c r="NGG1" s="55"/>
      <c r="NGH1" s="55"/>
      <c r="NGI1" s="55"/>
      <c r="NGJ1" s="55"/>
      <c r="NGK1" s="55"/>
      <c r="NGL1" s="55"/>
      <c r="NGM1" s="55"/>
      <c r="NGN1" s="55"/>
      <c r="NGO1" s="55"/>
      <c r="NGP1" s="55"/>
      <c r="NGQ1" s="55"/>
      <c r="NGR1" s="55"/>
      <c r="NGS1" s="55"/>
      <c r="NGT1" s="55"/>
      <c r="NGU1" s="55"/>
      <c r="NGV1" s="55"/>
      <c r="NGW1" s="55"/>
      <c r="NGX1" s="55"/>
      <c r="NGY1" s="55"/>
      <c r="NGZ1" s="55"/>
      <c r="NHA1" s="55"/>
      <c r="NHB1" s="55"/>
      <c r="NHC1" s="55"/>
      <c r="NHD1" s="55"/>
      <c r="NHE1" s="55"/>
      <c r="NHF1" s="55"/>
      <c r="NHG1" s="55"/>
      <c r="NHH1" s="55"/>
      <c r="NHI1" s="55"/>
      <c r="NHJ1" s="55"/>
      <c r="NHK1" s="55"/>
      <c r="NHL1" s="55"/>
      <c r="NHM1" s="55"/>
      <c r="NHN1" s="55"/>
      <c r="NHO1" s="55"/>
      <c r="NHP1" s="55"/>
      <c r="NHQ1" s="55"/>
      <c r="NHR1" s="55"/>
      <c r="NHS1" s="55"/>
      <c r="NHT1" s="55"/>
      <c r="NHU1" s="55"/>
      <c r="NHV1" s="55"/>
      <c r="NHW1" s="55"/>
      <c r="NHX1" s="55"/>
      <c r="NHY1" s="55"/>
      <c r="NHZ1" s="55"/>
      <c r="NIA1" s="55"/>
      <c r="NIB1" s="55"/>
      <c r="NIC1" s="55"/>
      <c r="NID1" s="55"/>
      <c r="NIE1" s="55"/>
      <c r="NIF1" s="55"/>
      <c r="NIG1" s="55"/>
      <c r="NIH1" s="55"/>
      <c r="NII1" s="55"/>
      <c r="NIJ1" s="55"/>
      <c r="NIK1" s="55"/>
      <c r="NIL1" s="55"/>
      <c r="NIM1" s="55"/>
      <c r="NIN1" s="55"/>
      <c r="NIO1" s="55"/>
      <c r="NIP1" s="55"/>
      <c r="NIQ1" s="55"/>
      <c r="NIR1" s="55"/>
      <c r="NIS1" s="55"/>
      <c r="NIT1" s="55"/>
      <c r="NIU1" s="55"/>
      <c r="NIV1" s="55"/>
      <c r="NIW1" s="55"/>
      <c r="NIX1" s="55"/>
      <c r="NIY1" s="55"/>
      <c r="NIZ1" s="55"/>
      <c r="NJA1" s="55"/>
      <c r="NJB1" s="55"/>
      <c r="NJC1" s="55"/>
      <c r="NJD1" s="55"/>
      <c r="NJE1" s="55"/>
      <c r="NJF1" s="55"/>
      <c r="NJG1" s="55"/>
      <c r="NJH1" s="55"/>
      <c r="NJI1" s="55"/>
      <c r="NJJ1" s="55"/>
      <c r="NJK1" s="55"/>
      <c r="NJL1" s="55"/>
      <c r="NJM1" s="55"/>
      <c r="NJN1" s="55"/>
      <c r="NJO1" s="55"/>
      <c r="NJP1" s="55"/>
      <c r="NJQ1" s="55"/>
      <c r="NJR1" s="55"/>
      <c r="NJS1" s="55"/>
      <c r="NJT1" s="55"/>
      <c r="NJU1" s="55"/>
      <c r="NJV1" s="55"/>
      <c r="NJW1" s="55"/>
      <c r="NJX1" s="55"/>
      <c r="NJY1" s="55"/>
      <c r="NJZ1" s="55"/>
      <c r="NKA1" s="55"/>
      <c r="NKB1" s="55"/>
      <c r="NKC1" s="55"/>
      <c r="NKD1" s="55"/>
      <c r="NKE1" s="55"/>
      <c r="NKF1" s="55"/>
      <c r="NKG1" s="55"/>
      <c r="NKH1" s="55"/>
      <c r="NKI1" s="55"/>
      <c r="NKJ1" s="55"/>
      <c r="NKK1" s="55"/>
      <c r="NKL1" s="55"/>
      <c r="NKM1" s="55"/>
      <c r="NKN1" s="55"/>
      <c r="NKO1" s="55"/>
      <c r="NKP1" s="55"/>
      <c r="NKQ1" s="55"/>
      <c r="NKR1" s="55"/>
      <c r="NKS1" s="55"/>
      <c r="NKT1" s="55"/>
      <c r="NKU1" s="55"/>
      <c r="NKV1" s="55"/>
      <c r="NKW1" s="55"/>
      <c r="NKX1" s="55"/>
      <c r="NKY1" s="55"/>
      <c r="NKZ1" s="55"/>
      <c r="NLA1" s="55"/>
      <c r="NLB1" s="55"/>
      <c r="NLC1" s="55"/>
      <c r="NLD1" s="55"/>
      <c r="NLE1" s="55"/>
      <c r="NLF1" s="55"/>
      <c r="NLG1" s="55"/>
      <c r="NLH1" s="55"/>
      <c r="NLI1" s="55"/>
      <c r="NLJ1" s="55"/>
      <c r="NLK1" s="55"/>
      <c r="NLL1" s="55"/>
      <c r="NLM1" s="55"/>
      <c r="NLN1" s="55"/>
      <c r="NLO1" s="55"/>
      <c r="NLP1" s="55"/>
      <c r="NLQ1" s="55"/>
      <c r="NLR1" s="55"/>
      <c r="NLS1" s="55"/>
      <c r="NLT1" s="55"/>
      <c r="NLU1" s="55"/>
      <c r="NLV1" s="55"/>
      <c r="NLW1" s="55"/>
      <c r="NLX1" s="55"/>
      <c r="NLY1" s="55"/>
      <c r="NLZ1" s="55"/>
      <c r="NMA1" s="55"/>
      <c r="NMB1" s="55"/>
      <c r="NMC1" s="55"/>
      <c r="NMD1" s="55"/>
      <c r="NME1" s="55"/>
      <c r="NMF1" s="55"/>
      <c r="NMG1" s="55"/>
      <c r="NMH1" s="55"/>
      <c r="NMI1" s="55"/>
      <c r="NMJ1" s="55"/>
      <c r="NMK1" s="55"/>
      <c r="NML1" s="55"/>
      <c r="NMM1" s="55"/>
      <c r="NMN1" s="55"/>
      <c r="NMO1" s="55"/>
      <c r="NMP1" s="55"/>
      <c r="NMQ1" s="55"/>
      <c r="NMR1" s="55"/>
      <c r="NMS1" s="55"/>
      <c r="NMT1" s="55"/>
      <c r="NMU1" s="55"/>
      <c r="NMV1" s="55"/>
      <c r="NMW1" s="55"/>
      <c r="NMX1" s="55"/>
      <c r="NMY1" s="55"/>
      <c r="NMZ1" s="55"/>
      <c r="NNA1" s="55"/>
      <c r="NNB1" s="55"/>
      <c r="NNC1" s="55"/>
      <c r="NND1" s="55"/>
      <c r="NNE1" s="55"/>
      <c r="NNF1" s="55"/>
      <c r="NNG1" s="55"/>
      <c r="NNH1" s="55"/>
      <c r="NNI1" s="55"/>
      <c r="NNJ1" s="55"/>
      <c r="NNK1" s="55"/>
      <c r="NNL1" s="55"/>
      <c r="NNM1" s="55"/>
      <c r="NNN1" s="55"/>
      <c r="NNO1" s="55"/>
      <c r="NNP1" s="55"/>
      <c r="NNQ1" s="55"/>
      <c r="NNR1" s="55"/>
      <c r="NNS1" s="55"/>
      <c r="NNT1" s="55"/>
      <c r="NNU1" s="55"/>
      <c r="NNV1" s="55"/>
      <c r="NNW1" s="55"/>
      <c r="NNX1" s="55"/>
      <c r="NNY1" s="55"/>
      <c r="NNZ1" s="55"/>
      <c r="NOA1" s="55"/>
      <c r="NOB1" s="55"/>
      <c r="NOC1" s="55"/>
      <c r="NOD1" s="55"/>
      <c r="NOE1" s="55"/>
      <c r="NOF1" s="55"/>
      <c r="NOG1" s="55"/>
      <c r="NOH1" s="55"/>
      <c r="NOI1" s="55"/>
      <c r="NOJ1" s="55"/>
      <c r="NOK1" s="55"/>
      <c r="NOL1" s="55"/>
      <c r="NOM1" s="55"/>
      <c r="NON1" s="55"/>
      <c r="NOO1" s="55"/>
      <c r="NOP1" s="55"/>
      <c r="NOQ1" s="55"/>
      <c r="NOR1" s="55"/>
      <c r="NOS1" s="55"/>
      <c r="NOT1" s="55"/>
      <c r="NOU1" s="55"/>
      <c r="NOV1" s="55"/>
      <c r="NOW1" s="55"/>
      <c r="NOX1" s="55"/>
      <c r="NOY1" s="55"/>
      <c r="NOZ1" s="55"/>
      <c r="NPA1" s="55"/>
      <c r="NPB1" s="55"/>
      <c r="NPC1" s="55"/>
      <c r="NPD1" s="55"/>
      <c r="NPE1" s="55"/>
      <c r="NPF1" s="55"/>
      <c r="NPG1" s="55"/>
      <c r="NPH1" s="55"/>
      <c r="NPI1" s="55"/>
      <c r="NPJ1" s="55"/>
      <c r="NPK1" s="55"/>
      <c r="NPL1" s="55"/>
      <c r="NPM1" s="55"/>
      <c r="NPN1" s="55"/>
      <c r="NPO1" s="55"/>
      <c r="NPP1" s="55"/>
      <c r="NPQ1" s="55"/>
      <c r="NPR1" s="55"/>
      <c r="NPS1" s="55"/>
      <c r="NPT1" s="55"/>
      <c r="NPU1" s="55"/>
      <c r="NPV1" s="55"/>
      <c r="NPW1" s="55"/>
      <c r="NPX1" s="55"/>
      <c r="NPY1" s="55"/>
      <c r="NPZ1" s="55"/>
      <c r="NQA1" s="55"/>
      <c r="NQB1" s="55"/>
      <c r="NQC1" s="55"/>
      <c r="NQD1" s="55"/>
      <c r="NQE1" s="55"/>
      <c r="NQF1" s="55"/>
      <c r="NQG1" s="55"/>
      <c r="NQH1" s="55"/>
      <c r="NQI1" s="55"/>
      <c r="NQJ1" s="55"/>
      <c r="NQK1" s="55"/>
      <c r="NQL1" s="55"/>
      <c r="NQM1" s="55"/>
      <c r="NQN1" s="55"/>
      <c r="NQO1" s="55"/>
      <c r="NQP1" s="55"/>
      <c r="NQQ1" s="55"/>
      <c r="NQR1" s="55"/>
      <c r="NQS1" s="55"/>
      <c r="NQT1" s="55"/>
      <c r="NQU1" s="55"/>
      <c r="NQV1" s="55"/>
      <c r="NQW1" s="55"/>
      <c r="NQX1" s="55"/>
      <c r="NQY1" s="55"/>
      <c r="NQZ1" s="55"/>
      <c r="NRA1" s="55"/>
      <c r="NRB1" s="55"/>
      <c r="NRC1" s="55"/>
      <c r="NRD1" s="55"/>
      <c r="NRE1" s="55"/>
      <c r="NRF1" s="55"/>
      <c r="NRG1" s="55"/>
      <c r="NRH1" s="55"/>
      <c r="NRI1" s="55"/>
      <c r="NRJ1" s="55"/>
      <c r="NRK1" s="55"/>
      <c r="NRL1" s="55"/>
      <c r="NRM1" s="55"/>
      <c r="NRN1" s="55"/>
      <c r="NRO1" s="55"/>
      <c r="NRP1" s="55"/>
      <c r="NRQ1" s="55"/>
      <c r="NRR1" s="55"/>
      <c r="NRS1" s="55"/>
      <c r="NRT1" s="55"/>
      <c r="NRU1" s="55"/>
      <c r="NRV1" s="55"/>
      <c r="NRW1" s="55"/>
      <c r="NRX1" s="55"/>
      <c r="NRY1" s="55"/>
      <c r="NRZ1" s="55"/>
      <c r="NSA1" s="55"/>
      <c r="NSB1" s="55"/>
      <c r="NSC1" s="55"/>
      <c r="NSD1" s="55"/>
      <c r="NSE1" s="55"/>
      <c r="NSF1" s="55"/>
      <c r="NSG1" s="55"/>
      <c r="NSH1" s="55"/>
      <c r="NSI1" s="55"/>
      <c r="NSJ1" s="55"/>
      <c r="NSK1" s="55"/>
      <c r="NSL1" s="55"/>
      <c r="NSM1" s="55"/>
      <c r="NSN1" s="55"/>
      <c r="NSO1" s="55"/>
      <c r="NSP1" s="55"/>
      <c r="NSQ1" s="55"/>
      <c r="NSR1" s="55"/>
      <c r="NSS1" s="55"/>
      <c r="NST1" s="55"/>
      <c r="NSU1" s="55"/>
      <c r="NSV1" s="55"/>
      <c r="NSW1" s="55"/>
      <c r="NSX1" s="55"/>
      <c r="NSY1" s="55"/>
      <c r="NSZ1" s="55"/>
      <c r="NTA1" s="55"/>
      <c r="NTB1" s="55"/>
      <c r="NTC1" s="55"/>
      <c r="NTD1" s="55"/>
      <c r="NTE1" s="55"/>
      <c r="NTF1" s="55"/>
      <c r="NTG1" s="55"/>
      <c r="NTH1" s="55"/>
      <c r="NTI1" s="55"/>
      <c r="NTJ1" s="55"/>
      <c r="NTK1" s="55"/>
      <c r="NTL1" s="55"/>
      <c r="NTM1" s="55"/>
      <c r="NTN1" s="55"/>
      <c r="NTO1" s="55"/>
      <c r="NTP1" s="55"/>
      <c r="NTQ1" s="55"/>
      <c r="NTR1" s="55"/>
      <c r="NTS1" s="55"/>
      <c r="NTT1" s="55"/>
      <c r="NTU1" s="55"/>
      <c r="NTV1" s="55"/>
      <c r="NTW1" s="55"/>
      <c r="NTX1" s="55"/>
      <c r="NTY1" s="55"/>
      <c r="NTZ1" s="55"/>
      <c r="NUA1" s="55"/>
      <c r="NUB1" s="55"/>
      <c r="NUC1" s="55"/>
      <c r="NUD1" s="55"/>
      <c r="NUE1" s="55"/>
      <c r="NUF1" s="55"/>
      <c r="NUG1" s="55"/>
      <c r="NUH1" s="55"/>
      <c r="NUI1" s="55"/>
      <c r="NUJ1" s="55"/>
      <c r="NUK1" s="55"/>
      <c r="NUL1" s="55"/>
      <c r="NUM1" s="55"/>
      <c r="NUN1" s="55"/>
      <c r="NUO1" s="55"/>
      <c r="NUP1" s="55"/>
      <c r="NUQ1" s="55"/>
      <c r="NUR1" s="55"/>
      <c r="NUS1" s="55"/>
      <c r="NUT1" s="55"/>
      <c r="NUU1" s="55"/>
      <c r="NUV1" s="55"/>
      <c r="NUW1" s="55"/>
      <c r="NUX1" s="55"/>
      <c r="NUY1" s="55"/>
      <c r="NUZ1" s="55"/>
      <c r="NVA1" s="55"/>
      <c r="NVB1" s="55"/>
      <c r="NVC1" s="55"/>
      <c r="NVD1" s="55"/>
      <c r="NVE1" s="55"/>
      <c r="NVF1" s="55"/>
      <c r="NVG1" s="55"/>
      <c r="NVH1" s="55"/>
      <c r="NVI1" s="55"/>
      <c r="NVJ1" s="55"/>
      <c r="NVK1" s="55"/>
      <c r="NVL1" s="55"/>
      <c r="NVM1" s="55"/>
      <c r="NVN1" s="55"/>
      <c r="NVO1" s="55"/>
      <c r="NVP1" s="55"/>
      <c r="NVQ1" s="55"/>
      <c r="NVR1" s="55"/>
      <c r="NVS1" s="55"/>
      <c r="NVT1" s="55"/>
      <c r="NVU1" s="55"/>
      <c r="NVV1" s="55"/>
      <c r="NVW1" s="55"/>
      <c r="NVX1" s="55"/>
      <c r="NVY1" s="55"/>
      <c r="NVZ1" s="55"/>
      <c r="NWA1" s="55"/>
      <c r="NWB1" s="55"/>
      <c r="NWC1" s="55"/>
      <c r="NWD1" s="55"/>
      <c r="NWE1" s="55"/>
      <c r="NWF1" s="55"/>
      <c r="NWG1" s="55"/>
      <c r="NWH1" s="55"/>
      <c r="NWI1" s="55"/>
      <c r="NWJ1" s="55"/>
      <c r="NWK1" s="55"/>
      <c r="NWL1" s="55"/>
      <c r="NWM1" s="55"/>
      <c r="NWN1" s="55"/>
      <c r="NWO1" s="55"/>
      <c r="NWP1" s="55"/>
      <c r="NWQ1" s="55"/>
      <c r="NWR1" s="55"/>
      <c r="NWS1" s="55"/>
      <c r="NWT1" s="55"/>
      <c r="NWU1" s="55"/>
      <c r="NWV1" s="55"/>
      <c r="NWW1" s="55"/>
      <c r="NWX1" s="55"/>
      <c r="NWY1" s="55"/>
      <c r="NWZ1" s="55"/>
      <c r="NXA1" s="55"/>
      <c r="NXB1" s="55"/>
      <c r="NXC1" s="55"/>
      <c r="NXD1" s="55"/>
      <c r="NXE1" s="55"/>
      <c r="NXF1" s="55"/>
      <c r="NXG1" s="55"/>
      <c r="NXH1" s="55"/>
      <c r="NXI1" s="55"/>
      <c r="NXJ1" s="55"/>
      <c r="NXK1" s="55"/>
      <c r="NXL1" s="55"/>
      <c r="NXM1" s="55"/>
      <c r="NXN1" s="55"/>
      <c r="NXO1" s="55"/>
      <c r="NXP1" s="55"/>
      <c r="NXQ1" s="55"/>
      <c r="NXR1" s="55"/>
      <c r="NXS1" s="55"/>
      <c r="NXT1" s="55"/>
      <c r="NXU1" s="55"/>
      <c r="NXV1" s="55"/>
      <c r="NXW1" s="55"/>
      <c r="NXX1" s="55"/>
      <c r="NXY1" s="55"/>
      <c r="NXZ1" s="55"/>
      <c r="NYA1" s="55"/>
      <c r="NYB1" s="55"/>
      <c r="NYC1" s="55"/>
      <c r="NYD1" s="55"/>
      <c r="NYE1" s="55"/>
      <c r="NYF1" s="55"/>
      <c r="NYG1" s="55"/>
      <c r="NYH1" s="55"/>
      <c r="NYI1" s="55"/>
      <c r="NYJ1" s="55"/>
      <c r="NYK1" s="55"/>
      <c r="NYL1" s="55"/>
      <c r="NYM1" s="55"/>
      <c r="NYN1" s="55"/>
      <c r="NYO1" s="55"/>
      <c r="NYP1" s="55"/>
      <c r="NYQ1" s="55"/>
      <c r="NYR1" s="55"/>
      <c r="NYS1" s="55"/>
      <c r="NYT1" s="55"/>
      <c r="NYU1" s="55"/>
      <c r="NYV1" s="55"/>
      <c r="NYW1" s="55"/>
      <c r="NYX1" s="55"/>
      <c r="NYY1" s="55"/>
      <c r="NYZ1" s="55"/>
      <c r="NZA1" s="55"/>
      <c r="NZB1" s="55"/>
      <c r="NZC1" s="55"/>
      <c r="NZD1" s="55"/>
      <c r="NZE1" s="55"/>
      <c r="NZF1" s="55"/>
      <c r="NZG1" s="55"/>
      <c r="NZH1" s="55"/>
      <c r="NZI1" s="55"/>
      <c r="NZJ1" s="55"/>
      <c r="NZK1" s="55"/>
      <c r="NZL1" s="55"/>
      <c r="NZM1" s="55"/>
      <c r="NZN1" s="55"/>
      <c r="NZO1" s="55"/>
      <c r="NZP1" s="55"/>
      <c r="NZQ1" s="55"/>
      <c r="NZR1" s="55"/>
      <c r="NZS1" s="55"/>
      <c r="NZT1" s="55"/>
      <c r="NZU1" s="55"/>
      <c r="NZV1" s="55"/>
      <c r="NZW1" s="55"/>
      <c r="NZX1" s="55"/>
      <c r="NZY1" s="55"/>
      <c r="NZZ1" s="55"/>
      <c r="OAA1" s="55"/>
      <c r="OAB1" s="55"/>
      <c r="OAC1" s="55"/>
      <c r="OAD1" s="55"/>
      <c r="OAE1" s="55"/>
      <c r="OAF1" s="55"/>
      <c r="OAG1" s="55"/>
      <c r="OAH1" s="55"/>
      <c r="OAI1" s="55"/>
      <c r="OAJ1" s="55"/>
      <c r="OAK1" s="55"/>
      <c r="OAL1" s="55"/>
      <c r="OAM1" s="55"/>
      <c r="OAN1" s="55"/>
      <c r="OAO1" s="55"/>
      <c r="OAP1" s="55"/>
      <c r="OAQ1" s="55"/>
      <c r="OAR1" s="55"/>
      <c r="OAS1" s="55"/>
      <c r="OAT1" s="55"/>
      <c r="OAU1" s="55"/>
      <c r="OAV1" s="55"/>
      <c r="OAW1" s="55"/>
      <c r="OAX1" s="55"/>
      <c r="OAY1" s="55"/>
      <c r="OAZ1" s="55"/>
      <c r="OBA1" s="55"/>
      <c r="OBB1" s="55"/>
      <c r="OBC1" s="55"/>
      <c r="OBD1" s="55"/>
      <c r="OBE1" s="55"/>
      <c r="OBF1" s="55"/>
      <c r="OBG1" s="55"/>
      <c r="OBH1" s="55"/>
      <c r="OBI1" s="55"/>
      <c r="OBJ1" s="55"/>
      <c r="OBK1" s="55"/>
      <c r="OBL1" s="55"/>
      <c r="OBM1" s="55"/>
      <c r="OBN1" s="55"/>
      <c r="OBO1" s="55"/>
      <c r="OBP1" s="55"/>
      <c r="OBQ1" s="55"/>
      <c r="OBR1" s="55"/>
      <c r="OBS1" s="55"/>
      <c r="OBT1" s="55"/>
      <c r="OBU1" s="55"/>
      <c r="OBV1" s="55"/>
      <c r="OBW1" s="55"/>
      <c r="OBX1" s="55"/>
      <c r="OBY1" s="55"/>
      <c r="OBZ1" s="55"/>
      <c r="OCA1" s="55"/>
      <c r="OCB1" s="55"/>
      <c r="OCC1" s="55"/>
      <c r="OCD1" s="55"/>
      <c r="OCE1" s="55"/>
      <c r="OCF1" s="55"/>
      <c r="OCG1" s="55"/>
      <c r="OCH1" s="55"/>
      <c r="OCI1" s="55"/>
      <c r="OCJ1" s="55"/>
      <c r="OCK1" s="55"/>
      <c r="OCL1" s="55"/>
      <c r="OCM1" s="55"/>
      <c r="OCN1" s="55"/>
      <c r="OCO1" s="55"/>
      <c r="OCP1" s="55"/>
      <c r="OCQ1" s="55"/>
      <c r="OCR1" s="55"/>
      <c r="OCS1" s="55"/>
      <c r="OCT1" s="55"/>
      <c r="OCU1" s="55"/>
      <c r="OCV1" s="55"/>
      <c r="OCW1" s="55"/>
      <c r="OCX1" s="55"/>
      <c r="OCY1" s="55"/>
      <c r="OCZ1" s="55"/>
      <c r="ODA1" s="55"/>
      <c r="ODB1" s="55"/>
      <c r="ODC1" s="55"/>
      <c r="ODD1" s="55"/>
      <c r="ODE1" s="55"/>
      <c r="ODF1" s="55"/>
      <c r="ODG1" s="55"/>
      <c r="ODH1" s="55"/>
      <c r="ODI1" s="55"/>
      <c r="ODJ1" s="55"/>
      <c r="ODK1" s="55"/>
      <c r="ODL1" s="55"/>
      <c r="ODM1" s="55"/>
      <c r="ODN1" s="55"/>
      <c r="ODO1" s="55"/>
      <c r="ODP1" s="55"/>
      <c r="ODQ1" s="55"/>
      <c r="ODR1" s="55"/>
      <c r="ODS1" s="55"/>
      <c r="ODT1" s="55"/>
      <c r="ODU1" s="55"/>
      <c r="ODV1" s="55"/>
      <c r="ODW1" s="55"/>
      <c r="ODX1" s="55"/>
      <c r="ODY1" s="55"/>
      <c r="ODZ1" s="55"/>
      <c r="OEA1" s="55"/>
      <c r="OEB1" s="55"/>
      <c r="OEC1" s="55"/>
      <c r="OED1" s="55"/>
      <c r="OEE1" s="55"/>
      <c r="OEF1" s="55"/>
      <c r="OEG1" s="55"/>
      <c r="OEH1" s="55"/>
      <c r="OEI1" s="55"/>
      <c r="OEJ1" s="55"/>
      <c r="OEK1" s="55"/>
      <c r="OEL1" s="55"/>
      <c r="OEM1" s="55"/>
      <c r="OEN1" s="55"/>
      <c r="OEO1" s="55"/>
      <c r="OEP1" s="55"/>
      <c r="OEQ1" s="55"/>
      <c r="OER1" s="55"/>
      <c r="OES1" s="55"/>
      <c r="OET1" s="55"/>
      <c r="OEU1" s="55"/>
      <c r="OEV1" s="55"/>
      <c r="OEW1" s="55"/>
      <c r="OEX1" s="55"/>
      <c r="OEY1" s="55"/>
      <c r="OEZ1" s="55"/>
      <c r="OFA1" s="55"/>
      <c r="OFB1" s="55"/>
      <c r="OFC1" s="55"/>
      <c r="OFD1" s="55"/>
      <c r="OFE1" s="55"/>
      <c r="OFF1" s="55"/>
      <c r="OFG1" s="55"/>
      <c r="OFH1" s="55"/>
      <c r="OFI1" s="55"/>
      <c r="OFJ1" s="55"/>
      <c r="OFK1" s="55"/>
      <c r="OFL1" s="55"/>
      <c r="OFM1" s="55"/>
      <c r="OFN1" s="55"/>
      <c r="OFO1" s="55"/>
      <c r="OFP1" s="55"/>
      <c r="OFQ1" s="55"/>
      <c r="OFR1" s="55"/>
      <c r="OFS1" s="55"/>
      <c r="OFT1" s="55"/>
      <c r="OFU1" s="55"/>
      <c r="OFV1" s="55"/>
      <c r="OFW1" s="55"/>
      <c r="OFX1" s="55"/>
      <c r="OFY1" s="55"/>
      <c r="OFZ1" s="55"/>
      <c r="OGA1" s="55"/>
      <c r="OGB1" s="55"/>
      <c r="OGC1" s="55"/>
      <c r="OGD1" s="55"/>
      <c r="OGE1" s="55"/>
      <c r="OGF1" s="55"/>
      <c r="OGG1" s="55"/>
      <c r="OGH1" s="55"/>
      <c r="OGI1" s="55"/>
      <c r="OGJ1" s="55"/>
      <c r="OGK1" s="55"/>
      <c r="OGL1" s="55"/>
      <c r="OGM1" s="55"/>
      <c r="OGN1" s="55"/>
      <c r="OGO1" s="55"/>
      <c r="OGP1" s="55"/>
      <c r="OGQ1" s="55"/>
      <c r="OGR1" s="55"/>
      <c r="OGS1" s="55"/>
      <c r="OGT1" s="55"/>
      <c r="OGU1" s="55"/>
      <c r="OGV1" s="55"/>
      <c r="OGW1" s="55"/>
      <c r="OGX1" s="55"/>
      <c r="OGY1" s="55"/>
      <c r="OGZ1" s="55"/>
      <c r="OHA1" s="55"/>
      <c r="OHB1" s="55"/>
      <c r="OHC1" s="55"/>
      <c r="OHD1" s="55"/>
      <c r="OHE1" s="55"/>
      <c r="OHF1" s="55"/>
      <c r="OHG1" s="55"/>
      <c r="OHH1" s="55"/>
      <c r="OHI1" s="55"/>
      <c r="OHJ1" s="55"/>
      <c r="OHK1" s="55"/>
      <c r="OHL1" s="55"/>
      <c r="OHM1" s="55"/>
      <c r="OHN1" s="55"/>
      <c r="OHO1" s="55"/>
      <c r="OHP1" s="55"/>
      <c r="OHQ1" s="55"/>
      <c r="OHR1" s="55"/>
      <c r="OHS1" s="55"/>
      <c r="OHT1" s="55"/>
      <c r="OHU1" s="55"/>
      <c r="OHV1" s="55"/>
      <c r="OHW1" s="55"/>
      <c r="OHX1" s="55"/>
      <c r="OHY1" s="55"/>
      <c r="OHZ1" s="55"/>
      <c r="OIA1" s="55"/>
      <c r="OIB1" s="55"/>
      <c r="OIC1" s="55"/>
      <c r="OID1" s="55"/>
      <c r="OIE1" s="55"/>
      <c r="OIF1" s="55"/>
      <c r="OIG1" s="55"/>
      <c r="OIH1" s="55"/>
      <c r="OII1" s="55"/>
      <c r="OIJ1" s="55"/>
      <c r="OIK1" s="55"/>
      <c r="OIL1" s="55"/>
      <c r="OIM1" s="55"/>
      <c r="OIN1" s="55"/>
      <c r="OIO1" s="55"/>
      <c r="OIP1" s="55"/>
      <c r="OIQ1" s="55"/>
      <c r="OIR1" s="55"/>
      <c r="OIS1" s="55"/>
      <c r="OIT1" s="55"/>
      <c r="OIU1" s="55"/>
      <c r="OIV1" s="55"/>
      <c r="OIW1" s="55"/>
      <c r="OIX1" s="55"/>
      <c r="OIY1" s="55"/>
      <c r="OIZ1" s="55"/>
      <c r="OJA1" s="55"/>
      <c r="OJB1" s="55"/>
      <c r="OJC1" s="55"/>
      <c r="OJD1" s="55"/>
      <c r="OJE1" s="55"/>
      <c r="OJF1" s="55"/>
      <c r="OJG1" s="55"/>
      <c r="OJH1" s="55"/>
      <c r="OJI1" s="55"/>
      <c r="OJJ1" s="55"/>
      <c r="OJK1" s="55"/>
      <c r="OJL1" s="55"/>
      <c r="OJM1" s="55"/>
      <c r="OJN1" s="55"/>
      <c r="OJO1" s="55"/>
      <c r="OJP1" s="55"/>
      <c r="OJQ1" s="55"/>
      <c r="OJR1" s="55"/>
      <c r="OJS1" s="55"/>
      <c r="OJT1" s="55"/>
      <c r="OJU1" s="55"/>
      <c r="OJV1" s="55"/>
      <c r="OJW1" s="55"/>
      <c r="OJX1" s="55"/>
      <c r="OJY1" s="55"/>
      <c r="OJZ1" s="55"/>
      <c r="OKA1" s="55"/>
      <c r="OKB1" s="55"/>
      <c r="OKC1" s="55"/>
      <c r="OKD1" s="55"/>
      <c r="OKE1" s="55"/>
      <c r="OKF1" s="55"/>
      <c r="OKG1" s="55"/>
      <c r="OKH1" s="55"/>
      <c r="OKI1" s="55"/>
      <c r="OKJ1" s="55"/>
      <c r="OKK1" s="55"/>
      <c r="OKL1" s="55"/>
      <c r="OKM1" s="55"/>
      <c r="OKN1" s="55"/>
      <c r="OKO1" s="55"/>
      <c r="OKP1" s="55"/>
      <c r="OKQ1" s="55"/>
      <c r="OKR1" s="55"/>
      <c r="OKS1" s="55"/>
      <c r="OKT1" s="55"/>
      <c r="OKU1" s="55"/>
      <c r="OKV1" s="55"/>
      <c r="OKW1" s="55"/>
      <c r="OKX1" s="55"/>
      <c r="OKY1" s="55"/>
      <c r="OKZ1" s="55"/>
      <c r="OLA1" s="55"/>
      <c r="OLB1" s="55"/>
      <c r="OLC1" s="55"/>
      <c r="OLD1" s="55"/>
      <c r="OLE1" s="55"/>
      <c r="OLF1" s="55"/>
      <c r="OLG1" s="55"/>
      <c r="OLH1" s="55"/>
      <c r="OLI1" s="55"/>
      <c r="OLJ1" s="55"/>
      <c r="OLK1" s="55"/>
      <c r="OLL1" s="55"/>
      <c r="OLM1" s="55"/>
      <c r="OLN1" s="55"/>
      <c r="OLO1" s="55"/>
      <c r="OLP1" s="55"/>
      <c r="OLQ1" s="55"/>
      <c r="OLR1" s="55"/>
      <c r="OLS1" s="55"/>
      <c r="OLT1" s="55"/>
      <c r="OLU1" s="55"/>
      <c r="OLV1" s="55"/>
      <c r="OLW1" s="55"/>
      <c r="OLX1" s="55"/>
      <c r="OLY1" s="55"/>
      <c r="OLZ1" s="55"/>
      <c r="OMA1" s="55"/>
      <c r="OMB1" s="55"/>
      <c r="OMC1" s="55"/>
      <c r="OMD1" s="55"/>
      <c r="OME1" s="55"/>
      <c r="OMF1" s="55"/>
      <c r="OMG1" s="55"/>
      <c r="OMH1" s="55"/>
      <c r="OMI1" s="55"/>
      <c r="OMJ1" s="55"/>
      <c r="OMK1" s="55"/>
      <c r="OML1" s="55"/>
      <c r="OMM1" s="55"/>
      <c r="OMN1" s="55"/>
      <c r="OMO1" s="55"/>
      <c r="OMP1" s="55"/>
      <c r="OMQ1" s="55"/>
      <c r="OMR1" s="55"/>
      <c r="OMS1" s="55"/>
      <c r="OMT1" s="55"/>
      <c r="OMU1" s="55"/>
      <c r="OMV1" s="55"/>
      <c r="OMW1" s="55"/>
      <c r="OMX1" s="55"/>
      <c r="OMY1" s="55"/>
      <c r="OMZ1" s="55"/>
      <c r="ONA1" s="55"/>
      <c r="ONB1" s="55"/>
      <c r="ONC1" s="55"/>
      <c r="OND1" s="55"/>
      <c r="ONE1" s="55"/>
      <c r="ONF1" s="55"/>
      <c r="ONG1" s="55"/>
      <c r="ONH1" s="55"/>
      <c r="ONI1" s="55"/>
      <c r="ONJ1" s="55"/>
      <c r="ONK1" s="55"/>
      <c r="ONL1" s="55"/>
      <c r="ONM1" s="55"/>
      <c r="ONN1" s="55"/>
      <c r="ONO1" s="55"/>
      <c r="ONP1" s="55"/>
      <c r="ONQ1" s="55"/>
      <c r="ONR1" s="55"/>
      <c r="ONS1" s="55"/>
      <c r="ONT1" s="55"/>
      <c r="ONU1" s="55"/>
      <c r="ONV1" s="55"/>
      <c r="ONW1" s="55"/>
      <c r="ONX1" s="55"/>
      <c r="ONY1" s="55"/>
      <c r="ONZ1" s="55"/>
      <c r="OOA1" s="55"/>
      <c r="OOB1" s="55"/>
      <c r="OOC1" s="55"/>
      <c r="OOD1" s="55"/>
      <c r="OOE1" s="55"/>
      <c r="OOF1" s="55"/>
      <c r="OOG1" s="55"/>
      <c r="OOH1" s="55"/>
      <c r="OOI1" s="55"/>
      <c r="OOJ1" s="55"/>
      <c r="OOK1" s="55"/>
      <c r="OOL1" s="55"/>
      <c r="OOM1" s="55"/>
      <c r="OON1" s="55"/>
      <c r="OOO1" s="55"/>
      <c r="OOP1" s="55"/>
      <c r="OOQ1" s="55"/>
      <c r="OOR1" s="55"/>
      <c r="OOS1" s="55"/>
      <c r="OOT1" s="55"/>
      <c r="OOU1" s="55"/>
      <c r="OOV1" s="55"/>
      <c r="OOW1" s="55"/>
      <c r="OOX1" s="55"/>
      <c r="OOY1" s="55"/>
      <c r="OOZ1" s="55"/>
      <c r="OPA1" s="55"/>
      <c r="OPB1" s="55"/>
      <c r="OPC1" s="55"/>
      <c r="OPD1" s="55"/>
      <c r="OPE1" s="55"/>
      <c r="OPF1" s="55"/>
      <c r="OPG1" s="55"/>
      <c r="OPH1" s="55"/>
      <c r="OPI1" s="55"/>
      <c r="OPJ1" s="55"/>
      <c r="OPK1" s="55"/>
      <c r="OPL1" s="55"/>
      <c r="OPM1" s="55"/>
      <c r="OPN1" s="55"/>
      <c r="OPO1" s="55"/>
      <c r="OPP1" s="55"/>
      <c r="OPQ1" s="55"/>
      <c r="OPR1" s="55"/>
      <c r="OPS1" s="55"/>
      <c r="OPT1" s="55"/>
      <c r="OPU1" s="55"/>
      <c r="OPV1" s="55"/>
      <c r="OPW1" s="55"/>
      <c r="OPX1" s="55"/>
      <c r="OPY1" s="55"/>
      <c r="OPZ1" s="55"/>
      <c r="OQA1" s="55"/>
      <c r="OQB1" s="55"/>
      <c r="OQC1" s="55"/>
      <c r="OQD1" s="55"/>
      <c r="OQE1" s="55"/>
      <c r="OQF1" s="55"/>
      <c r="OQG1" s="55"/>
      <c r="OQH1" s="55"/>
      <c r="OQI1" s="55"/>
      <c r="OQJ1" s="55"/>
      <c r="OQK1" s="55"/>
      <c r="OQL1" s="55"/>
      <c r="OQM1" s="55"/>
      <c r="OQN1" s="55"/>
      <c r="OQO1" s="55"/>
      <c r="OQP1" s="55"/>
      <c r="OQQ1" s="55"/>
      <c r="OQR1" s="55"/>
      <c r="OQS1" s="55"/>
      <c r="OQT1" s="55"/>
      <c r="OQU1" s="55"/>
      <c r="OQV1" s="55"/>
      <c r="OQW1" s="55"/>
      <c r="OQX1" s="55"/>
      <c r="OQY1" s="55"/>
      <c r="OQZ1" s="55"/>
      <c r="ORA1" s="55"/>
      <c r="ORB1" s="55"/>
      <c r="ORC1" s="55"/>
      <c r="ORD1" s="55"/>
      <c r="ORE1" s="55"/>
      <c r="ORF1" s="55"/>
      <c r="ORG1" s="55"/>
      <c r="ORH1" s="55"/>
      <c r="ORI1" s="55"/>
      <c r="ORJ1" s="55"/>
      <c r="ORK1" s="55"/>
      <c r="ORL1" s="55"/>
      <c r="ORM1" s="55"/>
      <c r="ORN1" s="55"/>
      <c r="ORO1" s="55"/>
      <c r="ORP1" s="55"/>
      <c r="ORQ1" s="55"/>
      <c r="ORR1" s="55"/>
      <c r="ORS1" s="55"/>
      <c r="ORT1" s="55"/>
      <c r="ORU1" s="55"/>
      <c r="ORV1" s="55"/>
      <c r="ORW1" s="55"/>
      <c r="ORX1" s="55"/>
      <c r="ORY1" s="55"/>
      <c r="ORZ1" s="55"/>
      <c r="OSA1" s="55"/>
      <c r="OSB1" s="55"/>
      <c r="OSC1" s="55"/>
      <c r="OSD1" s="55"/>
      <c r="OSE1" s="55"/>
      <c r="OSF1" s="55"/>
      <c r="OSG1" s="55"/>
      <c r="OSH1" s="55"/>
      <c r="OSI1" s="55"/>
      <c r="OSJ1" s="55"/>
      <c r="OSK1" s="55"/>
      <c r="OSL1" s="55"/>
      <c r="OSM1" s="55"/>
      <c r="OSN1" s="55"/>
      <c r="OSO1" s="55"/>
      <c r="OSP1" s="55"/>
      <c r="OSQ1" s="55"/>
      <c r="OSR1" s="55"/>
      <c r="OSS1" s="55"/>
      <c r="OST1" s="55"/>
      <c r="OSU1" s="55"/>
      <c r="OSV1" s="55"/>
      <c r="OSW1" s="55"/>
      <c r="OSX1" s="55"/>
      <c r="OSY1" s="55"/>
      <c r="OSZ1" s="55"/>
      <c r="OTA1" s="55"/>
      <c r="OTB1" s="55"/>
      <c r="OTC1" s="55"/>
      <c r="OTD1" s="55"/>
      <c r="OTE1" s="55"/>
      <c r="OTF1" s="55"/>
      <c r="OTG1" s="55"/>
      <c r="OTH1" s="55"/>
      <c r="OTI1" s="55"/>
      <c r="OTJ1" s="55"/>
      <c r="OTK1" s="55"/>
      <c r="OTL1" s="55"/>
      <c r="OTM1" s="55"/>
      <c r="OTN1" s="55"/>
      <c r="OTO1" s="55"/>
      <c r="OTP1" s="55"/>
      <c r="OTQ1" s="55"/>
      <c r="OTR1" s="55"/>
      <c r="OTS1" s="55"/>
      <c r="OTT1" s="55"/>
      <c r="OTU1" s="55"/>
      <c r="OTV1" s="55"/>
      <c r="OTW1" s="55"/>
      <c r="OTX1" s="55"/>
      <c r="OTY1" s="55"/>
      <c r="OTZ1" s="55"/>
      <c r="OUA1" s="55"/>
      <c r="OUB1" s="55"/>
      <c r="OUC1" s="55"/>
      <c r="OUD1" s="55"/>
      <c r="OUE1" s="55"/>
      <c r="OUF1" s="55"/>
      <c r="OUG1" s="55"/>
      <c r="OUH1" s="55"/>
      <c r="OUI1" s="55"/>
      <c r="OUJ1" s="55"/>
      <c r="OUK1" s="55"/>
      <c r="OUL1" s="55"/>
      <c r="OUM1" s="55"/>
      <c r="OUN1" s="55"/>
      <c r="OUO1" s="55"/>
      <c r="OUP1" s="55"/>
      <c r="OUQ1" s="55"/>
      <c r="OUR1" s="55"/>
      <c r="OUS1" s="55"/>
      <c r="OUT1" s="55"/>
      <c r="OUU1" s="55"/>
      <c r="OUV1" s="55"/>
      <c r="OUW1" s="55"/>
      <c r="OUX1" s="55"/>
      <c r="OUY1" s="55"/>
      <c r="OUZ1" s="55"/>
      <c r="OVA1" s="55"/>
      <c r="OVB1" s="55"/>
      <c r="OVC1" s="55"/>
      <c r="OVD1" s="55"/>
      <c r="OVE1" s="55"/>
      <c r="OVF1" s="55"/>
      <c r="OVG1" s="55"/>
      <c r="OVH1" s="55"/>
      <c r="OVI1" s="55"/>
      <c r="OVJ1" s="55"/>
      <c r="OVK1" s="55"/>
      <c r="OVL1" s="55"/>
      <c r="OVM1" s="55"/>
      <c r="OVN1" s="55"/>
      <c r="OVO1" s="55"/>
      <c r="OVP1" s="55"/>
      <c r="OVQ1" s="55"/>
      <c r="OVR1" s="55"/>
      <c r="OVS1" s="55"/>
      <c r="OVT1" s="55"/>
      <c r="OVU1" s="55"/>
      <c r="OVV1" s="55"/>
      <c r="OVW1" s="55"/>
      <c r="OVX1" s="55"/>
      <c r="OVY1" s="55"/>
      <c r="OVZ1" s="55"/>
      <c r="OWA1" s="55"/>
      <c r="OWB1" s="55"/>
      <c r="OWC1" s="55"/>
      <c r="OWD1" s="55"/>
      <c r="OWE1" s="55"/>
      <c r="OWF1" s="55"/>
      <c r="OWG1" s="55"/>
      <c r="OWH1" s="55"/>
      <c r="OWI1" s="55"/>
      <c r="OWJ1" s="55"/>
      <c r="OWK1" s="55"/>
      <c r="OWL1" s="55"/>
      <c r="OWM1" s="55"/>
      <c r="OWN1" s="55"/>
      <c r="OWO1" s="55"/>
      <c r="OWP1" s="55"/>
      <c r="OWQ1" s="55"/>
      <c r="OWR1" s="55"/>
      <c r="OWS1" s="55"/>
      <c r="OWT1" s="55"/>
      <c r="OWU1" s="55"/>
      <c r="OWV1" s="55"/>
      <c r="OWW1" s="55"/>
      <c r="OWX1" s="55"/>
      <c r="OWY1" s="55"/>
      <c r="OWZ1" s="55"/>
      <c r="OXA1" s="55"/>
      <c r="OXB1" s="55"/>
      <c r="OXC1" s="55"/>
      <c r="OXD1" s="55"/>
      <c r="OXE1" s="55"/>
      <c r="OXF1" s="55"/>
      <c r="OXG1" s="55"/>
      <c r="OXH1" s="55"/>
      <c r="OXI1" s="55"/>
      <c r="OXJ1" s="55"/>
      <c r="OXK1" s="55"/>
      <c r="OXL1" s="55"/>
      <c r="OXM1" s="55"/>
      <c r="OXN1" s="55"/>
      <c r="OXO1" s="55"/>
      <c r="OXP1" s="55"/>
      <c r="OXQ1" s="55"/>
      <c r="OXR1" s="55"/>
      <c r="OXS1" s="55"/>
      <c r="OXT1" s="55"/>
      <c r="OXU1" s="55"/>
      <c r="OXV1" s="55"/>
      <c r="OXW1" s="55"/>
      <c r="OXX1" s="55"/>
      <c r="OXY1" s="55"/>
      <c r="OXZ1" s="55"/>
      <c r="OYA1" s="55"/>
      <c r="OYB1" s="55"/>
      <c r="OYC1" s="55"/>
      <c r="OYD1" s="55"/>
      <c r="OYE1" s="55"/>
      <c r="OYF1" s="55"/>
      <c r="OYG1" s="55"/>
      <c r="OYH1" s="55"/>
      <c r="OYI1" s="55"/>
      <c r="OYJ1" s="55"/>
      <c r="OYK1" s="55"/>
      <c r="OYL1" s="55"/>
      <c r="OYM1" s="55"/>
      <c r="OYN1" s="55"/>
      <c r="OYO1" s="55"/>
      <c r="OYP1" s="55"/>
      <c r="OYQ1" s="55"/>
      <c r="OYR1" s="55"/>
      <c r="OYS1" s="55"/>
      <c r="OYT1" s="55"/>
      <c r="OYU1" s="55"/>
      <c r="OYV1" s="55"/>
      <c r="OYW1" s="55"/>
      <c r="OYX1" s="55"/>
      <c r="OYY1" s="55"/>
      <c r="OYZ1" s="55"/>
      <c r="OZA1" s="55"/>
      <c r="OZB1" s="55"/>
      <c r="OZC1" s="55"/>
      <c r="OZD1" s="55"/>
      <c r="OZE1" s="55"/>
      <c r="OZF1" s="55"/>
      <c r="OZG1" s="55"/>
      <c r="OZH1" s="55"/>
      <c r="OZI1" s="55"/>
      <c r="OZJ1" s="55"/>
      <c r="OZK1" s="55"/>
      <c r="OZL1" s="55"/>
      <c r="OZM1" s="55"/>
      <c r="OZN1" s="55"/>
      <c r="OZO1" s="55"/>
      <c r="OZP1" s="55"/>
      <c r="OZQ1" s="55"/>
      <c r="OZR1" s="55"/>
      <c r="OZS1" s="55"/>
      <c r="OZT1" s="55"/>
      <c r="OZU1" s="55"/>
      <c r="OZV1" s="55"/>
      <c r="OZW1" s="55"/>
      <c r="OZX1" s="55"/>
      <c r="OZY1" s="55"/>
      <c r="OZZ1" s="55"/>
      <c r="PAA1" s="55"/>
      <c r="PAB1" s="55"/>
      <c r="PAC1" s="55"/>
      <c r="PAD1" s="55"/>
      <c r="PAE1" s="55"/>
      <c r="PAF1" s="55"/>
      <c r="PAG1" s="55"/>
      <c r="PAH1" s="55"/>
      <c r="PAI1" s="55"/>
      <c r="PAJ1" s="55"/>
      <c r="PAK1" s="55"/>
      <c r="PAL1" s="55"/>
      <c r="PAM1" s="55"/>
      <c r="PAN1" s="55"/>
      <c r="PAO1" s="55"/>
      <c r="PAP1" s="55"/>
      <c r="PAQ1" s="55"/>
      <c r="PAR1" s="55"/>
      <c r="PAS1" s="55"/>
      <c r="PAT1" s="55"/>
      <c r="PAU1" s="55"/>
      <c r="PAV1" s="55"/>
      <c r="PAW1" s="55"/>
      <c r="PAX1" s="55"/>
      <c r="PAY1" s="55"/>
      <c r="PAZ1" s="55"/>
      <c r="PBA1" s="55"/>
      <c r="PBB1" s="55"/>
      <c r="PBC1" s="55"/>
      <c r="PBD1" s="55"/>
      <c r="PBE1" s="55"/>
      <c r="PBF1" s="55"/>
      <c r="PBG1" s="55"/>
      <c r="PBH1" s="55"/>
      <c r="PBI1" s="55"/>
      <c r="PBJ1" s="55"/>
      <c r="PBK1" s="55"/>
      <c r="PBL1" s="55"/>
      <c r="PBM1" s="55"/>
      <c r="PBN1" s="55"/>
      <c r="PBO1" s="55"/>
      <c r="PBP1" s="55"/>
      <c r="PBQ1" s="55"/>
      <c r="PBR1" s="55"/>
      <c r="PBS1" s="55"/>
      <c r="PBT1" s="55"/>
      <c r="PBU1" s="55"/>
      <c r="PBV1" s="55"/>
      <c r="PBW1" s="55"/>
      <c r="PBX1" s="55"/>
      <c r="PBY1" s="55"/>
      <c r="PBZ1" s="55"/>
      <c r="PCA1" s="55"/>
      <c r="PCB1" s="55"/>
      <c r="PCC1" s="55"/>
      <c r="PCD1" s="55"/>
      <c r="PCE1" s="55"/>
      <c r="PCF1" s="55"/>
      <c r="PCG1" s="55"/>
      <c r="PCH1" s="55"/>
      <c r="PCI1" s="55"/>
      <c r="PCJ1" s="55"/>
      <c r="PCK1" s="55"/>
      <c r="PCL1" s="55"/>
      <c r="PCM1" s="55"/>
      <c r="PCN1" s="55"/>
      <c r="PCO1" s="55"/>
      <c r="PCP1" s="55"/>
      <c r="PCQ1" s="55"/>
      <c r="PCR1" s="55"/>
      <c r="PCS1" s="55"/>
      <c r="PCT1" s="55"/>
      <c r="PCU1" s="55"/>
      <c r="PCV1" s="55"/>
      <c r="PCW1" s="55"/>
      <c r="PCX1" s="55"/>
      <c r="PCY1" s="55"/>
      <c r="PCZ1" s="55"/>
      <c r="PDA1" s="55"/>
      <c r="PDB1" s="55"/>
      <c r="PDC1" s="55"/>
      <c r="PDD1" s="55"/>
      <c r="PDE1" s="55"/>
      <c r="PDF1" s="55"/>
      <c r="PDG1" s="55"/>
      <c r="PDH1" s="55"/>
      <c r="PDI1" s="55"/>
      <c r="PDJ1" s="55"/>
      <c r="PDK1" s="55"/>
      <c r="PDL1" s="55"/>
      <c r="PDM1" s="55"/>
      <c r="PDN1" s="55"/>
      <c r="PDO1" s="55"/>
      <c r="PDP1" s="55"/>
      <c r="PDQ1" s="55"/>
      <c r="PDR1" s="55"/>
      <c r="PDS1" s="55"/>
      <c r="PDT1" s="55"/>
      <c r="PDU1" s="55"/>
      <c r="PDV1" s="55"/>
      <c r="PDW1" s="55"/>
      <c r="PDX1" s="55"/>
      <c r="PDY1" s="55"/>
      <c r="PDZ1" s="55"/>
      <c r="PEA1" s="55"/>
      <c r="PEB1" s="55"/>
      <c r="PEC1" s="55"/>
      <c r="PED1" s="55"/>
      <c r="PEE1" s="55"/>
      <c r="PEF1" s="55"/>
      <c r="PEG1" s="55"/>
      <c r="PEH1" s="55"/>
      <c r="PEI1" s="55"/>
      <c r="PEJ1" s="55"/>
      <c r="PEK1" s="55"/>
      <c r="PEL1" s="55"/>
      <c r="PEM1" s="55"/>
      <c r="PEN1" s="55"/>
      <c r="PEO1" s="55"/>
      <c r="PEP1" s="55"/>
      <c r="PEQ1" s="55"/>
      <c r="PER1" s="55"/>
      <c r="PES1" s="55"/>
      <c r="PET1" s="55"/>
      <c r="PEU1" s="55"/>
      <c r="PEV1" s="55"/>
      <c r="PEW1" s="55"/>
      <c r="PEX1" s="55"/>
      <c r="PEY1" s="55"/>
      <c r="PEZ1" s="55"/>
      <c r="PFA1" s="55"/>
      <c r="PFB1" s="55"/>
      <c r="PFC1" s="55"/>
      <c r="PFD1" s="55"/>
      <c r="PFE1" s="55"/>
      <c r="PFF1" s="55"/>
      <c r="PFG1" s="55"/>
      <c r="PFH1" s="55"/>
      <c r="PFI1" s="55"/>
      <c r="PFJ1" s="55"/>
      <c r="PFK1" s="55"/>
      <c r="PFL1" s="55"/>
      <c r="PFM1" s="55"/>
      <c r="PFN1" s="55"/>
      <c r="PFO1" s="55"/>
      <c r="PFP1" s="55"/>
      <c r="PFQ1" s="55"/>
      <c r="PFR1" s="55"/>
      <c r="PFS1" s="55"/>
      <c r="PFT1" s="55"/>
      <c r="PFU1" s="55"/>
      <c r="PFV1" s="55"/>
      <c r="PFW1" s="55"/>
      <c r="PFX1" s="55"/>
      <c r="PFY1" s="55"/>
      <c r="PFZ1" s="55"/>
      <c r="PGA1" s="55"/>
      <c r="PGB1" s="55"/>
      <c r="PGC1" s="55"/>
      <c r="PGD1" s="55"/>
      <c r="PGE1" s="55"/>
      <c r="PGF1" s="55"/>
      <c r="PGG1" s="55"/>
      <c r="PGH1" s="55"/>
      <c r="PGI1" s="55"/>
      <c r="PGJ1" s="55"/>
      <c r="PGK1" s="55"/>
      <c r="PGL1" s="55"/>
      <c r="PGM1" s="55"/>
      <c r="PGN1" s="55"/>
      <c r="PGO1" s="55"/>
      <c r="PGP1" s="55"/>
      <c r="PGQ1" s="55"/>
      <c r="PGR1" s="55"/>
      <c r="PGS1" s="55"/>
      <c r="PGT1" s="55"/>
      <c r="PGU1" s="55"/>
      <c r="PGV1" s="55"/>
      <c r="PGW1" s="55"/>
      <c r="PGX1" s="55"/>
      <c r="PGY1" s="55"/>
      <c r="PGZ1" s="55"/>
      <c r="PHA1" s="55"/>
      <c r="PHB1" s="55"/>
      <c r="PHC1" s="55"/>
      <c r="PHD1" s="55"/>
      <c r="PHE1" s="55"/>
      <c r="PHF1" s="55"/>
      <c r="PHG1" s="55"/>
      <c r="PHH1" s="55"/>
      <c r="PHI1" s="55"/>
      <c r="PHJ1" s="55"/>
      <c r="PHK1" s="55"/>
      <c r="PHL1" s="55"/>
      <c r="PHM1" s="55"/>
      <c r="PHN1" s="55"/>
      <c r="PHO1" s="55"/>
      <c r="PHP1" s="55"/>
      <c r="PHQ1" s="55"/>
      <c r="PHR1" s="55"/>
      <c r="PHS1" s="55"/>
      <c r="PHT1" s="55"/>
      <c r="PHU1" s="55"/>
      <c r="PHV1" s="55"/>
      <c r="PHW1" s="55"/>
      <c r="PHX1" s="55"/>
      <c r="PHY1" s="55"/>
      <c r="PHZ1" s="55"/>
      <c r="PIA1" s="55"/>
      <c r="PIB1" s="55"/>
      <c r="PIC1" s="55"/>
      <c r="PID1" s="55"/>
      <c r="PIE1" s="55"/>
      <c r="PIF1" s="55"/>
      <c r="PIG1" s="55"/>
      <c r="PIH1" s="55"/>
      <c r="PII1" s="55"/>
      <c r="PIJ1" s="55"/>
      <c r="PIK1" s="55"/>
      <c r="PIL1" s="55"/>
      <c r="PIM1" s="55"/>
      <c r="PIN1" s="55"/>
      <c r="PIO1" s="55"/>
      <c r="PIP1" s="55"/>
      <c r="PIQ1" s="55"/>
      <c r="PIR1" s="55"/>
      <c r="PIS1" s="55"/>
      <c r="PIT1" s="55"/>
      <c r="PIU1" s="55"/>
      <c r="PIV1" s="55"/>
      <c r="PIW1" s="55"/>
      <c r="PIX1" s="55"/>
      <c r="PIY1" s="55"/>
      <c r="PIZ1" s="55"/>
      <c r="PJA1" s="55"/>
      <c r="PJB1" s="55"/>
      <c r="PJC1" s="55"/>
      <c r="PJD1" s="55"/>
      <c r="PJE1" s="55"/>
      <c r="PJF1" s="55"/>
      <c r="PJG1" s="55"/>
      <c r="PJH1" s="55"/>
      <c r="PJI1" s="55"/>
      <c r="PJJ1" s="55"/>
      <c r="PJK1" s="55"/>
      <c r="PJL1" s="55"/>
      <c r="PJM1" s="55"/>
      <c r="PJN1" s="55"/>
      <c r="PJO1" s="55"/>
      <c r="PJP1" s="55"/>
      <c r="PJQ1" s="55"/>
      <c r="PJR1" s="55"/>
      <c r="PJS1" s="55"/>
      <c r="PJT1" s="55"/>
      <c r="PJU1" s="55"/>
      <c r="PJV1" s="55"/>
      <c r="PJW1" s="55"/>
      <c r="PJX1" s="55"/>
      <c r="PJY1" s="55"/>
      <c r="PJZ1" s="55"/>
      <c r="PKA1" s="55"/>
      <c r="PKB1" s="55"/>
      <c r="PKC1" s="55"/>
      <c r="PKD1" s="55"/>
      <c r="PKE1" s="55"/>
      <c r="PKF1" s="55"/>
      <c r="PKG1" s="55"/>
      <c r="PKH1" s="55"/>
      <c r="PKI1" s="55"/>
      <c r="PKJ1" s="55"/>
      <c r="PKK1" s="55"/>
      <c r="PKL1" s="55"/>
      <c r="PKM1" s="55"/>
      <c r="PKN1" s="55"/>
      <c r="PKO1" s="55"/>
      <c r="PKP1" s="55"/>
      <c r="PKQ1" s="55"/>
      <c r="PKR1" s="55"/>
      <c r="PKS1" s="55"/>
      <c r="PKT1" s="55"/>
      <c r="PKU1" s="55"/>
      <c r="PKV1" s="55"/>
      <c r="PKW1" s="55"/>
      <c r="PKX1" s="55"/>
      <c r="PKY1" s="55"/>
      <c r="PKZ1" s="55"/>
      <c r="PLA1" s="55"/>
      <c r="PLB1" s="55"/>
      <c r="PLC1" s="55"/>
      <c r="PLD1" s="55"/>
      <c r="PLE1" s="55"/>
      <c r="PLF1" s="55"/>
      <c r="PLG1" s="55"/>
      <c r="PLH1" s="55"/>
      <c r="PLI1" s="55"/>
      <c r="PLJ1" s="55"/>
      <c r="PLK1" s="55"/>
      <c r="PLL1" s="55"/>
      <c r="PLM1" s="55"/>
      <c r="PLN1" s="55"/>
      <c r="PLO1" s="55"/>
      <c r="PLP1" s="55"/>
      <c r="PLQ1" s="55"/>
      <c r="PLR1" s="55"/>
      <c r="PLS1" s="55"/>
      <c r="PLT1" s="55"/>
      <c r="PLU1" s="55"/>
      <c r="PLV1" s="55"/>
      <c r="PLW1" s="55"/>
      <c r="PLX1" s="55"/>
      <c r="PLY1" s="55"/>
      <c r="PLZ1" s="55"/>
      <c r="PMA1" s="55"/>
      <c r="PMB1" s="55"/>
      <c r="PMC1" s="55"/>
      <c r="PMD1" s="55"/>
      <c r="PME1" s="55"/>
      <c r="PMF1" s="55"/>
      <c r="PMG1" s="55"/>
      <c r="PMH1" s="55"/>
      <c r="PMI1" s="55"/>
      <c r="PMJ1" s="55"/>
      <c r="PMK1" s="55"/>
      <c r="PML1" s="55"/>
      <c r="PMM1" s="55"/>
      <c r="PMN1" s="55"/>
      <c r="PMO1" s="55"/>
      <c r="PMP1" s="55"/>
      <c r="PMQ1" s="55"/>
      <c r="PMR1" s="55"/>
      <c r="PMS1" s="55"/>
      <c r="PMT1" s="55"/>
      <c r="PMU1" s="55"/>
      <c r="PMV1" s="55"/>
      <c r="PMW1" s="55"/>
      <c r="PMX1" s="55"/>
      <c r="PMY1" s="55"/>
      <c r="PMZ1" s="55"/>
      <c r="PNA1" s="55"/>
      <c r="PNB1" s="55"/>
      <c r="PNC1" s="55"/>
      <c r="PND1" s="55"/>
      <c r="PNE1" s="55"/>
      <c r="PNF1" s="55"/>
      <c r="PNG1" s="55"/>
      <c r="PNH1" s="55"/>
      <c r="PNI1" s="55"/>
      <c r="PNJ1" s="55"/>
      <c r="PNK1" s="55"/>
      <c r="PNL1" s="55"/>
      <c r="PNM1" s="55"/>
      <c r="PNN1" s="55"/>
      <c r="PNO1" s="55"/>
      <c r="PNP1" s="55"/>
      <c r="PNQ1" s="55"/>
      <c r="PNR1" s="55"/>
      <c r="PNS1" s="55"/>
      <c r="PNT1" s="55"/>
      <c r="PNU1" s="55"/>
      <c r="PNV1" s="55"/>
      <c r="PNW1" s="55"/>
      <c r="PNX1" s="55"/>
      <c r="PNY1" s="55"/>
      <c r="PNZ1" s="55"/>
      <c r="POA1" s="55"/>
      <c r="POB1" s="55"/>
      <c r="POC1" s="55"/>
      <c r="POD1" s="55"/>
      <c r="POE1" s="55"/>
      <c r="POF1" s="55"/>
      <c r="POG1" s="55"/>
      <c r="POH1" s="55"/>
      <c r="POI1" s="55"/>
      <c r="POJ1" s="55"/>
      <c r="POK1" s="55"/>
      <c r="POL1" s="55"/>
      <c r="POM1" s="55"/>
      <c r="PON1" s="55"/>
      <c r="POO1" s="55"/>
      <c r="POP1" s="55"/>
      <c r="POQ1" s="55"/>
      <c r="POR1" s="55"/>
      <c r="POS1" s="55"/>
      <c r="POT1" s="55"/>
      <c r="POU1" s="55"/>
      <c r="POV1" s="55"/>
      <c r="POW1" s="55"/>
      <c r="POX1" s="55"/>
      <c r="POY1" s="55"/>
      <c r="POZ1" s="55"/>
      <c r="PPA1" s="55"/>
      <c r="PPB1" s="55"/>
      <c r="PPC1" s="55"/>
      <c r="PPD1" s="55"/>
      <c r="PPE1" s="55"/>
      <c r="PPF1" s="55"/>
      <c r="PPG1" s="55"/>
      <c r="PPH1" s="55"/>
      <c r="PPI1" s="55"/>
      <c r="PPJ1" s="55"/>
      <c r="PPK1" s="55"/>
      <c r="PPL1" s="55"/>
      <c r="PPM1" s="55"/>
      <c r="PPN1" s="55"/>
      <c r="PPO1" s="55"/>
      <c r="PPP1" s="55"/>
      <c r="PPQ1" s="55"/>
      <c r="PPR1" s="55"/>
      <c r="PPS1" s="55"/>
      <c r="PPT1" s="55"/>
      <c r="PPU1" s="55"/>
      <c r="PPV1" s="55"/>
      <c r="PPW1" s="55"/>
      <c r="PPX1" s="55"/>
      <c r="PPY1" s="55"/>
      <c r="PPZ1" s="55"/>
      <c r="PQA1" s="55"/>
      <c r="PQB1" s="55"/>
      <c r="PQC1" s="55"/>
      <c r="PQD1" s="55"/>
      <c r="PQE1" s="55"/>
      <c r="PQF1" s="55"/>
      <c r="PQG1" s="55"/>
      <c r="PQH1" s="55"/>
      <c r="PQI1" s="55"/>
      <c r="PQJ1" s="55"/>
      <c r="PQK1" s="55"/>
      <c r="PQL1" s="55"/>
      <c r="PQM1" s="55"/>
      <c r="PQN1" s="55"/>
      <c r="PQO1" s="55"/>
      <c r="PQP1" s="55"/>
      <c r="PQQ1" s="55"/>
      <c r="PQR1" s="55"/>
      <c r="PQS1" s="55"/>
      <c r="PQT1" s="55"/>
      <c r="PQU1" s="55"/>
      <c r="PQV1" s="55"/>
      <c r="PQW1" s="55"/>
      <c r="PQX1" s="55"/>
      <c r="PQY1" s="55"/>
      <c r="PQZ1" s="55"/>
      <c r="PRA1" s="55"/>
      <c r="PRB1" s="55"/>
      <c r="PRC1" s="55"/>
      <c r="PRD1" s="55"/>
      <c r="PRE1" s="55"/>
      <c r="PRF1" s="55"/>
      <c r="PRG1" s="55"/>
      <c r="PRH1" s="55"/>
      <c r="PRI1" s="55"/>
      <c r="PRJ1" s="55"/>
      <c r="PRK1" s="55"/>
      <c r="PRL1" s="55"/>
      <c r="PRM1" s="55"/>
      <c r="PRN1" s="55"/>
      <c r="PRO1" s="55"/>
      <c r="PRP1" s="55"/>
      <c r="PRQ1" s="55"/>
      <c r="PRR1" s="55"/>
      <c r="PRS1" s="55"/>
      <c r="PRT1" s="55"/>
      <c r="PRU1" s="55"/>
      <c r="PRV1" s="55"/>
      <c r="PRW1" s="55"/>
      <c r="PRX1" s="55"/>
      <c r="PRY1" s="55"/>
      <c r="PRZ1" s="55"/>
      <c r="PSA1" s="55"/>
      <c r="PSB1" s="55"/>
      <c r="PSC1" s="55"/>
      <c r="PSD1" s="55"/>
      <c r="PSE1" s="55"/>
      <c r="PSF1" s="55"/>
      <c r="PSG1" s="55"/>
      <c r="PSH1" s="55"/>
      <c r="PSI1" s="55"/>
      <c r="PSJ1" s="55"/>
      <c r="PSK1" s="55"/>
      <c r="PSL1" s="55"/>
      <c r="PSM1" s="55"/>
      <c r="PSN1" s="55"/>
      <c r="PSO1" s="55"/>
      <c r="PSP1" s="55"/>
      <c r="PSQ1" s="55"/>
      <c r="PSR1" s="55"/>
      <c r="PSS1" s="55"/>
      <c r="PST1" s="55"/>
      <c r="PSU1" s="55"/>
      <c r="PSV1" s="55"/>
      <c r="PSW1" s="55"/>
      <c r="PSX1" s="55"/>
      <c r="PSY1" s="55"/>
      <c r="PSZ1" s="55"/>
      <c r="PTA1" s="55"/>
      <c r="PTB1" s="55"/>
      <c r="PTC1" s="55"/>
      <c r="PTD1" s="55"/>
      <c r="PTE1" s="55"/>
      <c r="PTF1" s="55"/>
      <c r="PTG1" s="55"/>
      <c r="PTH1" s="55"/>
      <c r="PTI1" s="55"/>
      <c r="PTJ1" s="55"/>
      <c r="PTK1" s="55"/>
      <c r="PTL1" s="55"/>
      <c r="PTM1" s="55"/>
      <c r="PTN1" s="55"/>
      <c r="PTO1" s="55"/>
      <c r="PTP1" s="55"/>
      <c r="PTQ1" s="55"/>
      <c r="PTR1" s="55"/>
      <c r="PTS1" s="55"/>
      <c r="PTT1" s="55"/>
      <c r="PTU1" s="55"/>
      <c r="PTV1" s="55"/>
      <c r="PTW1" s="55"/>
      <c r="PTX1" s="55"/>
      <c r="PTY1" s="55"/>
      <c r="PTZ1" s="55"/>
      <c r="PUA1" s="55"/>
      <c r="PUB1" s="55"/>
      <c r="PUC1" s="55"/>
      <c r="PUD1" s="55"/>
      <c r="PUE1" s="55"/>
      <c r="PUF1" s="55"/>
      <c r="PUG1" s="55"/>
      <c r="PUH1" s="55"/>
      <c r="PUI1" s="55"/>
      <c r="PUJ1" s="55"/>
      <c r="PUK1" s="55"/>
      <c r="PUL1" s="55"/>
      <c r="PUM1" s="55"/>
      <c r="PUN1" s="55"/>
      <c r="PUO1" s="55"/>
      <c r="PUP1" s="55"/>
      <c r="PUQ1" s="55"/>
      <c r="PUR1" s="55"/>
      <c r="PUS1" s="55"/>
      <c r="PUT1" s="55"/>
      <c r="PUU1" s="55"/>
      <c r="PUV1" s="55"/>
      <c r="PUW1" s="55"/>
      <c r="PUX1" s="55"/>
      <c r="PUY1" s="55"/>
      <c r="PUZ1" s="55"/>
      <c r="PVA1" s="55"/>
      <c r="PVB1" s="55"/>
      <c r="PVC1" s="55"/>
      <c r="PVD1" s="55"/>
      <c r="PVE1" s="55"/>
      <c r="PVF1" s="55"/>
      <c r="PVG1" s="55"/>
      <c r="PVH1" s="55"/>
      <c r="PVI1" s="55"/>
      <c r="PVJ1" s="55"/>
      <c r="PVK1" s="55"/>
      <c r="PVL1" s="55"/>
      <c r="PVM1" s="55"/>
      <c r="PVN1" s="55"/>
      <c r="PVO1" s="55"/>
      <c r="PVP1" s="55"/>
      <c r="PVQ1" s="55"/>
      <c r="PVR1" s="55"/>
      <c r="PVS1" s="55"/>
      <c r="PVT1" s="55"/>
      <c r="PVU1" s="55"/>
      <c r="PVV1" s="55"/>
      <c r="PVW1" s="55"/>
      <c r="PVX1" s="55"/>
      <c r="PVY1" s="55"/>
      <c r="PVZ1" s="55"/>
      <c r="PWA1" s="55"/>
      <c r="PWB1" s="55"/>
      <c r="PWC1" s="55"/>
      <c r="PWD1" s="55"/>
      <c r="PWE1" s="55"/>
      <c r="PWF1" s="55"/>
      <c r="PWG1" s="55"/>
      <c r="PWH1" s="55"/>
      <c r="PWI1" s="55"/>
      <c r="PWJ1" s="55"/>
      <c r="PWK1" s="55"/>
      <c r="PWL1" s="55"/>
      <c r="PWM1" s="55"/>
      <c r="PWN1" s="55"/>
      <c r="PWO1" s="55"/>
      <c r="PWP1" s="55"/>
      <c r="PWQ1" s="55"/>
      <c r="PWR1" s="55"/>
      <c r="PWS1" s="55"/>
      <c r="PWT1" s="55"/>
      <c r="PWU1" s="55"/>
      <c r="PWV1" s="55"/>
      <c r="PWW1" s="55"/>
      <c r="PWX1" s="55"/>
      <c r="PWY1" s="55"/>
      <c r="PWZ1" s="55"/>
      <c r="PXA1" s="55"/>
      <c r="PXB1" s="55"/>
      <c r="PXC1" s="55"/>
      <c r="PXD1" s="55"/>
      <c r="PXE1" s="55"/>
      <c r="PXF1" s="55"/>
      <c r="PXG1" s="55"/>
      <c r="PXH1" s="55"/>
      <c r="PXI1" s="55"/>
      <c r="PXJ1" s="55"/>
      <c r="PXK1" s="55"/>
      <c r="PXL1" s="55"/>
      <c r="PXM1" s="55"/>
      <c r="PXN1" s="55"/>
      <c r="PXO1" s="55"/>
      <c r="PXP1" s="55"/>
      <c r="PXQ1" s="55"/>
      <c r="PXR1" s="55"/>
      <c r="PXS1" s="55"/>
      <c r="PXT1" s="55"/>
      <c r="PXU1" s="55"/>
      <c r="PXV1" s="55"/>
      <c r="PXW1" s="55"/>
      <c r="PXX1" s="55"/>
      <c r="PXY1" s="55"/>
      <c r="PXZ1" s="55"/>
      <c r="PYA1" s="55"/>
      <c r="PYB1" s="55"/>
      <c r="PYC1" s="55"/>
      <c r="PYD1" s="55"/>
      <c r="PYE1" s="55"/>
      <c r="PYF1" s="55"/>
      <c r="PYG1" s="55"/>
      <c r="PYH1" s="55"/>
      <c r="PYI1" s="55"/>
      <c r="PYJ1" s="55"/>
      <c r="PYK1" s="55"/>
      <c r="PYL1" s="55"/>
      <c r="PYM1" s="55"/>
      <c r="PYN1" s="55"/>
      <c r="PYO1" s="55"/>
      <c r="PYP1" s="55"/>
      <c r="PYQ1" s="55"/>
      <c r="PYR1" s="55"/>
      <c r="PYS1" s="55"/>
      <c r="PYT1" s="55"/>
      <c r="PYU1" s="55"/>
      <c r="PYV1" s="55"/>
      <c r="PYW1" s="55"/>
      <c r="PYX1" s="55"/>
      <c r="PYY1" s="55"/>
      <c r="PYZ1" s="55"/>
      <c r="PZA1" s="55"/>
      <c r="PZB1" s="55"/>
      <c r="PZC1" s="55"/>
      <c r="PZD1" s="55"/>
      <c r="PZE1" s="55"/>
      <c r="PZF1" s="55"/>
      <c r="PZG1" s="55"/>
      <c r="PZH1" s="55"/>
      <c r="PZI1" s="55"/>
      <c r="PZJ1" s="55"/>
      <c r="PZK1" s="55"/>
      <c r="PZL1" s="55"/>
      <c r="PZM1" s="55"/>
      <c r="PZN1" s="55"/>
      <c r="PZO1" s="55"/>
      <c r="PZP1" s="55"/>
      <c r="PZQ1" s="55"/>
      <c r="PZR1" s="55"/>
      <c r="PZS1" s="55"/>
      <c r="PZT1" s="55"/>
      <c r="PZU1" s="55"/>
      <c r="PZV1" s="55"/>
      <c r="PZW1" s="55"/>
      <c r="PZX1" s="55"/>
      <c r="PZY1" s="55"/>
      <c r="PZZ1" s="55"/>
      <c r="QAA1" s="55"/>
      <c r="QAB1" s="55"/>
      <c r="QAC1" s="55"/>
      <c r="QAD1" s="55"/>
      <c r="QAE1" s="55"/>
      <c r="QAF1" s="55"/>
      <c r="QAG1" s="55"/>
      <c r="QAH1" s="55"/>
      <c r="QAI1" s="55"/>
      <c r="QAJ1" s="55"/>
      <c r="QAK1" s="55"/>
      <c r="QAL1" s="55"/>
      <c r="QAM1" s="55"/>
      <c r="QAN1" s="55"/>
      <c r="QAO1" s="55"/>
      <c r="QAP1" s="55"/>
      <c r="QAQ1" s="55"/>
      <c r="QAR1" s="55"/>
      <c r="QAS1" s="55"/>
      <c r="QAT1" s="55"/>
      <c r="QAU1" s="55"/>
      <c r="QAV1" s="55"/>
      <c r="QAW1" s="55"/>
      <c r="QAX1" s="55"/>
      <c r="QAY1" s="55"/>
      <c r="QAZ1" s="55"/>
      <c r="QBA1" s="55"/>
      <c r="QBB1" s="55"/>
      <c r="QBC1" s="55"/>
      <c r="QBD1" s="55"/>
      <c r="QBE1" s="55"/>
      <c r="QBF1" s="55"/>
      <c r="QBG1" s="55"/>
      <c r="QBH1" s="55"/>
      <c r="QBI1" s="55"/>
      <c r="QBJ1" s="55"/>
      <c r="QBK1" s="55"/>
      <c r="QBL1" s="55"/>
      <c r="QBM1" s="55"/>
      <c r="QBN1" s="55"/>
      <c r="QBO1" s="55"/>
      <c r="QBP1" s="55"/>
      <c r="QBQ1" s="55"/>
      <c r="QBR1" s="55"/>
      <c r="QBS1" s="55"/>
      <c r="QBT1" s="55"/>
      <c r="QBU1" s="55"/>
      <c r="QBV1" s="55"/>
      <c r="QBW1" s="55"/>
      <c r="QBX1" s="55"/>
      <c r="QBY1" s="55"/>
      <c r="QBZ1" s="55"/>
      <c r="QCA1" s="55"/>
      <c r="QCB1" s="55"/>
      <c r="QCC1" s="55"/>
      <c r="QCD1" s="55"/>
      <c r="QCE1" s="55"/>
      <c r="QCF1" s="55"/>
      <c r="QCG1" s="55"/>
      <c r="QCH1" s="55"/>
      <c r="QCI1" s="55"/>
      <c r="QCJ1" s="55"/>
      <c r="QCK1" s="55"/>
      <c r="QCL1" s="55"/>
      <c r="QCM1" s="55"/>
      <c r="QCN1" s="55"/>
      <c r="QCO1" s="55"/>
      <c r="QCP1" s="55"/>
      <c r="QCQ1" s="55"/>
      <c r="QCR1" s="55"/>
      <c r="QCS1" s="55"/>
      <c r="QCT1" s="55"/>
      <c r="QCU1" s="55"/>
      <c r="QCV1" s="55"/>
      <c r="QCW1" s="55"/>
      <c r="QCX1" s="55"/>
      <c r="QCY1" s="55"/>
      <c r="QCZ1" s="55"/>
      <c r="QDA1" s="55"/>
      <c r="QDB1" s="55"/>
      <c r="QDC1" s="55"/>
      <c r="QDD1" s="55"/>
      <c r="QDE1" s="55"/>
      <c r="QDF1" s="55"/>
      <c r="QDG1" s="55"/>
      <c r="QDH1" s="55"/>
      <c r="QDI1" s="55"/>
      <c r="QDJ1" s="55"/>
      <c r="QDK1" s="55"/>
      <c r="QDL1" s="55"/>
      <c r="QDM1" s="55"/>
      <c r="QDN1" s="55"/>
      <c r="QDO1" s="55"/>
      <c r="QDP1" s="55"/>
      <c r="QDQ1" s="55"/>
      <c r="QDR1" s="55"/>
      <c r="QDS1" s="55"/>
      <c r="QDT1" s="55"/>
      <c r="QDU1" s="55"/>
      <c r="QDV1" s="55"/>
      <c r="QDW1" s="55"/>
      <c r="QDX1" s="55"/>
      <c r="QDY1" s="55"/>
      <c r="QDZ1" s="55"/>
      <c r="QEA1" s="55"/>
      <c r="QEB1" s="55"/>
      <c r="QEC1" s="55"/>
      <c r="QED1" s="55"/>
      <c r="QEE1" s="55"/>
      <c r="QEF1" s="55"/>
      <c r="QEG1" s="55"/>
      <c r="QEH1" s="55"/>
      <c r="QEI1" s="55"/>
      <c r="QEJ1" s="55"/>
      <c r="QEK1" s="55"/>
      <c r="QEL1" s="55"/>
      <c r="QEM1" s="55"/>
      <c r="QEN1" s="55"/>
      <c r="QEO1" s="55"/>
      <c r="QEP1" s="55"/>
      <c r="QEQ1" s="55"/>
      <c r="QER1" s="55"/>
      <c r="QES1" s="55"/>
      <c r="QET1" s="55"/>
      <c r="QEU1" s="55"/>
      <c r="QEV1" s="55"/>
      <c r="QEW1" s="55"/>
      <c r="QEX1" s="55"/>
      <c r="QEY1" s="55"/>
      <c r="QEZ1" s="55"/>
      <c r="QFA1" s="55"/>
      <c r="QFB1" s="55"/>
      <c r="QFC1" s="55"/>
      <c r="QFD1" s="55"/>
      <c r="QFE1" s="55"/>
      <c r="QFF1" s="55"/>
      <c r="QFG1" s="55"/>
      <c r="QFH1" s="55"/>
      <c r="QFI1" s="55"/>
      <c r="QFJ1" s="55"/>
      <c r="QFK1" s="55"/>
      <c r="QFL1" s="55"/>
      <c r="QFM1" s="55"/>
      <c r="QFN1" s="55"/>
      <c r="QFO1" s="55"/>
      <c r="QFP1" s="55"/>
      <c r="QFQ1" s="55"/>
      <c r="QFR1" s="55"/>
      <c r="QFS1" s="55"/>
      <c r="QFT1" s="55"/>
      <c r="QFU1" s="55"/>
      <c r="QFV1" s="55"/>
      <c r="QFW1" s="55"/>
      <c r="QFX1" s="55"/>
      <c r="QFY1" s="55"/>
      <c r="QFZ1" s="55"/>
      <c r="QGA1" s="55"/>
      <c r="QGB1" s="55"/>
      <c r="QGC1" s="55"/>
      <c r="QGD1" s="55"/>
      <c r="QGE1" s="55"/>
      <c r="QGF1" s="55"/>
      <c r="QGG1" s="55"/>
      <c r="QGH1" s="55"/>
      <c r="QGI1" s="55"/>
      <c r="QGJ1" s="55"/>
      <c r="QGK1" s="55"/>
      <c r="QGL1" s="55"/>
      <c r="QGM1" s="55"/>
      <c r="QGN1" s="55"/>
      <c r="QGO1" s="55"/>
      <c r="QGP1" s="55"/>
      <c r="QGQ1" s="55"/>
      <c r="QGR1" s="55"/>
      <c r="QGS1" s="55"/>
      <c r="QGT1" s="55"/>
      <c r="QGU1" s="55"/>
      <c r="QGV1" s="55"/>
      <c r="QGW1" s="55"/>
      <c r="QGX1" s="55"/>
      <c r="QGY1" s="55"/>
      <c r="QGZ1" s="55"/>
      <c r="QHA1" s="55"/>
      <c r="QHB1" s="55"/>
      <c r="QHC1" s="55"/>
      <c r="QHD1" s="55"/>
      <c r="QHE1" s="55"/>
      <c r="QHF1" s="55"/>
      <c r="QHG1" s="55"/>
      <c r="QHH1" s="55"/>
      <c r="QHI1" s="55"/>
      <c r="QHJ1" s="55"/>
      <c r="QHK1" s="55"/>
      <c r="QHL1" s="55"/>
      <c r="QHM1" s="55"/>
      <c r="QHN1" s="55"/>
      <c r="QHO1" s="55"/>
      <c r="QHP1" s="55"/>
      <c r="QHQ1" s="55"/>
      <c r="QHR1" s="55"/>
      <c r="QHS1" s="55"/>
      <c r="QHT1" s="55"/>
      <c r="QHU1" s="55"/>
      <c r="QHV1" s="55"/>
      <c r="QHW1" s="55"/>
      <c r="QHX1" s="55"/>
      <c r="QHY1" s="55"/>
      <c r="QHZ1" s="55"/>
      <c r="QIA1" s="55"/>
      <c r="QIB1" s="55"/>
      <c r="QIC1" s="55"/>
      <c r="QID1" s="55"/>
      <c r="QIE1" s="55"/>
      <c r="QIF1" s="55"/>
      <c r="QIG1" s="55"/>
      <c r="QIH1" s="55"/>
      <c r="QII1" s="55"/>
      <c r="QIJ1" s="55"/>
      <c r="QIK1" s="55"/>
      <c r="QIL1" s="55"/>
      <c r="QIM1" s="55"/>
      <c r="QIN1" s="55"/>
      <c r="QIO1" s="55"/>
      <c r="QIP1" s="55"/>
      <c r="QIQ1" s="55"/>
      <c r="QIR1" s="55"/>
      <c r="QIS1" s="55"/>
      <c r="QIT1" s="55"/>
      <c r="QIU1" s="55"/>
      <c r="QIV1" s="55"/>
      <c r="QIW1" s="55"/>
      <c r="QIX1" s="55"/>
      <c r="QIY1" s="55"/>
      <c r="QIZ1" s="55"/>
      <c r="QJA1" s="55"/>
      <c r="QJB1" s="55"/>
      <c r="QJC1" s="55"/>
      <c r="QJD1" s="55"/>
      <c r="QJE1" s="55"/>
      <c r="QJF1" s="55"/>
      <c r="QJG1" s="55"/>
      <c r="QJH1" s="55"/>
      <c r="QJI1" s="55"/>
      <c r="QJJ1" s="55"/>
      <c r="QJK1" s="55"/>
      <c r="QJL1" s="55"/>
      <c r="QJM1" s="55"/>
      <c r="QJN1" s="55"/>
      <c r="QJO1" s="55"/>
      <c r="QJP1" s="55"/>
      <c r="QJQ1" s="55"/>
      <c r="QJR1" s="55"/>
      <c r="QJS1" s="55"/>
      <c r="QJT1" s="55"/>
      <c r="QJU1" s="55"/>
      <c r="QJV1" s="55"/>
      <c r="QJW1" s="55"/>
      <c r="QJX1" s="55"/>
      <c r="QJY1" s="55"/>
      <c r="QJZ1" s="55"/>
      <c r="QKA1" s="55"/>
      <c r="QKB1" s="55"/>
      <c r="QKC1" s="55"/>
      <c r="QKD1" s="55"/>
      <c r="QKE1" s="55"/>
      <c r="QKF1" s="55"/>
      <c r="QKG1" s="55"/>
      <c r="QKH1" s="55"/>
      <c r="QKI1" s="55"/>
      <c r="QKJ1" s="55"/>
      <c r="QKK1" s="55"/>
      <c r="QKL1" s="55"/>
      <c r="QKM1" s="55"/>
      <c r="QKN1" s="55"/>
      <c r="QKO1" s="55"/>
      <c r="QKP1" s="55"/>
      <c r="QKQ1" s="55"/>
      <c r="QKR1" s="55"/>
      <c r="QKS1" s="55"/>
      <c r="QKT1" s="55"/>
      <c r="QKU1" s="55"/>
      <c r="QKV1" s="55"/>
      <c r="QKW1" s="55"/>
      <c r="QKX1" s="55"/>
      <c r="QKY1" s="55"/>
      <c r="QKZ1" s="55"/>
      <c r="QLA1" s="55"/>
      <c r="QLB1" s="55"/>
      <c r="QLC1" s="55"/>
      <c r="QLD1" s="55"/>
      <c r="QLE1" s="55"/>
      <c r="QLF1" s="55"/>
      <c r="QLG1" s="55"/>
      <c r="QLH1" s="55"/>
      <c r="QLI1" s="55"/>
      <c r="QLJ1" s="55"/>
      <c r="QLK1" s="55"/>
      <c r="QLL1" s="55"/>
      <c r="QLM1" s="55"/>
      <c r="QLN1" s="55"/>
      <c r="QLO1" s="55"/>
      <c r="QLP1" s="55"/>
      <c r="QLQ1" s="55"/>
      <c r="QLR1" s="55"/>
      <c r="QLS1" s="55"/>
      <c r="QLT1" s="55"/>
      <c r="QLU1" s="55"/>
      <c r="QLV1" s="55"/>
      <c r="QLW1" s="55"/>
      <c r="QLX1" s="55"/>
      <c r="QLY1" s="55"/>
      <c r="QLZ1" s="55"/>
      <c r="QMA1" s="55"/>
      <c r="QMB1" s="55"/>
      <c r="QMC1" s="55"/>
      <c r="QMD1" s="55"/>
      <c r="QME1" s="55"/>
      <c r="QMF1" s="55"/>
      <c r="QMG1" s="55"/>
      <c r="QMH1" s="55"/>
      <c r="QMI1" s="55"/>
      <c r="QMJ1" s="55"/>
      <c r="QMK1" s="55"/>
      <c r="QML1" s="55"/>
      <c r="QMM1" s="55"/>
      <c r="QMN1" s="55"/>
      <c r="QMO1" s="55"/>
      <c r="QMP1" s="55"/>
      <c r="QMQ1" s="55"/>
      <c r="QMR1" s="55"/>
      <c r="QMS1" s="55"/>
      <c r="QMT1" s="55"/>
      <c r="QMU1" s="55"/>
      <c r="QMV1" s="55"/>
      <c r="QMW1" s="55"/>
      <c r="QMX1" s="55"/>
      <c r="QMY1" s="55"/>
      <c r="QMZ1" s="55"/>
      <c r="QNA1" s="55"/>
      <c r="QNB1" s="55"/>
      <c r="QNC1" s="55"/>
      <c r="QND1" s="55"/>
      <c r="QNE1" s="55"/>
      <c r="QNF1" s="55"/>
      <c r="QNG1" s="55"/>
      <c r="QNH1" s="55"/>
      <c r="QNI1" s="55"/>
      <c r="QNJ1" s="55"/>
      <c r="QNK1" s="55"/>
      <c r="QNL1" s="55"/>
      <c r="QNM1" s="55"/>
      <c r="QNN1" s="55"/>
      <c r="QNO1" s="55"/>
      <c r="QNP1" s="55"/>
      <c r="QNQ1" s="55"/>
      <c r="QNR1" s="55"/>
      <c r="QNS1" s="55"/>
      <c r="QNT1" s="55"/>
      <c r="QNU1" s="55"/>
      <c r="QNV1" s="55"/>
      <c r="QNW1" s="55"/>
      <c r="QNX1" s="55"/>
      <c r="QNY1" s="55"/>
      <c r="QNZ1" s="55"/>
      <c r="QOA1" s="55"/>
      <c r="QOB1" s="55"/>
      <c r="QOC1" s="55"/>
      <c r="QOD1" s="55"/>
      <c r="QOE1" s="55"/>
      <c r="QOF1" s="55"/>
      <c r="QOG1" s="55"/>
      <c r="QOH1" s="55"/>
      <c r="QOI1" s="55"/>
      <c r="QOJ1" s="55"/>
      <c r="QOK1" s="55"/>
      <c r="QOL1" s="55"/>
      <c r="QOM1" s="55"/>
      <c r="QON1" s="55"/>
      <c r="QOO1" s="55"/>
      <c r="QOP1" s="55"/>
      <c r="QOQ1" s="55"/>
      <c r="QOR1" s="55"/>
      <c r="QOS1" s="55"/>
      <c r="QOT1" s="55"/>
      <c r="QOU1" s="55"/>
      <c r="QOV1" s="55"/>
      <c r="QOW1" s="55"/>
      <c r="QOX1" s="55"/>
      <c r="QOY1" s="55"/>
      <c r="QOZ1" s="55"/>
      <c r="QPA1" s="55"/>
      <c r="QPB1" s="55"/>
      <c r="QPC1" s="55"/>
      <c r="QPD1" s="55"/>
      <c r="QPE1" s="55"/>
      <c r="QPF1" s="55"/>
      <c r="QPG1" s="55"/>
      <c r="QPH1" s="55"/>
      <c r="QPI1" s="55"/>
      <c r="QPJ1" s="55"/>
      <c r="QPK1" s="55"/>
      <c r="QPL1" s="55"/>
      <c r="QPM1" s="55"/>
      <c r="QPN1" s="55"/>
      <c r="QPO1" s="55"/>
      <c r="QPP1" s="55"/>
      <c r="QPQ1" s="55"/>
      <c r="QPR1" s="55"/>
      <c r="QPS1" s="55"/>
      <c r="QPT1" s="55"/>
      <c r="QPU1" s="55"/>
      <c r="QPV1" s="55"/>
      <c r="QPW1" s="55"/>
      <c r="QPX1" s="55"/>
      <c r="QPY1" s="55"/>
      <c r="QPZ1" s="55"/>
      <c r="QQA1" s="55"/>
      <c r="QQB1" s="55"/>
      <c r="QQC1" s="55"/>
      <c r="QQD1" s="55"/>
      <c r="QQE1" s="55"/>
      <c r="QQF1" s="55"/>
      <c r="QQG1" s="55"/>
      <c r="QQH1" s="55"/>
      <c r="QQI1" s="55"/>
      <c r="QQJ1" s="55"/>
      <c r="QQK1" s="55"/>
      <c r="QQL1" s="55"/>
      <c r="QQM1" s="55"/>
      <c r="QQN1" s="55"/>
      <c r="QQO1" s="55"/>
      <c r="QQP1" s="55"/>
      <c r="QQQ1" s="55"/>
      <c r="QQR1" s="55"/>
      <c r="QQS1" s="55"/>
      <c r="QQT1" s="55"/>
      <c r="QQU1" s="55"/>
      <c r="QQV1" s="55"/>
      <c r="QQW1" s="55"/>
      <c r="QQX1" s="55"/>
      <c r="QQY1" s="55"/>
      <c r="QQZ1" s="55"/>
      <c r="QRA1" s="55"/>
      <c r="QRB1" s="55"/>
      <c r="QRC1" s="55"/>
      <c r="QRD1" s="55"/>
      <c r="QRE1" s="55"/>
      <c r="QRF1" s="55"/>
      <c r="QRG1" s="55"/>
      <c r="QRH1" s="55"/>
      <c r="QRI1" s="55"/>
      <c r="QRJ1" s="55"/>
      <c r="QRK1" s="55"/>
      <c r="QRL1" s="55"/>
      <c r="QRM1" s="55"/>
      <c r="QRN1" s="55"/>
      <c r="QRO1" s="55"/>
      <c r="QRP1" s="55"/>
      <c r="QRQ1" s="55"/>
      <c r="QRR1" s="55"/>
      <c r="QRS1" s="55"/>
      <c r="QRT1" s="55"/>
      <c r="QRU1" s="55"/>
      <c r="QRV1" s="55"/>
      <c r="QRW1" s="55"/>
      <c r="QRX1" s="55"/>
      <c r="QRY1" s="55"/>
      <c r="QRZ1" s="55"/>
      <c r="QSA1" s="55"/>
      <c r="QSB1" s="55"/>
      <c r="QSC1" s="55"/>
      <c r="QSD1" s="55"/>
      <c r="QSE1" s="55"/>
      <c r="QSF1" s="55"/>
      <c r="QSG1" s="55"/>
      <c r="QSH1" s="55"/>
      <c r="QSI1" s="55"/>
      <c r="QSJ1" s="55"/>
      <c r="QSK1" s="55"/>
      <c r="QSL1" s="55"/>
      <c r="QSM1" s="55"/>
      <c r="QSN1" s="55"/>
      <c r="QSO1" s="55"/>
      <c r="QSP1" s="55"/>
      <c r="QSQ1" s="55"/>
      <c r="QSR1" s="55"/>
      <c r="QSS1" s="55"/>
      <c r="QST1" s="55"/>
      <c r="QSU1" s="55"/>
      <c r="QSV1" s="55"/>
      <c r="QSW1" s="55"/>
      <c r="QSX1" s="55"/>
      <c r="QSY1" s="55"/>
      <c r="QSZ1" s="55"/>
      <c r="QTA1" s="55"/>
      <c r="QTB1" s="55"/>
      <c r="QTC1" s="55"/>
      <c r="QTD1" s="55"/>
      <c r="QTE1" s="55"/>
      <c r="QTF1" s="55"/>
      <c r="QTG1" s="55"/>
      <c r="QTH1" s="55"/>
      <c r="QTI1" s="55"/>
      <c r="QTJ1" s="55"/>
      <c r="QTK1" s="55"/>
      <c r="QTL1" s="55"/>
      <c r="QTM1" s="55"/>
      <c r="QTN1" s="55"/>
      <c r="QTO1" s="55"/>
      <c r="QTP1" s="55"/>
      <c r="QTQ1" s="55"/>
      <c r="QTR1" s="55"/>
      <c r="QTS1" s="55"/>
      <c r="QTT1" s="55"/>
      <c r="QTU1" s="55"/>
      <c r="QTV1" s="55"/>
      <c r="QTW1" s="55"/>
      <c r="QTX1" s="55"/>
      <c r="QTY1" s="55"/>
      <c r="QTZ1" s="55"/>
      <c r="QUA1" s="55"/>
      <c r="QUB1" s="55"/>
      <c r="QUC1" s="55"/>
      <c r="QUD1" s="55"/>
      <c r="QUE1" s="55"/>
      <c r="QUF1" s="55"/>
      <c r="QUG1" s="55"/>
      <c r="QUH1" s="55"/>
      <c r="QUI1" s="55"/>
      <c r="QUJ1" s="55"/>
      <c r="QUK1" s="55"/>
      <c r="QUL1" s="55"/>
      <c r="QUM1" s="55"/>
      <c r="QUN1" s="55"/>
      <c r="QUO1" s="55"/>
      <c r="QUP1" s="55"/>
      <c r="QUQ1" s="55"/>
      <c r="QUR1" s="55"/>
      <c r="QUS1" s="55"/>
      <c r="QUT1" s="55"/>
      <c r="QUU1" s="55"/>
      <c r="QUV1" s="55"/>
      <c r="QUW1" s="55"/>
      <c r="QUX1" s="55"/>
      <c r="QUY1" s="55"/>
      <c r="QUZ1" s="55"/>
      <c r="QVA1" s="55"/>
      <c r="QVB1" s="55"/>
      <c r="QVC1" s="55"/>
      <c r="QVD1" s="55"/>
      <c r="QVE1" s="55"/>
      <c r="QVF1" s="55"/>
      <c r="QVG1" s="55"/>
      <c r="QVH1" s="55"/>
      <c r="QVI1" s="55"/>
      <c r="QVJ1" s="55"/>
      <c r="QVK1" s="55"/>
      <c r="QVL1" s="55"/>
      <c r="QVM1" s="55"/>
      <c r="QVN1" s="55"/>
      <c r="QVO1" s="55"/>
      <c r="QVP1" s="55"/>
      <c r="QVQ1" s="55"/>
      <c r="QVR1" s="55"/>
      <c r="QVS1" s="55"/>
      <c r="QVT1" s="55"/>
      <c r="QVU1" s="55"/>
      <c r="QVV1" s="55"/>
      <c r="QVW1" s="55"/>
      <c r="QVX1" s="55"/>
      <c r="QVY1" s="55"/>
      <c r="QVZ1" s="55"/>
      <c r="QWA1" s="55"/>
      <c r="QWB1" s="55"/>
      <c r="QWC1" s="55"/>
      <c r="QWD1" s="55"/>
      <c r="QWE1" s="55"/>
      <c r="QWF1" s="55"/>
      <c r="QWG1" s="55"/>
      <c r="QWH1" s="55"/>
      <c r="QWI1" s="55"/>
      <c r="QWJ1" s="55"/>
      <c r="QWK1" s="55"/>
      <c r="QWL1" s="55"/>
      <c r="QWM1" s="55"/>
      <c r="QWN1" s="55"/>
      <c r="QWO1" s="55"/>
      <c r="QWP1" s="55"/>
      <c r="QWQ1" s="55"/>
      <c r="QWR1" s="55"/>
      <c r="QWS1" s="55"/>
      <c r="QWT1" s="55"/>
      <c r="QWU1" s="55"/>
      <c r="QWV1" s="55"/>
      <c r="QWW1" s="55"/>
      <c r="QWX1" s="55"/>
      <c r="QWY1" s="55"/>
      <c r="QWZ1" s="55"/>
      <c r="QXA1" s="55"/>
      <c r="QXB1" s="55"/>
      <c r="QXC1" s="55"/>
      <c r="QXD1" s="55"/>
      <c r="QXE1" s="55"/>
      <c r="QXF1" s="55"/>
      <c r="QXG1" s="55"/>
      <c r="QXH1" s="55"/>
      <c r="QXI1" s="55"/>
      <c r="QXJ1" s="55"/>
      <c r="QXK1" s="55"/>
      <c r="QXL1" s="55"/>
      <c r="QXM1" s="55"/>
      <c r="QXN1" s="55"/>
      <c r="QXO1" s="55"/>
      <c r="QXP1" s="55"/>
      <c r="QXQ1" s="55"/>
      <c r="QXR1" s="55"/>
      <c r="QXS1" s="55"/>
      <c r="QXT1" s="55"/>
      <c r="QXU1" s="55"/>
      <c r="QXV1" s="55"/>
      <c r="QXW1" s="55"/>
      <c r="QXX1" s="55"/>
      <c r="QXY1" s="55"/>
      <c r="QXZ1" s="55"/>
      <c r="QYA1" s="55"/>
      <c r="QYB1" s="55"/>
      <c r="QYC1" s="55"/>
      <c r="QYD1" s="55"/>
      <c r="QYE1" s="55"/>
      <c r="QYF1" s="55"/>
      <c r="QYG1" s="55"/>
      <c r="QYH1" s="55"/>
      <c r="QYI1" s="55"/>
      <c r="QYJ1" s="55"/>
      <c r="QYK1" s="55"/>
      <c r="QYL1" s="55"/>
      <c r="QYM1" s="55"/>
      <c r="QYN1" s="55"/>
      <c r="QYO1" s="55"/>
      <c r="QYP1" s="55"/>
      <c r="QYQ1" s="55"/>
      <c r="QYR1" s="55"/>
      <c r="QYS1" s="55"/>
      <c r="QYT1" s="55"/>
      <c r="QYU1" s="55"/>
      <c r="QYV1" s="55"/>
      <c r="QYW1" s="55"/>
      <c r="QYX1" s="55"/>
      <c r="QYY1" s="55"/>
      <c r="QYZ1" s="55"/>
      <c r="QZA1" s="55"/>
      <c r="QZB1" s="55"/>
      <c r="QZC1" s="55"/>
      <c r="QZD1" s="55"/>
      <c r="QZE1" s="55"/>
      <c r="QZF1" s="55"/>
      <c r="QZG1" s="55"/>
      <c r="QZH1" s="55"/>
      <c r="QZI1" s="55"/>
      <c r="QZJ1" s="55"/>
      <c r="QZK1" s="55"/>
      <c r="QZL1" s="55"/>
      <c r="QZM1" s="55"/>
      <c r="QZN1" s="55"/>
      <c r="QZO1" s="55"/>
      <c r="QZP1" s="55"/>
      <c r="QZQ1" s="55"/>
      <c r="QZR1" s="55"/>
      <c r="QZS1" s="55"/>
      <c r="QZT1" s="55"/>
      <c r="QZU1" s="55"/>
      <c r="QZV1" s="55"/>
      <c r="QZW1" s="55"/>
      <c r="QZX1" s="55"/>
      <c r="QZY1" s="55"/>
      <c r="QZZ1" s="55"/>
      <c r="RAA1" s="55"/>
      <c r="RAB1" s="55"/>
      <c r="RAC1" s="55"/>
      <c r="RAD1" s="55"/>
      <c r="RAE1" s="55"/>
      <c r="RAF1" s="55"/>
      <c r="RAG1" s="55"/>
      <c r="RAH1" s="55"/>
      <c r="RAI1" s="55"/>
      <c r="RAJ1" s="55"/>
      <c r="RAK1" s="55"/>
      <c r="RAL1" s="55"/>
      <c r="RAM1" s="55"/>
      <c r="RAN1" s="55"/>
      <c r="RAO1" s="55"/>
      <c r="RAP1" s="55"/>
      <c r="RAQ1" s="55"/>
      <c r="RAR1" s="55"/>
      <c r="RAS1" s="55"/>
      <c r="RAT1" s="55"/>
      <c r="RAU1" s="55"/>
      <c r="RAV1" s="55"/>
      <c r="RAW1" s="55"/>
      <c r="RAX1" s="55"/>
      <c r="RAY1" s="55"/>
      <c r="RAZ1" s="55"/>
      <c r="RBA1" s="55"/>
      <c r="RBB1" s="55"/>
      <c r="RBC1" s="55"/>
      <c r="RBD1" s="55"/>
      <c r="RBE1" s="55"/>
      <c r="RBF1" s="55"/>
      <c r="RBG1" s="55"/>
      <c r="RBH1" s="55"/>
      <c r="RBI1" s="55"/>
      <c r="RBJ1" s="55"/>
      <c r="RBK1" s="55"/>
      <c r="RBL1" s="55"/>
      <c r="RBM1" s="55"/>
      <c r="RBN1" s="55"/>
      <c r="RBO1" s="55"/>
      <c r="RBP1" s="55"/>
      <c r="RBQ1" s="55"/>
      <c r="RBR1" s="55"/>
      <c r="RBS1" s="55"/>
      <c r="RBT1" s="55"/>
      <c r="RBU1" s="55"/>
      <c r="RBV1" s="55"/>
      <c r="RBW1" s="55"/>
      <c r="RBX1" s="55"/>
      <c r="RBY1" s="55"/>
      <c r="RBZ1" s="55"/>
      <c r="RCA1" s="55"/>
      <c r="RCB1" s="55"/>
      <c r="RCC1" s="55"/>
      <c r="RCD1" s="55"/>
      <c r="RCE1" s="55"/>
      <c r="RCF1" s="55"/>
      <c r="RCG1" s="55"/>
      <c r="RCH1" s="55"/>
      <c r="RCI1" s="55"/>
      <c r="RCJ1" s="55"/>
      <c r="RCK1" s="55"/>
      <c r="RCL1" s="55"/>
      <c r="RCM1" s="55"/>
      <c r="RCN1" s="55"/>
      <c r="RCO1" s="55"/>
      <c r="RCP1" s="55"/>
      <c r="RCQ1" s="55"/>
      <c r="RCR1" s="55"/>
      <c r="RCS1" s="55"/>
      <c r="RCT1" s="55"/>
      <c r="RCU1" s="55"/>
      <c r="RCV1" s="55"/>
      <c r="RCW1" s="55"/>
      <c r="RCX1" s="55"/>
      <c r="RCY1" s="55"/>
      <c r="RCZ1" s="55"/>
      <c r="RDA1" s="55"/>
      <c r="RDB1" s="55"/>
      <c r="RDC1" s="55"/>
      <c r="RDD1" s="55"/>
      <c r="RDE1" s="55"/>
      <c r="RDF1" s="55"/>
      <c r="RDG1" s="55"/>
      <c r="RDH1" s="55"/>
      <c r="RDI1" s="55"/>
      <c r="RDJ1" s="55"/>
      <c r="RDK1" s="55"/>
      <c r="RDL1" s="55"/>
      <c r="RDM1" s="55"/>
      <c r="RDN1" s="55"/>
      <c r="RDO1" s="55"/>
      <c r="RDP1" s="55"/>
      <c r="RDQ1" s="55"/>
      <c r="RDR1" s="55"/>
      <c r="RDS1" s="55"/>
      <c r="RDT1" s="55"/>
      <c r="RDU1" s="55"/>
      <c r="RDV1" s="55"/>
      <c r="RDW1" s="55"/>
      <c r="RDX1" s="55"/>
      <c r="RDY1" s="55"/>
      <c r="RDZ1" s="55"/>
      <c r="REA1" s="55"/>
      <c r="REB1" s="55"/>
      <c r="REC1" s="55"/>
      <c r="RED1" s="55"/>
      <c r="REE1" s="55"/>
      <c r="REF1" s="55"/>
      <c r="REG1" s="55"/>
      <c r="REH1" s="55"/>
      <c r="REI1" s="55"/>
      <c r="REJ1" s="55"/>
      <c r="REK1" s="55"/>
      <c r="REL1" s="55"/>
      <c r="REM1" s="55"/>
      <c r="REN1" s="55"/>
      <c r="REO1" s="55"/>
      <c r="REP1" s="55"/>
      <c r="REQ1" s="55"/>
      <c r="RER1" s="55"/>
      <c r="RES1" s="55"/>
      <c r="RET1" s="55"/>
      <c r="REU1" s="55"/>
      <c r="REV1" s="55"/>
      <c r="REW1" s="55"/>
      <c r="REX1" s="55"/>
      <c r="REY1" s="55"/>
      <c r="REZ1" s="55"/>
      <c r="RFA1" s="55"/>
      <c r="RFB1" s="55"/>
      <c r="RFC1" s="55"/>
      <c r="RFD1" s="55"/>
      <c r="RFE1" s="55"/>
      <c r="RFF1" s="55"/>
      <c r="RFG1" s="55"/>
      <c r="RFH1" s="55"/>
      <c r="RFI1" s="55"/>
      <c r="RFJ1" s="55"/>
      <c r="RFK1" s="55"/>
      <c r="RFL1" s="55"/>
      <c r="RFM1" s="55"/>
      <c r="RFN1" s="55"/>
      <c r="RFO1" s="55"/>
      <c r="RFP1" s="55"/>
      <c r="RFQ1" s="55"/>
      <c r="RFR1" s="55"/>
      <c r="RFS1" s="55"/>
      <c r="RFT1" s="55"/>
      <c r="RFU1" s="55"/>
      <c r="RFV1" s="55"/>
      <c r="RFW1" s="55"/>
      <c r="RFX1" s="55"/>
      <c r="RFY1" s="55"/>
      <c r="RFZ1" s="55"/>
      <c r="RGA1" s="55"/>
      <c r="RGB1" s="55"/>
      <c r="RGC1" s="55"/>
      <c r="RGD1" s="55"/>
      <c r="RGE1" s="55"/>
      <c r="RGF1" s="55"/>
      <c r="RGG1" s="55"/>
      <c r="RGH1" s="55"/>
      <c r="RGI1" s="55"/>
      <c r="RGJ1" s="55"/>
      <c r="RGK1" s="55"/>
      <c r="RGL1" s="55"/>
      <c r="RGM1" s="55"/>
      <c r="RGN1" s="55"/>
      <c r="RGO1" s="55"/>
      <c r="RGP1" s="55"/>
      <c r="RGQ1" s="55"/>
      <c r="RGR1" s="55"/>
      <c r="RGS1" s="55"/>
      <c r="RGT1" s="55"/>
      <c r="RGU1" s="55"/>
      <c r="RGV1" s="55"/>
      <c r="RGW1" s="55"/>
      <c r="RGX1" s="55"/>
      <c r="RGY1" s="55"/>
      <c r="RGZ1" s="55"/>
      <c r="RHA1" s="55"/>
      <c r="RHB1" s="55"/>
      <c r="RHC1" s="55"/>
      <c r="RHD1" s="55"/>
      <c r="RHE1" s="55"/>
      <c r="RHF1" s="55"/>
      <c r="RHG1" s="55"/>
      <c r="RHH1" s="55"/>
      <c r="RHI1" s="55"/>
      <c r="RHJ1" s="55"/>
      <c r="RHK1" s="55"/>
      <c r="RHL1" s="55"/>
      <c r="RHM1" s="55"/>
      <c r="RHN1" s="55"/>
      <c r="RHO1" s="55"/>
      <c r="RHP1" s="55"/>
      <c r="RHQ1" s="55"/>
      <c r="RHR1" s="55"/>
      <c r="RHS1" s="55"/>
      <c r="RHT1" s="55"/>
      <c r="RHU1" s="55"/>
      <c r="RHV1" s="55"/>
      <c r="RHW1" s="55"/>
      <c r="RHX1" s="55"/>
      <c r="RHY1" s="55"/>
      <c r="RHZ1" s="55"/>
      <c r="RIA1" s="55"/>
      <c r="RIB1" s="55"/>
      <c r="RIC1" s="55"/>
      <c r="RID1" s="55"/>
      <c r="RIE1" s="55"/>
      <c r="RIF1" s="55"/>
      <c r="RIG1" s="55"/>
      <c r="RIH1" s="55"/>
      <c r="RII1" s="55"/>
      <c r="RIJ1" s="55"/>
      <c r="RIK1" s="55"/>
      <c r="RIL1" s="55"/>
      <c r="RIM1" s="55"/>
      <c r="RIN1" s="55"/>
      <c r="RIO1" s="55"/>
      <c r="RIP1" s="55"/>
      <c r="RIQ1" s="55"/>
      <c r="RIR1" s="55"/>
      <c r="RIS1" s="55"/>
      <c r="RIT1" s="55"/>
      <c r="RIU1" s="55"/>
      <c r="RIV1" s="55"/>
      <c r="RIW1" s="55"/>
      <c r="RIX1" s="55"/>
      <c r="RIY1" s="55"/>
      <c r="RIZ1" s="55"/>
      <c r="RJA1" s="55"/>
      <c r="RJB1" s="55"/>
      <c r="RJC1" s="55"/>
      <c r="RJD1" s="55"/>
      <c r="RJE1" s="55"/>
      <c r="RJF1" s="55"/>
      <c r="RJG1" s="55"/>
      <c r="RJH1" s="55"/>
      <c r="RJI1" s="55"/>
      <c r="RJJ1" s="55"/>
      <c r="RJK1" s="55"/>
      <c r="RJL1" s="55"/>
      <c r="RJM1" s="55"/>
      <c r="RJN1" s="55"/>
      <c r="RJO1" s="55"/>
      <c r="RJP1" s="55"/>
      <c r="RJQ1" s="55"/>
      <c r="RJR1" s="55"/>
      <c r="RJS1" s="55"/>
      <c r="RJT1" s="55"/>
      <c r="RJU1" s="55"/>
      <c r="RJV1" s="55"/>
      <c r="RJW1" s="55"/>
      <c r="RJX1" s="55"/>
      <c r="RJY1" s="55"/>
      <c r="RJZ1" s="55"/>
      <c r="RKA1" s="55"/>
      <c r="RKB1" s="55"/>
      <c r="RKC1" s="55"/>
      <c r="RKD1" s="55"/>
      <c r="RKE1" s="55"/>
      <c r="RKF1" s="55"/>
      <c r="RKG1" s="55"/>
      <c r="RKH1" s="55"/>
      <c r="RKI1" s="55"/>
      <c r="RKJ1" s="55"/>
      <c r="RKK1" s="55"/>
      <c r="RKL1" s="55"/>
      <c r="RKM1" s="55"/>
      <c r="RKN1" s="55"/>
      <c r="RKO1" s="55"/>
      <c r="RKP1" s="55"/>
      <c r="RKQ1" s="55"/>
      <c r="RKR1" s="55"/>
      <c r="RKS1" s="55"/>
      <c r="RKT1" s="55"/>
      <c r="RKU1" s="55"/>
      <c r="RKV1" s="55"/>
      <c r="RKW1" s="55"/>
      <c r="RKX1" s="55"/>
      <c r="RKY1" s="55"/>
      <c r="RKZ1" s="55"/>
      <c r="RLA1" s="55"/>
      <c r="RLB1" s="55"/>
      <c r="RLC1" s="55"/>
      <c r="RLD1" s="55"/>
      <c r="RLE1" s="55"/>
      <c r="RLF1" s="55"/>
      <c r="RLG1" s="55"/>
      <c r="RLH1" s="55"/>
      <c r="RLI1" s="55"/>
      <c r="RLJ1" s="55"/>
      <c r="RLK1" s="55"/>
      <c r="RLL1" s="55"/>
      <c r="RLM1" s="55"/>
      <c r="RLN1" s="55"/>
      <c r="RLO1" s="55"/>
      <c r="RLP1" s="55"/>
      <c r="RLQ1" s="55"/>
      <c r="RLR1" s="55"/>
      <c r="RLS1" s="55"/>
      <c r="RLT1" s="55"/>
      <c r="RLU1" s="55"/>
      <c r="RLV1" s="55"/>
      <c r="RLW1" s="55"/>
      <c r="RLX1" s="55"/>
      <c r="RLY1" s="55"/>
      <c r="RLZ1" s="55"/>
      <c r="RMA1" s="55"/>
      <c r="RMB1" s="55"/>
      <c r="RMC1" s="55"/>
      <c r="RMD1" s="55"/>
      <c r="RME1" s="55"/>
      <c r="RMF1" s="55"/>
      <c r="RMG1" s="55"/>
      <c r="RMH1" s="55"/>
      <c r="RMI1" s="55"/>
      <c r="RMJ1" s="55"/>
      <c r="RMK1" s="55"/>
      <c r="RML1" s="55"/>
      <c r="RMM1" s="55"/>
      <c r="RMN1" s="55"/>
      <c r="RMO1" s="55"/>
      <c r="RMP1" s="55"/>
      <c r="RMQ1" s="55"/>
      <c r="RMR1" s="55"/>
      <c r="RMS1" s="55"/>
      <c r="RMT1" s="55"/>
      <c r="RMU1" s="55"/>
      <c r="RMV1" s="55"/>
      <c r="RMW1" s="55"/>
      <c r="RMX1" s="55"/>
      <c r="RMY1" s="55"/>
      <c r="RMZ1" s="55"/>
      <c r="RNA1" s="55"/>
      <c r="RNB1" s="55"/>
      <c r="RNC1" s="55"/>
      <c r="RND1" s="55"/>
      <c r="RNE1" s="55"/>
      <c r="RNF1" s="55"/>
      <c r="RNG1" s="55"/>
      <c r="RNH1" s="55"/>
      <c r="RNI1" s="55"/>
      <c r="RNJ1" s="55"/>
      <c r="RNK1" s="55"/>
      <c r="RNL1" s="55"/>
      <c r="RNM1" s="55"/>
      <c r="RNN1" s="55"/>
      <c r="RNO1" s="55"/>
      <c r="RNP1" s="55"/>
      <c r="RNQ1" s="55"/>
      <c r="RNR1" s="55"/>
      <c r="RNS1" s="55"/>
      <c r="RNT1" s="55"/>
      <c r="RNU1" s="55"/>
      <c r="RNV1" s="55"/>
      <c r="RNW1" s="55"/>
      <c r="RNX1" s="55"/>
      <c r="RNY1" s="55"/>
      <c r="RNZ1" s="55"/>
      <c r="ROA1" s="55"/>
      <c r="ROB1" s="55"/>
      <c r="ROC1" s="55"/>
      <c r="ROD1" s="55"/>
      <c r="ROE1" s="55"/>
      <c r="ROF1" s="55"/>
      <c r="ROG1" s="55"/>
      <c r="ROH1" s="55"/>
      <c r="ROI1" s="55"/>
      <c r="ROJ1" s="55"/>
      <c r="ROK1" s="55"/>
      <c r="ROL1" s="55"/>
      <c r="ROM1" s="55"/>
      <c r="RON1" s="55"/>
      <c r="ROO1" s="55"/>
      <c r="ROP1" s="55"/>
      <c r="ROQ1" s="55"/>
      <c r="ROR1" s="55"/>
      <c r="ROS1" s="55"/>
      <c r="ROT1" s="55"/>
      <c r="ROU1" s="55"/>
      <c r="ROV1" s="55"/>
      <c r="ROW1" s="55"/>
      <c r="ROX1" s="55"/>
      <c r="ROY1" s="55"/>
      <c r="ROZ1" s="55"/>
      <c r="RPA1" s="55"/>
      <c r="RPB1" s="55"/>
      <c r="RPC1" s="55"/>
      <c r="RPD1" s="55"/>
      <c r="RPE1" s="55"/>
      <c r="RPF1" s="55"/>
      <c r="RPG1" s="55"/>
      <c r="RPH1" s="55"/>
      <c r="RPI1" s="55"/>
      <c r="RPJ1" s="55"/>
      <c r="RPK1" s="55"/>
      <c r="RPL1" s="55"/>
      <c r="RPM1" s="55"/>
      <c r="RPN1" s="55"/>
      <c r="RPO1" s="55"/>
      <c r="RPP1" s="55"/>
      <c r="RPQ1" s="55"/>
      <c r="RPR1" s="55"/>
      <c r="RPS1" s="55"/>
      <c r="RPT1" s="55"/>
      <c r="RPU1" s="55"/>
      <c r="RPV1" s="55"/>
      <c r="RPW1" s="55"/>
      <c r="RPX1" s="55"/>
      <c r="RPY1" s="55"/>
      <c r="RPZ1" s="55"/>
      <c r="RQA1" s="55"/>
      <c r="RQB1" s="55"/>
      <c r="RQC1" s="55"/>
      <c r="RQD1" s="55"/>
      <c r="RQE1" s="55"/>
      <c r="RQF1" s="55"/>
      <c r="RQG1" s="55"/>
      <c r="RQH1" s="55"/>
      <c r="RQI1" s="55"/>
      <c r="RQJ1" s="55"/>
      <c r="RQK1" s="55"/>
      <c r="RQL1" s="55"/>
      <c r="RQM1" s="55"/>
      <c r="RQN1" s="55"/>
      <c r="RQO1" s="55"/>
      <c r="RQP1" s="55"/>
      <c r="RQQ1" s="55"/>
      <c r="RQR1" s="55"/>
      <c r="RQS1" s="55"/>
      <c r="RQT1" s="55"/>
      <c r="RQU1" s="55"/>
      <c r="RQV1" s="55"/>
      <c r="RQW1" s="55"/>
      <c r="RQX1" s="55"/>
      <c r="RQY1" s="55"/>
      <c r="RQZ1" s="55"/>
      <c r="RRA1" s="55"/>
      <c r="RRB1" s="55"/>
      <c r="RRC1" s="55"/>
      <c r="RRD1" s="55"/>
      <c r="RRE1" s="55"/>
      <c r="RRF1" s="55"/>
      <c r="RRG1" s="55"/>
      <c r="RRH1" s="55"/>
      <c r="RRI1" s="55"/>
      <c r="RRJ1" s="55"/>
      <c r="RRK1" s="55"/>
      <c r="RRL1" s="55"/>
      <c r="RRM1" s="55"/>
      <c r="RRN1" s="55"/>
      <c r="RRO1" s="55"/>
      <c r="RRP1" s="55"/>
      <c r="RRQ1" s="55"/>
      <c r="RRR1" s="55"/>
      <c r="RRS1" s="55"/>
      <c r="RRT1" s="55"/>
      <c r="RRU1" s="55"/>
      <c r="RRV1" s="55"/>
      <c r="RRW1" s="55"/>
      <c r="RRX1" s="55"/>
      <c r="RRY1" s="55"/>
      <c r="RRZ1" s="55"/>
      <c r="RSA1" s="55"/>
      <c r="RSB1" s="55"/>
      <c r="RSC1" s="55"/>
      <c r="RSD1" s="55"/>
      <c r="RSE1" s="55"/>
      <c r="RSF1" s="55"/>
      <c r="RSG1" s="55"/>
      <c r="RSH1" s="55"/>
      <c r="RSI1" s="55"/>
      <c r="RSJ1" s="55"/>
      <c r="RSK1" s="55"/>
      <c r="RSL1" s="55"/>
      <c r="RSM1" s="55"/>
      <c r="RSN1" s="55"/>
      <c r="RSO1" s="55"/>
      <c r="RSP1" s="55"/>
      <c r="RSQ1" s="55"/>
      <c r="RSR1" s="55"/>
      <c r="RSS1" s="55"/>
      <c r="RST1" s="55"/>
      <c r="RSU1" s="55"/>
      <c r="RSV1" s="55"/>
      <c r="RSW1" s="55"/>
      <c r="RSX1" s="55"/>
      <c r="RSY1" s="55"/>
      <c r="RSZ1" s="55"/>
      <c r="RTA1" s="55"/>
      <c r="RTB1" s="55"/>
      <c r="RTC1" s="55"/>
      <c r="RTD1" s="55"/>
      <c r="RTE1" s="55"/>
      <c r="RTF1" s="55"/>
      <c r="RTG1" s="55"/>
      <c r="RTH1" s="55"/>
      <c r="RTI1" s="55"/>
      <c r="RTJ1" s="55"/>
      <c r="RTK1" s="55"/>
      <c r="RTL1" s="55"/>
      <c r="RTM1" s="55"/>
      <c r="RTN1" s="55"/>
      <c r="RTO1" s="55"/>
      <c r="RTP1" s="55"/>
      <c r="RTQ1" s="55"/>
      <c r="RTR1" s="55"/>
      <c r="RTS1" s="55"/>
      <c r="RTT1" s="55"/>
      <c r="RTU1" s="55"/>
      <c r="RTV1" s="55"/>
      <c r="RTW1" s="55"/>
      <c r="RTX1" s="55"/>
      <c r="RTY1" s="55"/>
      <c r="RTZ1" s="55"/>
      <c r="RUA1" s="55"/>
      <c r="RUB1" s="55"/>
      <c r="RUC1" s="55"/>
      <c r="RUD1" s="55"/>
      <c r="RUE1" s="55"/>
      <c r="RUF1" s="55"/>
      <c r="RUG1" s="55"/>
      <c r="RUH1" s="55"/>
      <c r="RUI1" s="55"/>
      <c r="RUJ1" s="55"/>
      <c r="RUK1" s="55"/>
      <c r="RUL1" s="55"/>
      <c r="RUM1" s="55"/>
      <c r="RUN1" s="55"/>
      <c r="RUO1" s="55"/>
      <c r="RUP1" s="55"/>
      <c r="RUQ1" s="55"/>
      <c r="RUR1" s="55"/>
      <c r="RUS1" s="55"/>
      <c r="RUT1" s="55"/>
      <c r="RUU1" s="55"/>
      <c r="RUV1" s="55"/>
      <c r="RUW1" s="55"/>
      <c r="RUX1" s="55"/>
      <c r="RUY1" s="55"/>
      <c r="RUZ1" s="55"/>
      <c r="RVA1" s="55"/>
      <c r="RVB1" s="55"/>
      <c r="RVC1" s="55"/>
      <c r="RVD1" s="55"/>
      <c r="RVE1" s="55"/>
      <c r="RVF1" s="55"/>
      <c r="RVG1" s="55"/>
      <c r="RVH1" s="55"/>
      <c r="RVI1" s="55"/>
      <c r="RVJ1" s="55"/>
      <c r="RVK1" s="55"/>
      <c r="RVL1" s="55"/>
      <c r="RVM1" s="55"/>
      <c r="RVN1" s="55"/>
      <c r="RVO1" s="55"/>
      <c r="RVP1" s="55"/>
      <c r="RVQ1" s="55"/>
      <c r="RVR1" s="55"/>
      <c r="RVS1" s="55"/>
      <c r="RVT1" s="55"/>
      <c r="RVU1" s="55"/>
      <c r="RVV1" s="55"/>
      <c r="RVW1" s="55"/>
      <c r="RVX1" s="55"/>
      <c r="RVY1" s="55"/>
      <c r="RVZ1" s="55"/>
      <c r="RWA1" s="55"/>
      <c r="RWB1" s="55"/>
      <c r="RWC1" s="55"/>
      <c r="RWD1" s="55"/>
      <c r="RWE1" s="55"/>
      <c r="RWF1" s="55"/>
      <c r="RWG1" s="55"/>
      <c r="RWH1" s="55"/>
      <c r="RWI1" s="55"/>
      <c r="RWJ1" s="55"/>
      <c r="RWK1" s="55"/>
      <c r="RWL1" s="55"/>
      <c r="RWM1" s="55"/>
      <c r="RWN1" s="55"/>
      <c r="RWO1" s="55"/>
      <c r="RWP1" s="55"/>
      <c r="RWQ1" s="55"/>
      <c r="RWR1" s="55"/>
      <c r="RWS1" s="55"/>
      <c r="RWT1" s="55"/>
      <c r="RWU1" s="55"/>
      <c r="RWV1" s="55"/>
      <c r="RWW1" s="55"/>
      <c r="RWX1" s="55"/>
      <c r="RWY1" s="55"/>
      <c r="RWZ1" s="55"/>
      <c r="RXA1" s="55"/>
      <c r="RXB1" s="55"/>
      <c r="RXC1" s="55"/>
      <c r="RXD1" s="55"/>
      <c r="RXE1" s="55"/>
      <c r="RXF1" s="55"/>
      <c r="RXG1" s="55"/>
      <c r="RXH1" s="55"/>
      <c r="RXI1" s="55"/>
      <c r="RXJ1" s="55"/>
      <c r="RXK1" s="55"/>
      <c r="RXL1" s="55"/>
      <c r="RXM1" s="55"/>
      <c r="RXN1" s="55"/>
      <c r="RXO1" s="55"/>
      <c r="RXP1" s="55"/>
      <c r="RXQ1" s="55"/>
      <c r="RXR1" s="55"/>
      <c r="RXS1" s="55"/>
      <c r="RXT1" s="55"/>
      <c r="RXU1" s="55"/>
      <c r="RXV1" s="55"/>
      <c r="RXW1" s="55"/>
      <c r="RXX1" s="55"/>
      <c r="RXY1" s="55"/>
      <c r="RXZ1" s="55"/>
      <c r="RYA1" s="55"/>
      <c r="RYB1" s="55"/>
      <c r="RYC1" s="55"/>
      <c r="RYD1" s="55"/>
      <c r="RYE1" s="55"/>
      <c r="RYF1" s="55"/>
      <c r="RYG1" s="55"/>
      <c r="RYH1" s="55"/>
      <c r="RYI1" s="55"/>
      <c r="RYJ1" s="55"/>
      <c r="RYK1" s="55"/>
      <c r="RYL1" s="55"/>
      <c r="RYM1" s="55"/>
      <c r="RYN1" s="55"/>
      <c r="RYO1" s="55"/>
      <c r="RYP1" s="55"/>
      <c r="RYQ1" s="55"/>
      <c r="RYR1" s="55"/>
      <c r="RYS1" s="55"/>
      <c r="RYT1" s="55"/>
      <c r="RYU1" s="55"/>
      <c r="RYV1" s="55"/>
      <c r="RYW1" s="55"/>
      <c r="RYX1" s="55"/>
      <c r="RYY1" s="55"/>
      <c r="RYZ1" s="55"/>
      <c r="RZA1" s="55"/>
      <c r="RZB1" s="55"/>
      <c r="RZC1" s="55"/>
      <c r="RZD1" s="55"/>
      <c r="RZE1" s="55"/>
      <c r="RZF1" s="55"/>
      <c r="RZG1" s="55"/>
      <c r="RZH1" s="55"/>
      <c r="RZI1" s="55"/>
      <c r="RZJ1" s="55"/>
      <c r="RZK1" s="55"/>
      <c r="RZL1" s="55"/>
      <c r="RZM1" s="55"/>
      <c r="RZN1" s="55"/>
      <c r="RZO1" s="55"/>
      <c r="RZP1" s="55"/>
      <c r="RZQ1" s="55"/>
      <c r="RZR1" s="55"/>
      <c r="RZS1" s="55"/>
      <c r="RZT1" s="55"/>
      <c r="RZU1" s="55"/>
      <c r="RZV1" s="55"/>
      <c r="RZW1" s="55"/>
      <c r="RZX1" s="55"/>
      <c r="RZY1" s="55"/>
      <c r="RZZ1" s="55"/>
      <c r="SAA1" s="55"/>
      <c r="SAB1" s="55"/>
      <c r="SAC1" s="55"/>
      <c r="SAD1" s="55"/>
      <c r="SAE1" s="55"/>
      <c r="SAF1" s="55"/>
      <c r="SAG1" s="55"/>
      <c r="SAH1" s="55"/>
      <c r="SAI1" s="55"/>
      <c r="SAJ1" s="55"/>
      <c r="SAK1" s="55"/>
      <c r="SAL1" s="55"/>
      <c r="SAM1" s="55"/>
      <c r="SAN1" s="55"/>
      <c r="SAO1" s="55"/>
      <c r="SAP1" s="55"/>
      <c r="SAQ1" s="55"/>
      <c r="SAR1" s="55"/>
      <c r="SAS1" s="55"/>
      <c r="SAT1" s="55"/>
      <c r="SAU1" s="55"/>
      <c r="SAV1" s="55"/>
      <c r="SAW1" s="55"/>
      <c r="SAX1" s="55"/>
      <c r="SAY1" s="55"/>
      <c r="SAZ1" s="55"/>
      <c r="SBA1" s="55"/>
      <c r="SBB1" s="55"/>
      <c r="SBC1" s="55"/>
      <c r="SBD1" s="55"/>
      <c r="SBE1" s="55"/>
      <c r="SBF1" s="55"/>
      <c r="SBG1" s="55"/>
      <c r="SBH1" s="55"/>
      <c r="SBI1" s="55"/>
      <c r="SBJ1" s="55"/>
      <c r="SBK1" s="55"/>
      <c r="SBL1" s="55"/>
      <c r="SBM1" s="55"/>
      <c r="SBN1" s="55"/>
      <c r="SBO1" s="55"/>
      <c r="SBP1" s="55"/>
      <c r="SBQ1" s="55"/>
      <c r="SBR1" s="55"/>
      <c r="SBS1" s="55"/>
      <c r="SBT1" s="55"/>
      <c r="SBU1" s="55"/>
      <c r="SBV1" s="55"/>
      <c r="SBW1" s="55"/>
      <c r="SBX1" s="55"/>
      <c r="SBY1" s="55"/>
      <c r="SBZ1" s="55"/>
      <c r="SCA1" s="55"/>
      <c r="SCB1" s="55"/>
      <c r="SCC1" s="55"/>
      <c r="SCD1" s="55"/>
      <c r="SCE1" s="55"/>
      <c r="SCF1" s="55"/>
      <c r="SCG1" s="55"/>
      <c r="SCH1" s="55"/>
      <c r="SCI1" s="55"/>
      <c r="SCJ1" s="55"/>
      <c r="SCK1" s="55"/>
      <c r="SCL1" s="55"/>
      <c r="SCM1" s="55"/>
      <c r="SCN1" s="55"/>
      <c r="SCO1" s="55"/>
      <c r="SCP1" s="55"/>
      <c r="SCQ1" s="55"/>
      <c r="SCR1" s="55"/>
      <c r="SCS1" s="55"/>
      <c r="SCT1" s="55"/>
      <c r="SCU1" s="55"/>
      <c r="SCV1" s="55"/>
      <c r="SCW1" s="55"/>
      <c r="SCX1" s="55"/>
      <c r="SCY1" s="55"/>
      <c r="SCZ1" s="55"/>
      <c r="SDA1" s="55"/>
      <c r="SDB1" s="55"/>
      <c r="SDC1" s="55"/>
      <c r="SDD1" s="55"/>
      <c r="SDE1" s="55"/>
      <c r="SDF1" s="55"/>
      <c r="SDG1" s="55"/>
      <c r="SDH1" s="55"/>
      <c r="SDI1" s="55"/>
      <c r="SDJ1" s="55"/>
      <c r="SDK1" s="55"/>
      <c r="SDL1" s="55"/>
      <c r="SDM1" s="55"/>
      <c r="SDN1" s="55"/>
      <c r="SDO1" s="55"/>
      <c r="SDP1" s="55"/>
      <c r="SDQ1" s="55"/>
      <c r="SDR1" s="55"/>
      <c r="SDS1" s="55"/>
      <c r="SDT1" s="55"/>
      <c r="SDU1" s="55"/>
      <c r="SDV1" s="55"/>
      <c r="SDW1" s="55"/>
      <c r="SDX1" s="55"/>
      <c r="SDY1" s="55"/>
      <c r="SDZ1" s="55"/>
      <c r="SEA1" s="55"/>
      <c r="SEB1" s="55"/>
      <c r="SEC1" s="55"/>
      <c r="SED1" s="55"/>
      <c r="SEE1" s="55"/>
      <c r="SEF1" s="55"/>
      <c r="SEG1" s="55"/>
      <c r="SEH1" s="55"/>
      <c r="SEI1" s="55"/>
      <c r="SEJ1" s="55"/>
      <c r="SEK1" s="55"/>
      <c r="SEL1" s="55"/>
      <c r="SEM1" s="55"/>
      <c r="SEN1" s="55"/>
      <c r="SEO1" s="55"/>
      <c r="SEP1" s="55"/>
      <c r="SEQ1" s="55"/>
      <c r="SER1" s="55"/>
      <c r="SES1" s="55"/>
      <c r="SET1" s="55"/>
      <c r="SEU1" s="55"/>
      <c r="SEV1" s="55"/>
      <c r="SEW1" s="55"/>
      <c r="SEX1" s="55"/>
      <c r="SEY1" s="55"/>
      <c r="SEZ1" s="55"/>
      <c r="SFA1" s="55"/>
      <c r="SFB1" s="55"/>
      <c r="SFC1" s="55"/>
      <c r="SFD1" s="55"/>
      <c r="SFE1" s="55"/>
      <c r="SFF1" s="55"/>
      <c r="SFG1" s="55"/>
      <c r="SFH1" s="55"/>
      <c r="SFI1" s="55"/>
      <c r="SFJ1" s="55"/>
      <c r="SFK1" s="55"/>
      <c r="SFL1" s="55"/>
      <c r="SFM1" s="55"/>
      <c r="SFN1" s="55"/>
      <c r="SFO1" s="55"/>
      <c r="SFP1" s="55"/>
      <c r="SFQ1" s="55"/>
      <c r="SFR1" s="55"/>
      <c r="SFS1" s="55"/>
      <c r="SFT1" s="55"/>
      <c r="SFU1" s="55"/>
      <c r="SFV1" s="55"/>
      <c r="SFW1" s="55"/>
      <c r="SFX1" s="55"/>
      <c r="SFY1" s="55"/>
      <c r="SFZ1" s="55"/>
      <c r="SGA1" s="55"/>
      <c r="SGB1" s="55"/>
      <c r="SGC1" s="55"/>
      <c r="SGD1" s="55"/>
      <c r="SGE1" s="55"/>
      <c r="SGF1" s="55"/>
      <c r="SGG1" s="55"/>
      <c r="SGH1" s="55"/>
      <c r="SGI1" s="55"/>
      <c r="SGJ1" s="55"/>
      <c r="SGK1" s="55"/>
      <c r="SGL1" s="55"/>
      <c r="SGM1" s="55"/>
      <c r="SGN1" s="55"/>
      <c r="SGO1" s="55"/>
      <c r="SGP1" s="55"/>
      <c r="SGQ1" s="55"/>
      <c r="SGR1" s="55"/>
      <c r="SGS1" s="55"/>
      <c r="SGT1" s="55"/>
      <c r="SGU1" s="55"/>
      <c r="SGV1" s="55"/>
      <c r="SGW1" s="55"/>
      <c r="SGX1" s="55"/>
      <c r="SGY1" s="55"/>
      <c r="SGZ1" s="55"/>
      <c r="SHA1" s="55"/>
      <c r="SHB1" s="55"/>
      <c r="SHC1" s="55"/>
      <c r="SHD1" s="55"/>
      <c r="SHE1" s="55"/>
      <c r="SHF1" s="55"/>
      <c r="SHG1" s="55"/>
      <c r="SHH1" s="55"/>
      <c r="SHI1" s="55"/>
      <c r="SHJ1" s="55"/>
      <c r="SHK1" s="55"/>
      <c r="SHL1" s="55"/>
      <c r="SHM1" s="55"/>
      <c r="SHN1" s="55"/>
      <c r="SHO1" s="55"/>
      <c r="SHP1" s="55"/>
      <c r="SHQ1" s="55"/>
      <c r="SHR1" s="55"/>
      <c r="SHS1" s="55"/>
      <c r="SHT1" s="55"/>
      <c r="SHU1" s="55"/>
      <c r="SHV1" s="55"/>
      <c r="SHW1" s="55"/>
      <c r="SHX1" s="55"/>
      <c r="SHY1" s="55"/>
      <c r="SHZ1" s="55"/>
      <c r="SIA1" s="55"/>
      <c r="SIB1" s="55"/>
      <c r="SIC1" s="55"/>
      <c r="SID1" s="55"/>
      <c r="SIE1" s="55"/>
      <c r="SIF1" s="55"/>
      <c r="SIG1" s="55"/>
      <c r="SIH1" s="55"/>
      <c r="SII1" s="55"/>
      <c r="SIJ1" s="55"/>
      <c r="SIK1" s="55"/>
      <c r="SIL1" s="55"/>
      <c r="SIM1" s="55"/>
      <c r="SIN1" s="55"/>
      <c r="SIO1" s="55"/>
      <c r="SIP1" s="55"/>
      <c r="SIQ1" s="55"/>
      <c r="SIR1" s="55"/>
      <c r="SIS1" s="55"/>
      <c r="SIT1" s="55"/>
      <c r="SIU1" s="55"/>
      <c r="SIV1" s="55"/>
      <c r="SIW1" s="55"/>
      <c r="SIX1" s="55"/>
      <c r="SIY1" s="55"/>
      <c r="SIZ1" s="55"/>
      <c r="SJA1" s="55"/>
      <c r="SJB1" s="55"/>
      <c r="SJC1" s="55"/>
      <c r="SJD1" s="55"/>
      <c r="SJE1" s="55"/>
      <c r="SJF1" s="55"/>
      <c r="SJG1" s="55"/>
      <c r="SJH1" s="55"/>
      <c r="SJI1" s="55"/>
      <c r="SJJ1" s="55"/>
      <c r="SJK1" s="55"/>
      <c r="SJL1" s="55"/>
      <c r="SJM1" s="55"/>
      <c r="SJN1" s="55"/>
      <c r="SJO1" s="55"/>
      <c r="SJP1" s="55"/>
      <c r="SJQ1" s="55"/>
      <c r="SJR1" s="55"/>
      <c r="SJS1" s="55"/>
      <c r="SJT1" s="55"/>
      <c r="SJU1" s="55"/>
      <c r="SJV1" s="55"/>
      <c r="SJW1" s="55"/>
      <c r="SJX1" s="55"/>
      <c r="SJY1" s="55"/>
      <c r="SJZ1" s="55"/>
      <c r="SKA1" s="55"/>
      <c r="SKB1" s="55"/>
      <c r="SKC1" s="55"/>
      <c r="SKD1" s="55"/>
      <c r="SKE1" s="55"/>
      <c r="SKF1" s="55"/>
      <c r="SKG1" s="55"/>
      <c r="SKH1" s="55"/>
      <c r="SKI1" s="55"/>
      <c r="SKJ1" s="55"/>
      <c r="SKK1" s="55"/>
      <c r="SKL1" s="55"/>
      <c r="SKM1" s="55"/>
      <c r="SKN1" s="55"/>
      <c r="SKO1" s="55"/>
      <c r="SKP1" s="55"/>
      <c r="SKQ1" s="55"/>
      <c r="SKR1" s="55"/>
      <c r="SKS1" s="55"/>
      <c r="SKT1" s="55"/>
      <c r="SKU1" s="55"/>
      <c r="SKV1" s="55"/>
      <c r="SKW1" s="55"/>
      <c r="SKX1" s="55"/>
      <c r="SKY1" s="55"/>
      <c r="SKZ1" s="55"/>
      <c r="SLA1" s="55"/>
      <c r="SLB1" s="55"/>
      <c r="SLC1" s="55"/>
      <c r="SLD1" s="55"/>
      <c r="SLE1" s="55"/>
      <c r="SLF1" s="55"/>
      <c r="SLG1" s="55"/>
      <c r="SLH1" s="55"/>
      <c r="SLI1" s="55"/>
      <c r="SLJ1" s="55"/>
      <c r="SLK1" s="55"/>
      <c r="SLL1" s="55"/>
      <c r="SLM1" s="55"/>
      <c r="SLN1" s="55"/>
      <c r="SLO1" s="55"/>
      <c r="SLP1" s="55"/>
      <c r="SLQ1" s="55"/>
      <c r="SLR1" s="55"/>
      <c r="SLS1" s="55"/>
      <c r="SLT1" s="55"/>
      <c r="SLU1" s="55"/>
      <c r="SLV1" s="55"/>
      <c r="SLW1" s="55"/>
      <c r="SLX1" s="55"/>
      <c r="SLY1" s="55"/>
      <c r="SLZ1" s="55"/>
      <c r="SMA1" s="55"/>
      <c r="SMB1" s="55"/>
      <c r="SMC1" s="55"/>
      <c r="SMD1" s="55"/>
      <c r="SME1" s="55"/>
      <c r="SMF1" s="55"/>
      <c r="SMG1" s="55"/>
      <c r="SMH1" s="55"/>
      <c r="SMI1" s="55"/>
      <c r="SMJ1" s="55"/>
      <c r="SMK1" s="55"/>
      <c r="SML1" s="55"/>
      <c r="SMM1" s="55"/>
      <c r="SMN1" s="55"/>
      <c r="SMO1" s="55"/>
      <c r="SMP1" s="55"/>
      <c r="SMQ1" s="55"/>
      <c r="SMR1" s="55"/>
      <c r="SMS1" s="55"/>
      <c r="SMT1" s="55"/>
      <c r="SMU1" s="55"/>
      <c r="SMV1" s="55"/>
      <c r="SMW1" s="55"/>
      <c r="SMX1" s="55"/>
      <c r="SMY1" s="55"/>
      <c r="SMZ1" s="55"/>
      <c r="SNA1" s="55"/>
      <c r="SNB1" s="55"/>
      <c r="SNC1" s="55"/>
      <c r="SND1" s="55"/>
      <c r="SNE1" s="55"/>
      <c r="SNF1" s="55"/>
      <c r="SNG1" s="55"/>
      <c r="SNH1" s="55"/>
      <c r="SNI1" s="55"/>
      <c r="SNJ1" s="55"/>
      <c r="SNK1" s="55"/>
      <c r="SNL1" s="55"/>
      <c r="SNM1" s="55"/>
      <c r="SNN1" s="55"/>
      <c r="SNO1" s="55"/>
      <c r="SNP1" s="55"/>
      <c r="SNQ1" s="55"/>
      <c r="SNR1" s="55"/>
      <c r="SNS1" s="55"/>
      <c r="SNT1" s="55"/>
      <c r="SNU1" s="55"/>
      <c r="SNV1" s="55"/>
      <c r="SNW1" s="55"/>
      <c r="SNX1" s="55"/>
      <c r="SNY1" s="55"/>
      <c r="SNZ1" s="55"/>
      <c r="SOA1" s="55"/>
      <c r="SOB1" s="55"/>
      <c r="SOC1" s="55"/>
      <c r="SOD1" s="55"/>
      <c r="SOE1" s="55"/>
      <c r="SOF1" s="55"/>
      <c r="SOG1" s="55"/>
      <c r="SOH1" s="55"/>
      <c r="SOI1" s="55"/>
      <c r="SOJ1" s="55"/>
      <c r="SOK1" s="55"/>
      <c r="SOL1" s="55"/>
      <c r="SOM1" s="55"/>
      <c r="SON1" s="55"/>
      <c r="SOO1" s="55"/>
      <c r="SOP1" s="55"/>
      <c r="SOQ1" s="55"/>
      <c r="SOR1" s="55"/>
      <c r="SOS1" s="55"/>
      <c r="SOT1" s="55"/>
      <c r="SOU1" s="55"/>
      <c r="SOV1" s="55"/>
      <c r="SOW1" s="55"/>
      <c r="SOX1" s="55"/>
      <c r="SOY1" s="55"/>
      <c r="SOZ1" s="55"/>
      <c r="SPA1" s="55"/>
      <c r="SPB1" s="55"/>
      <c r="SPC1" s="55"/>
      <c r="SPD1" s="55"/>
      <c r="SPE1" s="55"/>
      <c r="SPF1" s="55"/>
      <c r="SPG1" s="55"/>
      <c r="SPH1" s="55"/>
      <c r="SPI1" s="55"/>
      <c r="SPJ1" s="55"/>
      <c r="SPK1" s="55"/>
      <c r="SPL1" s="55"/>
      <c r="SPM1" s="55"/>
      <c r="SPN1" s="55"/>
      <c r="SPO1" s="55"/>
      <c r="SPP1" s="55"/>
      <c r="SPQ1" s="55"/>
      <c r="SPR1" s="55"/>
      <c r="SPS1" s="55"/>
      <c r="SPT1" s="55"/>
      <c r="SPU1" s="55"/>
      <c r="SPV1" s="55"/>
      <c r="SPW1" s="55"/>
      <c r="SPX1" s="55"/>
      <c r="SPY1" s="55"/>
      <c r="SPZ1" s="55"/>
      <c r="SQA1" s="55"/>
      <c r="SQB1" s="55"/>
      <c r="SQC1" s="55"/>
      <c r="SQD1" s="55"/>
      <c r="SQE1" s="55"/>
      <c r="SQF1" s="55"/>
      <c r="SQG1" s="55"/>
      <c r="SQH1" s="55"/>
      <c r="SQI1" s="55"/>
      <c r="SQJ1" s="55"/>
      <c r="SQK1" s="55"/>
      <c r="SQL1" s="55"/>
      <c r="SQM1" s="55"/>
      <c r="SQN1" s="55"/>
      <c r="SQO1" s="55"/>
      <c r="SQP1" s="55"/>
      <c r="SQQ1" s="55"/>
      <c r="SQR1" s="55"/>
      <c r="SQS1" s="55"/>
      <c r="SQT1" s="55"/>
      <c r="SQU1" s="55"/>
      <c r="SQV1" s="55"/>
      <c r="SQW1" s="55"/>
      <c r="SQX1" s="55"/>
      <c r="SQY1" s="55"/>
      <c r="SQZ1" s="55"/>
      <c r="SRA1" s="55"/>
      <c r="SRB1" s="55"/>
      <c r="SRC1" s="55"/>
      <c r="SRD1" s="55"/>
      <c r="SRE1" s="55"/>
      <c r="SRF1" s="55"/>
      <c r="SRG1" s="55"/>
      <c r="SRH1" s="55"/>
      <c r="SRI1" s="55"/>
      <c r="SRJ1" s="55"/>
      <c r="SRK1" s="55"/>
      <c r="SRL1" s="55"/>
      <c r="SRM1" s="55"/>
      <c r="SRN1" s="55"/>
      <c r="SRO1" s="55"/>
      <c r="SRP1" s="55"/>
      <c r="SRQ1" s="55"/>
      <c r="SRR1" s="55"/>
      <c r="SRS1" s="55"/>
      <c r="SRT1" s="55"/>
      <c r="SRU1" s="55"/>
      <c r="SRV1" s="55"/>
      <c r="SRW1" s="55"/>
      <c r="SRX1" s="55"/>
      <c r="SRY1" s="55"/>
      <c r="SRZ1" s="55"/>
      <c r="SSA1" s="55"/>
      <c r="SSB1" s="55"/>
      <c r="SSC1" s="55"/>
      <c r="SSD1" s="55"/>
      <c r="SSE1" s="55"/>
      <c r="SSF1" s="55"/>
      <c r="SSG1" s="55"/>
      <c r="SSH1" s="55"/>
      <c r="SSI1" s="55"/>
      <c r="SSJ1" s="55"/>
      <c r="SSK1" s="55"/>
      <c r="SSL1" s="55"/>
      <c r="SSM1" s="55"/>
      <c r="SSN1" s="55"/>
      <c r="SSO1" s="55"/>
      <c r="SSP1" s="55"/>
      <c r="SSQ1" s="55"/>
      <c r="SSR1" s="55"/>
      <c r="SSS1" s="55"/>
      <c r="SST1" s="55"/>
      <c r="SSU1" s="55"/>
      <c r="SSV1" s="55"/>
      <c r="SSW1" s="55"/>
      <c r="SSX1" s="55"/>
      <c r="SSY1" s="55"/>
      <c r="SSZ1" s="55"/>
      <c r="STA1" s="55"/>
      <c r="STB1" s="55"/>
      <c r="STC1" s="55"/>
      <c r="STD1" s="55"/>
      <c r="STE1" s="55"/>
      <c r="STF1" s="55"/>
      <c r="STG1" s="55"/>
      <c r="STH1" s="55"/>
      <c r="STI1" s="55"/>
      <c r="STJ1" s="55"/>
      <c r="STK1" s="55"/>
      <c r="STL1" s="55"/>
      <c r="STM1" s="55"/>
      <c r="STN1" s="55"/>
      <c r="STO1" s="55"/>
      <c r="STP1" s="55"/>
      <c r="STQ1" s="55"/>
      <c r="STR1" s="55"/>
      <c r="STS1" s="55"/>
      <c r="STT1" s="55"/>
      <c r="STU1" s="55"/>
      <c r="STV1" s="55"/>
      <c r="STW1" s="55"/>
      <c r="STX1" s="55"/>
      <c r="STY1" s="55"/>
      <c r="STZ1" s="55"/>
      <c r="SUA1" s="55"/>
      <c r="SUB1" s="55"/>
      <c r="SUC1" s="55"/>
      <c r="SUD1" s="55"/>
      <c r="SUE1" s="55"/>
      <c r="SUF1" s="55"/>
      <c r="SUG1" s="55"/>
      <c r="SUH1" s="55"/>
      <c r="SUI1" s="55"/>
      <c r="SUJ1" s="55"/>
      <c r="SUK1" s="55"/>
      <c r="SUL1" s="55"/>
      <c r="SUM1" s="55"/>
      <c r="SUN1" s="55"/>
      <c r="SUO1" s="55"/>
      <c r="SUP1" s="55"/>
      <c r="SUQ1" s="55"/>
      <c r="SUR1" s="55"/>
      <c r="SUS1" s="55"/>
      <c r="SUT1" s="55"/>
      <c r="SUU1" s="55"/>
      <c r="SUV1" s="55"/>
      <c r="SUW1" s="55"/>
      <c r="SUX1" s="55"/>
      <c r="SUY1" s="55"/>
      <c r="SUZ1" s="55"/>
      <c r="SVA1" s="55"/>
      <c r="SVB1" s="55"/>
      <c r="SVC1" s="55"/>
      <c r="SVD1" s="55"/>
      <c r="SVE1" s="55"/>
      <c r="SVF1" s="55"/>
      <c r="SVG1" s="55"/>
      <c r="SVH1" s="55"/>
      <c r="SVI1" s="55"/>
      <c r="SVJ1" s="55"/>
      <c r="SVK1" s="55"/>
      <c r="SVL1" s="55"/>
      <c r="SVM1" s="55"/>
      <c r="SVN1" s="55"/>
      <c r="SVO1" s="55"/>
      <c r="SVP1" s="55"/>
      <c r="SVQ1" s="55"/>
      <c r="SVR1" s="55"/>
      <c r="SVS1" s="55"/>
      <c r="SVT1" s="55"/>
      <c r="SVU1" s="55"/>
      <c r="SVV1" s="55"/>
      <c r="SVW1" s="55"/>
      <c r="SVX1" s="55"/>
      <c r="SVY1" s="55"/>
      <c r="SVZ1" s="55"/>
      <c r="SWA1" s="55"/>
      <c r="SWB1" s="55"/>
      <c r="SWC1" s="55"/>
      <c r="SWD1" s="55"/>
      <c r="SWE1" s="55"/>
      <c r="SWF1" s="55"/>
      <c r="SWG1" s="55"/>
      <c r="SWH1" s="55"/>
      <c r="SWI1" s="55"/>
      <c r="SWJ1" s="55"/>
      <c r="SWK1" s="55"/>
      <c r="SWL1" s="55"/>
      <c r="SWM1" s="55"/>
      <c r="SWN1" s="55"/>
      <c r="SWO1" s="55"/>
      <c r="SWP1" s="55"/>
      <c r="SWQ1" s="55"/>
      <c r="SWR1" s="55"/>
      <c r="SWS1" s="55"/>
      <c r="SWT1" s="55"/>
      <c r="SWU1" s="55"/>
      <c r="SWV1" s="55"/>
      <c r="SWW1" s="55"/>
      <c r="SWX1" s="55"/>
      <c r="SWY1" s="55"/>
      <c r="SWZ1" s="55"/>
      <c r="SXA1" s="55"/>
      <c r="SXB1" s="55"/>
      <c r="SXC1" s="55"/>
      <c r="SXD1" s="55"/>
      <c r="SXE1" s="55"/>
      <c r="SXF1" s="55"/>
      <c r="SXG1" s="55"/>
      <c r="SXH1" s="55"/>
      <c r="SXI1" s="55"/>
      <c r="SXJ1" s="55"/>
      <c r="SXK1" s="55"/>
      <c r="SXL1" s="55"/>
      <c r="SXM1" s="55"/>
      <c r="SXN1" s="55"/>
      <c r="SXO1" s="55"/>
      <c r="SXP1" s="55"/>
      <c r="SXQ1" s="55"/>
      <c r="SXR1" s="55"/>
      <c r="SXS1" s="55"/>
      <c r="SXT1" s="55"/>
      <c r="SXU1" s="55"/>
      <c r="SXV1" s="55"/>
      <c r="SXW1" s="55"/>
      <c r="SXX1" s="55"/>
      <c r="SXY1" s="55"/>
      <c r="SXZ1" s="55"/>
      <c r="SYA1" s="55"/>
      <c r="SYB1" s="55"/>
      <c r="SYC1" s="55"/>
      <c r="SYD1" s="55"/>
      <c r="SYE1" s="55"/>
      <c r="SYF1" s="55"/>
      <c r="SYG1" s="55"/>
      <c r="SYH1" s="55"/>
      <c r="SYI1" s="55"/>
      <c r="SYJ1" s="55"/>
      <c r="SYK1" s="55"/>
      <c r="SYL1" s="55"/>
      <c r="SYM1" s="55"/>
      <c r="SYN1" s="55"/>
      <c r="SYO1" s="55"/>
      <c r="SYP1" s="55"/>
      <c r="SYQ1" s="55"/>
      <c r="SYR1" s="55"/>
      <c r="SYS1" s="55"/>
      <c r="SYT1" s="55"/>
      <c r="SYU1" s="55"/>
      <c r="SYV1" s="55"/>
      <c r="SYW1" s="55"/>
      <c r="SYX1" s="55"/>
      <c r="SYY1" s="55"/>
      <c r="SYZ1" s="55"/>
      <c r="SZA1" s="55"/>
      <c r="SZB1" s="55"/>
      <c r="SZC1" s="55"/>
      <c r="SZD1" s="55"/>
      <c r="SZE1" s="55"/>
      <c r="SZF1" s="55"/>
      <c r="SZG1" s="55"/>
      <c r="SZH1" s="55"/>
      <c r="SZI1" s="55"/>
      <c r="SZJ1" s="55"/>
      <c r="SZK1" s="55"/>
      <c r="SZL1" s="55"/>
      <c r="SZM1" s="55"/>
      <c r="SZN1" s="55"/>
      <c r="SZO1" s="55"/>
      <c r="SZP1" s="55"/>
      <c r="SZQ1" s="55"/>
      <c r="SZR1" s="55"/>
      <c r="SZS1" s="55"/>
      <c r="SZT1" s="55"/>
      <c r="SZU1" s="55"/>
      <c r="SZV1" s="55"/>
      <c r="SZW1" s="55"/>
      <c r="SZX1" s="55"/>
      <c r="SZY1" s="55"/>
      <c r="SZZ1" s="55"/>
      <c r="TAA1" s="55"/>
      <c r="TAB1" s="55"/>
      <c r="TAC1" s="55"/>
      <c r="TAD1" s="55"/>
      <c r="TAE1" s="55"/>
      <c r="TAF1" s="55"/>
      <c r="TAG1" s="55"/>
      <c r="TAH1" s="55"/>
      <c r="TAI1" s="55"/>
      <c r="TAJ1" s="55"/>
      <c r="TAK1" s="55"/>
      <c r="TAL1" s="55"/>
      <c r="TAM1" s="55"/>
      <c r="TAN1" s="55"/>
      <c r="TAO1" s="55"/>
      <c r="TAP1" s="55"/>
      <c r="TAQ1" s="55"/>
      <c r="TAR1" s="55"/>
      <c r="TAS1" s="55"/>
      <c r="TAT1" s="55"/>
      <c r="TAU1" s="55"/>
      <c r="TAV1" s="55"/>
      <c r="TAW1" s="55"/>
      <c r="TAX1" s="55"/>
      <c r="TAY1" s="55"/>
      <c r="TAZ1" s="55"/>
      <c r="TBA1" s="55"/>
      <c r="TBB1" s="55"/>
      <c r="TBC1" s="55"/>
      <c r="TBD1" s="55"/>
      <c r="TBE1" s="55"/>
      <c r="TBF1" s="55"/>
      <c r="TBG1" s="55"/>
      <c r="TBH1" s="55"/>
      <c r="TBI1" s="55"/>
      <c r="TBJ1" s="55"/>
      <c r="TBK1" s="55"/>
      <c r="TBL1" s="55"/>
      <c r="TBM1" s="55"/>
      <c r="TBN1" s="55"/>
      <c r="TBO1" s="55"/>
      <c r="TBP1" s="55"/>
      <c r="TBQ1" s="55"/>
      <c r="TBR1" s="55"/>
      <c r="TBS1" s="55"/>
      <c r="TBT1" s="55"/>
      <c r="TBU1" s="55"/>
      <c r="TBV1" s="55"/>
      <c r="TBW1" s="55"/>
      <c r="TBX1" s="55"/>
      <c r="TBY1" s="55"/>
      <c r="TBZ1" s="55"/>
      <c r="TCA1" s="55"/>
      <c r="TCB1" s="55"/>
      <c r="TCC1" s="55"/>
      <c r="TCD1" s="55"/>
      <c r="TCE1" s="55"/>
      <c r="TCF1" s="55"/>
      <c r="TCG1" s="55"/>
      <c r="TCH1" s="55"/>
      <c r="TCI1" s="55"/>
      <c r="TCJ1" s="55"/>
      <c r="TCK1" s="55"/>
      <c r="TCL1" s="55"/>
      <c r="TCM1" s="55"/>
      <c r="TCN1" s="55"/>
      <c r="TCO1" s="55"/>
      <c r="TCP1" s="55"/>
      <c r="TCQ1" s="55"/>
      <c r="TCR1" s="55"/>
      <c r="TCS1" s="55"/>
      <c r="TCT1" s="55"/>
      <c r="TCU1" s="55"/>
      <c r="TCV1" s="55"/>
      <c r="TCW1" s="55"/>
      <c r="TCX1" s="55"/>
      <c r="TCY1" s="55"/>
      <c r="TCZ1" s="55"/>
      <c r="TDA1" s="55"/>
      <c r="TDB1" s="55"/>
      <c r="TDC1" s="55"/>
      <c r="TDD1" s="55"/>
      <c r="TDE1" s="55"/>
      <c r="TDF1" s="55"/>
      <c r="TDG1" s="55"/>
      <c r="TDH1" s="55"/>
      <c r="TDI1" s="55"/>
      <c r="TDJ1" s="55"/>
      <c r="TDK1" s="55"/>
      <c r="TDL1" s="55"/>
      <c r="TDM1" s="55"/>
      <c r="TDN1" s="55"/>
      <c r="TDO1" s="55"/>
      <c r="TDP1" s="55"/>
      <c r="TDQ1" s="55"/>
      <c r="TDR1" s="55"/>
      <c r="TDS1" s="55"/>
      <c r="TDT1" s="55"/>
      <c r="TDU1" s="55"/>
      <c r="TDV1" s="55"/>
      <c r="TDW1" s="55"/>
      <c r="TDX1" s="55"/>
      <c r="TDY1" s="55"/>
      <c r="TDZ1" s="55"/>
      <c r="TEA1" s="55"/>
      <c r="TEB1" s="55"/>
      <c r="TEC1" s="55"/>
      <c r="TED1" s="55"/>
      <c r="TEE1" s="55"/>
      <c r="TEF1" s="55"/>
      <c r="TEG1" s="55"/>
      <c r="TEH1" s="55"/>
      <c r="TEI1" s="55"/>
      <c r="TEJ1" s="55"/>
      <c r="TEK1" s="55"/>
      <c r="TEL1" s="55"/>
      <c r="TEM1" s="55"/>
      <c r="TEN1" s="55"/>
      <c r="TEO1" s="55"/>
      <c r="TEP1" s="55"/>
      <c r="TEQ1" s="55"/>
      <c r="TER1" s="55"/>
      <c r="TES1" s="55"/>
      <c r="TET1" s="55"/>
      <c r="TEU1" s="55"/>
      <c r="TEV1" s="55"/>
      <c r="TEW1" s="55"/>
      <c r="TEX1" s="55"/>
      <c r="TEY1" s="55"/>
      <c r="TEZ1" s="55"/>
      <c r="TFA1" s="55"/>
      <c r="TFB1" s="55"/>
      <c r="TFC1" s="55"/>
      <c r="TFD1" s="55"/>
      <c r="TFE1" s="55"/>
      <c r="TFF1" s="55"/>
      <c r="TFG1" s="55"/>
      <c r="TFH1" s="55"/>
      <c r="TFI1" s="55"/>
      <c r="TFJ1" s="55"/>
      <c r="TFK1" s="55"/>
      <c r="TFL1" s="55"/>
      <c r="TFM1" s="55"/>
      <c r="TFN1" s="55"/>
      <c r="TFO1" s="55"/>
      <c r="TFP1" s="55"/>
      <c r="TFQ1" s="55"/>
      <c r="TFR1" s="55"/>
      <c r="TFS1" s="55"/>
      <c r="TFT1" s="55"/>
      <c r="TFU1" s="55"/>
      <c r="TFV1" s="55"/>
      <c r="TFW1" s="55"/>
      <c r="TFX1" s="55"/>
      <c r="TFY1" s="55"/>
      <c r="TFZ1" s="55"/>
      <c r="TGA1" s="55"/>
      <c r="TGB1" s="55"/>
      <c r="TGC1" s="55"/>
      <c r="TGD1" s="55"/>
      <c r="TGE1" s="55"/>
      <c r="TGF1" s="55"/>
      <c r="TGG1" s="55"/>
      <c r="TGH1" s="55"/>
      <c r="TGI1" s="55"/>
      <c r="TGJ1" s="55"/>
      <c r="TGK1" s="55"/>
      <c r="TGL1" s="55"/>
      <c r="TGM1" s="55"/>
      <c r="TGN1" s="55"/>
      <c r="TGO1" s="55"/>
      <c r="TGP1" s="55"/>
      <c r="TGQ1" s="55"/>
      <c r="TGR1" s="55"/>
      <c r="TGS1" s="55"/>
      <c r="TGT1" s="55"/>
      <c r="TGU1" s="55"/>
      <c r="TGV1" s="55"/>
      <c r="TGW1" s="55"/>
      <c r="TGX1" s="55"/>
      <c r="TGY1" s="55"/>
      <c r="TGZ1" s="55"/>
      <c r="THA1" s="55"/>
      <c r="THB1" s="55"/>
      <c r="THC1" s="55"/>
      <c r="THD1" s="55"/>
      <c r="THE1" s="55"/>
      <c r="THF1" s="55"/>
      <c r="THG1" s="55"/>
      <c r="THH1" s="55"/>
      <c r="THI1" s="55"/>
      <c r="THJ1" s="55"/>
      <c r="THK1" s="55"/>
      <c r="THL1" s="55"/>
      <c r="THM1" s="55"/>
      <c r="THN1" s="55"/>
      <c r="THO1" s="55"/>
      <c r="THP1" s="55"/>
      <c r="THQ1" s="55"/>
      <c r="THR1" s="55"/>
      <c r="THS1" s="55"/>
      <c r="THT1" s="55"/>
      <c r="THU1" s="55"/>
      <c r="THV1" s="55"/>
      <c r="THW1" s="55"/>
      <c r="THX1" s="55"/>
      <c r="THY1" s="55"/>
      <c r="THZ1" s="55"/>
      <c r="TIA1" s="55"/>
      <c r="TIB1" s="55"/>
      <c r="TIC1" s="55"/>
      <c r="TID1" s="55"/>
      <c r="TIE1" s="55"/>
      <c r="TIF1" s="55"/>
      <c r="TIG1" s="55"/>
      <c r="TIH1" s="55"/>
      <c r="TII1" s="55"/>
      <c r="TIJ1" s="55"/>
      <c r="TIK1" s="55"/>
      <c r="TIL1" s="55"/>
      <c r="TIM1" s="55"/>
      <c r="TIN1" s="55"/>
      <c r="TIO1" s="55"/>
      <c r="TIP1" s="55"/>
      <c r="TIQ1" s="55"/>
      <c r="TIR1" s="55"/>
      <c r="TIS1" s="55"/>
      <c r="TIT1" s="55"/>
      <c r="TIU1" s="55"/>
      <c r="TIV1" s="55"/>
      <c r="TIW1" s="55"/>
      <c r="TIX1" s="55"/>
      <c r="TIY1" s="55"/>
      <c r="TIZ1" s="55"/>
      <c r="TJA1" s="55"/>
      <c r="TJB1" s="55"/>
      <c r="TJC1" s="55"/>
      <c r="TJD1" s="55"/>
      <c r="TJE1" s="55"/>
      <c r="TJF1" s="55"/>
      <c r="TJG1" s="55"/>
      <c r="TJH1" s="55"/>
      <c r="TJI1" s="55"/>
      <c r="TJJ1" s="55"/>
      <c r="TJK1" s="55"/>
      <c r="TJL1" s="55"/>
      <c r="TJM1" s="55"/>
      <c r="TJN1" s="55"/>
      <c r="TJO1" s="55"/>
      <c r="TJP1" s="55"/>
      <c r="TJQ1" s="55"/>
      <c r="TJR1" s="55"/>
      <c r="TJS1" s="55"/>
      <c r="TJT1" s="55"/>
      <c r="TJU1" s="55"/>
      <c r="TJV1" s="55"/>
      <c r="TJW1" s="55"/>
      <c r="TJX1" s="55"/>
      <c r="TJY1" s="55"/>
      <c r="TJZ1" s="55"/>
      <c r="TKA1" s="55"/>
      <c r="TKB1" s="55"/>
      <c r="TKC1" s="55"/>
      <c r="TKD1" s="55"/>
      <c r="TKE1" s="55"/>
      <c r="TKF1" s="55"/>
      <c r="TKG1" s="55"/>
      <c r="TKH1" s="55"/>
      <c r="TKI1" s="55"/>
      <c r="TKJ1" s="55"/>
      <c r="TKK1" s="55"/>
      <c r="TKL1" s="55"/>
      <c r="TKM1" s="55"/>
      <c r="TKN1" s="55"/>
      <c r="TKO1" s="55"/>
      <c r="TKP1" s="55"/>
      <c r="TKQ1" s="55"/>
      <c r="TKR1" s="55"/>
      <c r="TKS1" s="55"/>
      <c r="TKT1" s="55"/>
      <c r="TKU1" s="55"/>
      <c r="TKV1" s="55"/>
      <c r="TKW1" s="55"/>
      <c r="TKX1" s="55"/>
      <c r="TKY1" s="55"/>
      <c r="TKZ1" s="55"/>
      <c r="TLA1" s="55"/>
      <c r="TLB1" s="55"/>
      <c r="TLC1" s="55"/>
      <c r="TLD1" s="55"/>
      <c r="TLE1" s="55"/>
      <c r="TLF1" s="55"/>
      <c r="TLG1" s="55"/>
      <c r="TLH1" s="55"/>
      <c r="TLI1" s="55"/>
      <c r="TLJ1" s="55"/>
      <c r="TLK1" s="55"/>
      <c r="TLL1" s="55"/>
      <c r="TLM1" s="55"/>
      <c r="TLN1" s="55"/>
      <c r="TLO1" s="55"/>
      <c r="TLP1" s="55"/>
      <c r="TLQ1" s="55"/>
      <c r="TLR1" s="55"/>
      <c r="TLS1" s="55"/>
      <c r="TLT1" s="55"/>
      <c r="TLU1" s="55"/>
      <c r="TLV1" s="55"/>
      <c r="TLW1" s="55"/>
      <c r="TLX1" s="55"/>
      <c r="TLY1" s="55"/>
      <c r="TLZ1" s="55"/>
      <c r="TMA1" s="55"/>
      <c r="TMB1" s="55"/>
      <c r="TMC1" s="55"/>
      <c r="TMD1" s="55"/>
      <c r="TME1" s="55"/>
      <c r="TMF1" s="55"/>
      <c r="TMG1" s="55"/>
      <c r="TMH1" s="55"/>
      <c r="TMI1" s="55"/>
      <c r="TMJ1" s="55"/>
      <c r="TMK1" s="55"/>
      <c r="TML1" s="55"/>
      <c r="TMM1" s="55"/>
      <c r="TMN1" s="55"/>
      <c r="TMO1" s="55"/>
      <c r="TMP1" s="55"/>
      <c r="TMQ1" s="55"/>
      <c r="TMR1" s="55"/>
      <c r="TMS1" s="55"/>
      <c r="TMT1" s="55"/>
      <c r="TMU1" s="55"/>
      <c r="TMV1" s="55"/>
      <c r="TMW1" s="55"/>
      <c r="TMX1" s="55"/>
      <c r="TMY1" s="55"/>
      <c r="TMZ1" s="55"/>
      <c r="TNA1" s="55"/>
      <c r="TNB1" s="55"/>
      <c r="TNC1" s="55"/>
      <c r="TND1" s="55"/>
      <c r="TNE1" s="55"/>
      <c r="TNF1" s="55"/>
      <c r="TNG1" s="55"/>
      <c r="TNH1" s="55"/>
      <c r="TNI1" s="55"/>
      <c r="TNJ1" s="55"/>
      <c r="TNK1" s="55"/>
      <c r="TNL1" s="55"/>
      <c r="TNM1" s="55"/>
      <c r="TNN1" s="55"/>
      <c r="TNO1" s="55"/>
      <c r="TNP1" s="55"/>
      <c r="TNQ1" s="55"/>
      <c r="TNR1" s="55"/>
      <c r="TNS1" s="55"/>
      <c r="TNT1" s="55"/>
      <c r="TNU1" s="55"/>
      <c r="TNV1" s="55"/>
      <c r="TNW1" s="55"/>
      <c r="TNX1" s="55"/>
      <c r="TNY1" s="55"/>
      <c r="TNZ1" s="55"/>
      <c r="TOA1" s="55"/>
      <c r="TOB1" s="55"/>
      <c r="TOC1" s="55"/>
      <c r="TOD1" s="55"/>
      <c r="TOE1" s="55"/>
      <c r="TOF1" s="55"/>
      <c r="TOG1" s="55"/>
      <c r="TOH1" s="55"/>
      <c r="TOI1" s="55"/>
      <c r="TOJ1" s="55"/>
      <c r="TOK1" s="55"/>
      <c r="TOL1" s="55"/>
      <c r="TOM1" s="55"/>
      <c r="TON1" s="55"/>
      <c r="TOO1" s="55"/>
      <c r="TOP1" s="55"/>
      <c r="TOQ1" s="55"/>
      <c r="TOR1" s="55"/>
      <c r="TOS1" s="55"/>
      <c r="TOT1" s="55"/>
      <c r="TOU1" s="55"/>
      <c r="TOV1" s="55"/>
      <c r="TOW1" s="55"/>
      <c r="TOX1" s="55"/>
      <c r="TOY1" s="55"/>
      <c r="TOZ1" s="55"/>
      <c r="TPA1" s="55"/>
      <c r="TPB1" s="55"/>
      <c r="TPC1" s="55"/>
      <c r="TPD1" s="55"/>
      <c r="TPE1" s="55"/>
      <c r="TPF1" s="55"/>
      <c r="TPG1" s="55"/>
      <c r="TPH1" s="55"/>
      <c r="TPI1" s="55"/>
      <c r="TPJ1" s="55"/>
      <c r="TPK1" s="55"/>
      <c r="TPL1" s="55"/>
      <c r="TPM1" s="55"/>
      <c r="TPN1" s="55"/>
      <c r="TPO1" s="55"/>
      <c r="TPP1" s="55"/>
      <c r="TPQ1" s="55"/>
      <c r="TPR1" s="55"/>
      <c r="TPS1" s="55"/>
      <c r="TPT1" s="55"/>
      <c r="TPU1" s="55"/>
      <c r="TPV1" s="55"/>
      <c r="TPW1" s="55"/>
      <c r="TPX1" s="55"/>
      <c r="TPY1" s="55"/>
      <c r="TPZ1" s="55"/>
      <c r="TQA1" s="55"/>
      <c r="TQB1" s="55"/>
      <c r="TQC1" s="55"/>
      <c r="TQD1" s="55"/>
      <c r="TQE1" s="55"/>
      <c r="TQF1" s="55"/>
      <c r="TQG1" s="55"/>
      <c r="TQH1" s="55"/>
      <c r="TQI1" s="55"/>
      <c r="TQJ1" s="55"/>
      <c r="TQK1" s="55"/>
      <c r="TQL1" s="55"/>
      <c r="TQM1" s="55"/>
      <c r="TQN1" s="55"/>
      <c r="TQO1" s="55"/>
      <c r="TQP1" s="55"/>
      <c r="TQQ1" s="55"/>
      <c r="TQR1" s="55"/>
      <c r="TQS1" s="55"/>
      <c r="TQT1" s="55"/>
      <c r="TQU1" s="55"/>
      <c r="TQV1" s="55"/>
      <c r="TQW1" s="55"/>
      <c r="TQX1" s="55"/>
      <c r="TQY1" s="55"/>
      <c r="TQZ1" s="55"/>
      <c r="TRA1" s="55"/>
      <c r="TRB1" s="55"/>
      <c r="TRC1" s="55"/>
      <c r="TRD1" s="55"/>
      <c r="TRE1" s="55"/>
      <c r="TRF1" s="55"/>
      <c r="TRG1" s="55"/>
      <c r="TRH1" s="55"/>
      <c r="TRI1" s="55"/>
      <c r="TRJ1" s="55"/>
      <c r="TRK1" s="55"/>
      <c r="TRL1" s="55"/>
      <c r="TRM1" s="55"/>
      <c r="TRN1" s="55"/>
      <c r="TRO1" s="55"/>
      <c r="TRP1" s="55"/>
      <c r="TRQ1" s="55"/>
      <c r="TRR1" s="55"/>
      <c r="TRS1" s="55"/>
      <c r="TRT1" s="55"/>
      <c r="TRU1" s="55"/>
      <c r="TRV1" s="55"/>
      <c r="TRW1" s="55"/>
      <c r="TRX1" s="55"/>
      <c r="TRY1" s="55"/>
      <c r="TRZ1" s="55"/>
      <c r="TSA1" s="55"/>
      <c r="TSB1" s="55"/>
      <c r="TSC1" s="55"/>
      <c r="TSD1" s="55"/>
      <c r="TSE1" s="55"/>
      <c r="TSF1" s="55"/>
      <c r="TSG1" s="55"/>
      <c r="TSH1" s="55"/>
      <c r="TSI1" s="55"/>
      <c r="TSJ1" s="55"/>
      <c r="TSK1" s="55"/>
      <c r="TSL1" s="55"/>
      <c r="TSM1" s="55"/>
      <c r="TSN1" s="55"/>
      <c r="TSO1" s="55"/>
      <c r="TSP1" s="55"/>
      <c r="TSQ1" s="55"/>
      <c r="TSR1" s="55"/>
      <c r="TSS1" s="55"/>
      <c r="TST1" s="55"/>
      <c r="TSU1" s="55"/>
      <c r="TSV1" s="55"/>
      <c r="TSW1" s="55"/>
      <c r="TSX1" s="55"/>
      <c r="TSY1" s="55"/>
      <c r="TSZ1" s="55"/>
      <c r="TTA1" s="55"/>
      <c r="TTB1" s="55"/>
      <c r="TTC1" s="55"/>
      <c r="TTD1" s="55"/>
      <c r="TTE1" s="55"/>
      <c r="TTF1" s="55"/>
      <c r="TTG1" s="55"/>
      <c r="TTH1" s="55"/>
      <c r="TTI1" s="55"/>
      <c r="TTJ1" s="55"/>
      <c r="TTK1" s="55"/>
      <c r="TTL1" s="55"/>
      <c r="TTM1" s="55"/>
      <c r="TTN1" s="55"/>
      <c r="TTO1" s="55"/>
      <c r="TTP1" s="55"/>
      <c r="TTQ1" s="55"/>
      <c r="TTR1" s="55"/>
      <c r="TTS1" s="55"/>
      <c r="TTT1" s="55"/>
      <c r="TTU1" s="55"/>
      <c r="TTV1" s="55"/>
      <c r="TTW1" s="55"/>
      <c r="TTX1" s="55"/>
      <c r="TTY1" s="55"/>
      <c r="TTZ1" s="55"/>
      <c r="TUA1" s="55"/>
      <c r="TUB1" s="55"/>
      <c r="TUC1" s="55"/>
      <c r="TUD1" s="55"/>
      <c r="TUE1" s="55"/>
      <c r="TUF1" s="55"/>
      <c r="TUG1" s="55"/>
      <c r="TUH1" s="55"/>
      <c r="TUI1" s="55"/>
      <c r="TUJ1" s="55"/>
      <c r="TUK1" s="55"/>
      <c r="TUL1" s="55"/>
      <c r="TUM1" s="55"/>
      <c r="TUN1" s="55"/>
      <c r="TUO1" s="55"/>
      <c r="TUP1" s="55"/>
      <c r="TUQ1" s="55"/>
      <c r="TUR1" s="55"/>
      <c r="TUS1" s="55"/>
      <c r="TUT1" s="55"/>
      <c r="TUU1" s="55"/>
      <c r="TUV1" s="55"/>
      <c r="TUW1" s="55"/>
      <c r="TUX1" s="55"/>
      <c r="TUY1" s="55"/>
      <c r="TUZ1" s="55"/>
      <c r="TVA1" s="55"/>
      <c r="TVB1" s="55"/>
      <c r="TVC1" s="55"/>
      <c r="TVD1" s="55"/>
      <c r="TVE1" s="55"/>
      <c r="TVF1" s="55"/>
      <c r="TVG1" s="55"/>
      <c r="TVH1" s="55"/>
      <c r="TVI1" s="55"/>
      <c r="TVJ1" s="55"/>
      <c r="TVK1" s="55"/>
      <c r="TVL1" s="55"/>
      <c r="TVM1" s="55"/>
      <c r="TVN1" s="55"/>
      <c r="TVO1" s="55"/>
      <c r="TVP1" s="55"/>
      <c r="TVQ1" s="55"/>
      <c r="TVR1" s="55"/>
      <c r="TVS1" s="55"/>
      <c r="TVT1" s="55"/>
      <c r="TVU1" s="55"/>
      <c r="TVV1" s="55"/>
      <c r="TVW1" s="55"/>
      <c r="TVX1" s="55"/>
      <c r="TVY1" s="55"/>
      <c r="TVZ1" s="55"/>
      <c r="TWA1" s="55"/>
      <c r="TWB1" s="55"/>
      <c r="TWC1" s="55"/>
      <c r="TWD1" s="55"/>
      <c r="TWE1" s="55"/>
      <c r="TWF1" s="55"/>
      <c r="TWG1" s="55"/>
      <c r="TWH1" s="55"/>
      <c r="TWI1" s="55"/>
      <c r="TWJ1" s="55"/>
      <c r="TWK1" s="55"/>
      <c r="TWL1" s="55"/>
      <c r="TWM1" s="55"/>
      <c r="TWN1" s="55"/>
      <c r="TWO1" s="55"/>
      <c r="TWP1" s="55"/>
      <c r="TWQ1" s="55"/>
      <c r="TWR1" s="55"/>
      <c r="TWS1" s="55"/>
      <c r="TWT1" s="55"/>
      <c r="TWU1" s="55"/>
      <c r="TWV1" s="55"/>
      <c r="TWW1" s="55"/>
      <c r="TWX1" s="55"/>
      <c r="TWY1" s="55"/>
      <c r="TWZ1" s="55"/>
      <c r="TXA1" s="55"/>
      <c r="TXB1" s="55"/>
      <c r="TXC1" s="55"/>
      <c r="TXD1" s="55"/>
      <c r="TXE1" s="55"/>
      <c r="TXF1" s="55"/>
      <c r="TXG1" s="55"/>
      <c r="TXH1" s="55"/>
      <c r="TXI1" s="55"/>
      <c r="TXJ1" s="55"/>
      <c r="TXK1" s="55"/>
      <c r="TXL1" s="55"/>
      <c r="TXM1" s="55"/>
      <c r="TXN1" s="55"/>
      <c r="TXO1" s="55"/>
      <c r="TXP1" s="55"/>
      <c r="TXQ1" s="55"/>
      <c r="TXR1" s="55"/>
      <c r="TXS1" s="55"/>
      <c r="TXT1" s="55"/>
      <c r="TXU1" s="55"/>
      <c r="TXV1" s="55"/>
      <c r="TXW1" s="55"/>
      <c r="TXX1" s="55"/>
      <c r="TXY1" s="55"/>
      <c r="TXZ1" s="55"/>
      <c r="TYA1" s="55"/>
      <c r="TYB1" s="55"/>
      <c r="TYC1" s="55"/>
      <c r="TYD1" s="55"/>
      <c r="TYE1" s="55"/>
      <c r="TYF1" s="55"/>
      <c r="TYG1" s="55"/>
      <c r="TYH1" s="55"/>
      <c r="TYI1" s="55"/>
      <c r="TYJ1" s="55"/>
      <c r="TYK1" s="55"/>
      <c r="TYL1" s="55"/>
      <c r="TYM1" s="55"/>
      <c r="TYN1" s="55"/>
      <c r="TYO1" s="55"/>
      <c r="TYP1" s="55"/>
      <c r="TYQ1" s="55"/>
      <c r="TYR1" s="55"/>
      <c r="TYS1" s="55"/>
      <c r="TYT1" s="55"/>
      <c r="TYU1" s="55"/>
      <c r="TYV1" s="55"/>
      <c r="TYW1" s="55"/>
      <c r="TYX1" s="55"/>
      <c r="TYY1" s="55"/>
      <c r="TYZ1" s="55"/>
      <c r="TZA1" s="55"/>
      <c r="TZB1" s="55"/>
      <c r="TZC1" s="55"/>
      <c r="TZD1" s="55"/>
      <c r="TZE1" s="55"/>
      <c r="TZF1" s="55"/>
      <c r="TZG1" s="55"/>
      <c r="TZH1" s="55"/>
      <c r="TZI1" s="55"/>
      <c r="TZJ1" s="55"/>
      <c r="TZK1" s="55"/>
      <c r="TZL1" s="55"/>
      <c r="TZM1" s="55"/>
      <c r="TZN1" s="55"/>
      <c r="TZO1" s="55"/>
      <c r="TZP1" s="55"/>
      <c r="TZQ1" s="55"/>
      <c r="TZR1" s="55"/>
      <c r="TZS1" s="55"/>
      <c r="TZT1" s="55"/>
      <c r="TZU1" s="55"/>
      <c r="TZV1" s="55"/>
      <c r="TZW1" s="55"/>
      <c r="TZX1" s="55"/>
      <c r="TZY1" s="55"/>
      <c r="TZZ1" s="55"/>
      <c r="UAA1" s="55"/>
      <c r="UAB1" s="55"/>
      <c r="UAC1" s="55"/>
      <c r="UAD1" s="55"/>
      <c r="UAE1" s="55"/>
      <c r="UAF1" s="55"/>
      <c r="UAG1" s="55"/>
      <c r="UAH1" s="55"/>
      <c r="UAI1" s="55"/>
      <c r="UAJ1" s="55"/>
      <c r="UAK1" s="55"/>
      <c r="UAL1" s="55"/>
      <c r="UAM1" s="55"/>
      <c r="UAN1" s="55"/>
      <c r="UAO1" s="55"/>
      <c r="UAP1" s="55"/>
      <c r="UAQ1" s="55"/>
      <c r="UAR1" s="55"/>
      <c r="UAS1" s="55"/>
      <c r="UAT1" s="55"/>
      <c r="UAU1" s="55"/>
      <c r="UAV1" s="55"/>
      <c r="UAW1" s="55"/>
      <c r="UAX1" s="55"/>
      <c r="UAY1" s="55"/>
      <c r="UAZ1" s="55"/>
      <c r="UBA1" s="55"/>
      <c r="UBB1" s="55"/>
      <c r="UBC1" s="55"/>
      <c r="UBD1" s="55"/>
      <c r="UBE1" s="55"/>
      <c r="UBF1" s="55"/>
      <c r="UBG1" s="55"/>
      <c r="UBH1" s="55"/>
      <c r="UBI1" s="55"/>
      <c r="UBJ1" s="55"/>
      <c r="UBK1" s="55"/>
      <c r="UBL1" s="55"/>
      <c r="UBM1" s="55"/>
      <c r="UBN1" s="55"/>
      <c r="UBO1" s="55"/>
      <c r="UBP1" s="55"/>
      <c r="UBQ1" s="55"/>
      <c r="UBR1" s="55"/>
      <c r="UBS1" s="55"/>
      <c r="UBT1" s="55"/>
      <c r="UBU1" s="55"/>
      <c r="UBV1" s="55"/>
      <c r="UBW1" s="55"/>
      <c r="UBX1" s="55"/>
      <c r="UBY1" s="55"/>
      <c r="UBZ1" s="55"/>
      <c r="UCA1" s="55"/>
      <c r="UCB1" s="55"/>
      <c r="UCC1" s="55"/>
      <c r="UCD1" s="55"/>
      <c r="UCE1" s="55"/>
      <c r="UCF1" s="55"/>
      <c r="UCG1" s="55"/>
      <c r="UCH1" s="55"/>
      <c r="UCI1" s="55"/>
      <c r="UCJ1" s="55"/>
      <c r="UCK1" s="55"/>
      <c r="UCL1" s="55"/>
      <c r="UCM1" s="55"/>
      <c r="UCN1" s="55"/>
      <c r="UCO1" s="55"/>
      <c r="UCP1" s="55"/>
      <c r="UCQ1" s="55"/>
      <c r="UCR1" s="55"/>
      <c r="UCS1" s="55"/>
      <c r="UCT1" s="55"/>
      <c r="UCU1" s="55"/>
      <c r="UCV1" s="55"/>
      <c r="UCW1" s="55"/>
      <c r="UCX1" s="55"/>
      <c r="UCY1" s="55"/>
      <c r="UCZ1" s="55"/>
      <c r="UDA1" s="55"/>
      <c r="UDB1" s="55"/>
      <c r="UDC1" s="55"/>
      <c r="UDD1" s="55"/>
      <c r="UDE1" s="55"/>
      <c r="UDF1" s="55"/>
      <c r="UDG1" s="55"/>
      <c r="UDH1" s="55"/>
      <c r="UDI1" s="55"/>
      <c r="UDJ1" s="55"/>
      <c r="UDK1" s="55"/>
      <c r="UDL1" s="55"/>
      <c r="UDM1" s="55"/>
      <c r="UDN1" s="55"/>
      <c r="UDO1" s="55"/>
      <c r="UDP1" s="55"/>
      <c r="UDQ1" s="55"/>
      <c r="UDR1" s="55"/>
      <c r="UDS1" s="55"/>
      <c r="UDT1" s="55"/>
      <c r="UDU1" s="55"/>
      <c r="UDV1" s="55"/>
      <c r="UDW1" s="55"/>
      <c r="UDX1" s="55"/>
      <c r="UDY1" s="55"/>
      <c r="UDZ1" s="55"/>
      <c r="UEA1" s="55"/>
      <c r="UEB1" s="55"/>
      <c r="UEC1" s="55"/>
      <c r="UED1" s="55"/>
      <c r="UEE1" s="55"/>
      <c r="UEF1" s="55"/>
      <c r="UEG1" s="55"/>
      <c r="UEH1" s="55"/>
      <c r="UEI1" s="55"/>
      <c r="UEJ1" s="55"/>
      <c r="UEK1" s="55"/>
      <c r="UEL1" s="55"/>
      <c r="UEM1" s="55"/>
      <c r="UEN1" s="55"/>
      <c r="UEO1" s="55"/>
      <c r="UEP1" s="55"/>
      <c r="UEQ1" s="55"/>
      <c r="UER1" s="55"/>
      <c r="UES1" s="55"/>
      <c r="UET1" s="55"/>
      <c r="UEU1" s="55"/>
      <c r="UEV1" s="55"/>
      <c r="UEW1" s="55"/>
      <c r="UEX1" s="55"/>
      <c r="UEY1" s="55"/>
      <c r="UEZ1" s="55"/>
      <c r="UFA1" s="55"/>
      <c r="UFB1" s="55"/>
      <c r="UFC1" s="55"/>
      <c r="UFD1" s="55"/>
      <c r="UFE1" s="55"/>
      <c r="UFF1" s="55"/>
      <c r="UFG1" s="55"/>
      <c r="UFH1" s="55"/>
      <c r="UFI1" s="55"/>
      <c r="UFJ1" s="55"/>
      <c r="UFK1" s="55"/>
      <c r="UFL1" s="55"/>
      <c r="UFM1" s="55"/>
      <c r="UFN1" s="55"/>
      <c r="UFO1" s="55"/>
      <c r="UFP1" s="55"/>
      <c r="UFQ1" s="55"/>
      <c r="UFR1" s="55"/>
      <c r="UFS1" s="55"/>
      <c r="UFT1" s="55"/>
      <c r="UFU1" s="55"/>
      <c r="UFV1" s="55"/>
      <c r="UFW1" s="55"/>
      <c r="UFX1" s="55"/>
      <c r="UFY1" s="55"/>
      <c r="UFZ1" s="55"/>
      <c r="UGA1" s="55"/>
      <c r="UGB1" s="55"/>
      <c r="UGC1" s="55"/>
      <c r="UGD1" s="55"/>
      <c r="UGE1" s="55"/>
      <c r="UGF1" s="55"/>
      <c r="UGG1" s="55"/>
      <c r="UGH1" s="55"/>
      <c r="UGI1" s="55"/>
      <c r="UGJ1" s="55"/>
      <c r="UGK1" s="55"/>
      <c r="UGL1" s="55"/>
      <c r="UGM1" s="55"/>
      <c r="UGN1" s="55"/>
      <c r="UGO1" s="55"/>
      <c r="UGP1" s="55"/>
      <c r="UGQ1" s="55"/>
      <c r="UGR1" s="55"/>
      <c r="UGS1" s="55"/>
      <c r="UGT1" s="55"/>
      <c r="UGU1" s="55"/>
      <c r="UGV1" s="55"/>
      <c r="UGW1" s="55"/>
      <c r="UGX1" s="55"/>
      <c r="UGY1" s="55"/>
      <c r="UGZ1" s="55"/>
      <c r="UHA1" s="55"/>
      <c r="UHB1" s="55"/>
      <c r="UHC1" s="55"/>
      <c r="UHD1" s="55"/>
      <c r="UHE1" s="55"/>
      <c r="UHF1" s="55"/>
      <c r="UHG1" s="55"/>
      <c r="UHH1" s="55"/>
      <c r="UHI1" s="55"/>
      <c r="UHJ1" s="55"/>
      <c r="UHK1" s="55"/>
      <c r="UHL1" s="55"/>
      <c r="UHM1" s="55"/>
      <c r="UHN1" s="55"/>
      <c r="UHO1" s="55"/>
      <c r="UHP1" s="55"/>
      <c r="UHQ1" s="55"/>
      <c r="UHR1" s="55"/>
      <c r="UHS1" s="55"/>
      <c r="UHT1" s="55"/>
      <c r="UHU1" s="55"/>
      <c r="UHV1" s="55"/>
      <c r="UHW1" s="55"/>
      <c r="UHX1" s="55"/>
      <c r="UHY1" s="55"/>
      <c r="UHZ1" s="55"/>
      <c r="UIA1" s="55"/>
      <c r="UIB1" s="55"/>
      <c r="UIC1" s="55"/>
      <c r="UID1" s="55"/>
      <c r="UIE1" s="55"/>
      <c r="UIF1" s="55"/>
      <c r="UIG1" s="55"/>
      <c r="UIH1" s="55"/>
      <c r="UII1" s="55"/>
      <c r="UIJ1" s="55"/>
      <c r="UIK1" s="55"/>
      <c r="UIL1" s="55"/>
      <c r="UIM1" s="55"/>
      <c r="UIN1" s="55"/>
      <c r="UIO1" s="55"/>
      <c r="UIP1" s="55"/>
      <c r="UIQ1" s="55"/>
      <c r="UIR1" s="55"/>
      <c r="UIS1" s="55"/>
      <c r="UIT1" s="55"/>
      <c r="UIU1" s="55"/>
      <c r="UIV1" s="55"/>
      <c r="UIW1" s="55"/>
      <c r="UIX1" s="55"/>
      <c r="UIY1" s="55"/>
      <c r="UIZ1" s="55"/>
      <c r="UJA1" s="55"/>
      <c r="UJB1" s="55"/>
      <c r="UJC1" s="55"/>
      <c r="UJD1" s="55"/>
      <c r="UJE1" s="55"/>
      <c r="UJF1" s="55"/>
      <c r="UJG1" s="55"/>
      <c r="UJH1" s="55"/>
      <c r="UJI1" s="55"/>
      <c r="UJJ1" s="55"/>
      <c r="UJK1" s="55"/>
      <c r="UJL1" s="55"/>
      <c r="UJM1" s="55"/>
      <c r="UJN1" s="55"/>
      <c r="UJO1" s="55"/>
      <c r="UJP1" s="55"/>
      <c r="UJQ1" s="55"/>
      <c r="UJR1" s="55"/>
      <c r="UJS1" s="55"/>
      <c r="UJT1" s="55"/>
      <c r="UJU1" s="55"/>
      <c r="UJV1" s="55"/>
      <c r="UJW1" s="55"/>
      <c r="UJX1" s="55"/>
      <c r="UJY1" s="55"/>
      <c r="UJZ1" s="55"/>
      <c r="UKA1" s="55"/>
      <c r="UKB1" s="55"/>
      <c r="UKC1" s="55"/>
      <c r="UKD1" s="55"/>
      <c r="UKE1" s="55"/>
      <c r="UKF1" s="55"/>
      <c r="UKG1" s="55"/>
      <c r="UKH1" s="55"/>
      <c r="UKI1" s="55"/>
      <c r="UKJ1" s="55"/>
      <c r="UKK1" s="55"/>
      <c r="UKL1" s="55"/>
      <c r="UKM1" s="55"/>
      <c r="UKN1" s="55"/>
      <c r="UKO1" s="55"/>
      <c r="UKP1" s="55"/>
      <c r="UKQ1" s="55"/>
      <c r="UKR1" s="55"/>
      <c r="UKS1" s="55"/>
      <c r="UKT1" s="55"/>
      <c r="UKU1" s="55"/>
      <c r="UKV1" s="55"/>
      <c r="UKW1" s="55"/>
      <c r="UKX1" s="55"/>
      <c r="UKY1" s="55"/>
      <c r="UKZ1" s="55"/>
      <c r="ULA1" s="55"/>
      <c r="ULB1" s="55"/>
      <c r="ULC1" s="55"/>
      <c r="ULD1" s="55"/>
      <c r="ULE1" s="55"/>
      <c r="ULF1" s="55"/>
      <c r="ULG1" s="55"/>
      <c r="ULH1" s="55"/>
      <c r="ULI1" s="55"/>
      <c r="ULJ1" s="55"/>
      <c r="ULK1" s="55"/>
      <c r="ULL1" s="55"/>
      <c r="ULM1" s="55"/>
      <c r="ULN1" s="55"/>
      <c r="ULO1" s="55"/>
      <c r="ULP1" s="55"/>
      <c r="ULQ1" s="55"/>
      <c r="ULR1" s="55"/>
      <c r="ULS1" s="55"/>
      <c r="ULT1" s="55"/>
      <c r="ULU1" s="55"/>
      <c r="ULV1" s="55"/>
      <c r="ULW1" s="55"/>
      <c r="ULX1" s="55"/>
      <c r="ULY1" s="55"/>
      <c r="ULZ1" s="55"/>
      <c r="UMA1" s="55"/>
      <c r="UMB1" s="55"/>
      <c r="UMC1" s="55"/>
      <c r="UMD1" s="55"/>
      <c r="UME1" s="55"/>
      <c r="UMF1" s="55"/>
      <c r="UMG1" s="55"/>
      <c r="UMH1" s="55"/>
      <c r="UMI1" s="55"/>
      <c r="UMJ1" s="55"/>
      <c r="UMK1" s="55"/>
      <c r="UML1" s="55"/>
      <c r="UMM1" s="55"/>
      <c r="UMN1" s="55"/>
      <c r="UMO1" s="55"/>
      <c r="UMP1" s="55"/>
      <c r="UMQ1" s="55"/>
      <c r="UMR1" s="55"/>
      <c r="UMS1" s="55"/>
      <c r="UMT1" s="55"/>
      <c r="UMU1" s="55"/>
      <c r="UMV1" s="55"/>
      <c r="UMW1" s="55"/>
      <c r="UMX1" s="55"/>
      <c r="UMY1" s="55"/>
      <c r="UMZ1" s="55"/>
      <c r="UNA1" s="55"/>
      <c r="UNB1" s="55"/>
      <c r="UNC1" s="55"/>
      <c r="UND1" s="55"/>
      <c r="UNE1" s="55"/>
      <c r="UNF1" s="55"/>
      <c r="UNG1" s="55"/>
      <c r="UNH1" s="55"/>
      <c r="UNI1" s="55"/>
      <c r="UNJ1" s="55"/>
      <c r="UNK1" s="55"/>
      <c r="UNL1" s="55"/>
      <c r="UNM1" s="55"/>
      <c r="UNN1" s="55"/>
      <c r="UNO1" s="55"/>
      <c r="UNP1" s="55"/>
      <c r="UNQ1" s="55"/>
      <c r="UNR1" s="55"/>
      <c r="UNS1" s="55"/>
      <c r="UNT1" s="55"/>
      <c r="UNU1" s="55"/>
      <c r="UNV1" s="55"/>
      <c r="UNW1" s="55"/>
      <c r="UNX1" s="55"/>
      <c r="UNY1" s="55"/>
      <c r="UNZ1" s="55"/>
      <c r="UOA1" s="55"/>
      <c r="UOB1" s="55"/>
      <c r="UOC1" s="55"/>
      <c r="UOD1" s="55"/>
      <c r="UOE1" s="55"/>
      <c r="UOF1" s="55"/>
      <c r="UOG1" s="55"/>
      <c r="UOH1" s="55"/>
      <c r="UOI1" s="55"/>
      <c r="UOJ1" s="55"/>
      <c r="UOK1" s="55"/>
      <c r="UOL1" s="55"/>
      <c r="UOM1" s="55"/>
      <c r="UON1" s="55"/>
      <c r="UOO1" s="55"/>
      <c r="UOP1" s="55"/>
      <c r="UOQ1" s="55"/>
      <c r="UOR1" s="55"/>
      <c r="UOS1" s="55"/>
      <c r="UOT1" s="55"/>
      <c r="UOU1" s="55"/>
      <c r="UOV1" s="55"/>
      <c r="UOW1" s="55"/>
      <c r="UOX1" s="55"/>
      <c r="UOY1" s="55"/>
      <c r="UOZ1" s="55"/>
      <c r="UPA1" s="55"/>
      <c r="UPB1" s="55"/>
      <c r="UPC1" s="55"/>
      <c r="UPD1" s="55"/>
      <c r="UPE1" s="55"/>
      <c r="UPF1" s="55"/>
      <c r="UPG1" s="55"/>
      <c r="UPH1" s="55"/>
      <c r="UPI1" s="55"/>
      <c r="UPJ1" s="55"/>
      <c r="UPK1" s="55"/>
      <c r="UPL1" s="55"/>
      <c r="UPM1" s="55"/>
      <c r="UPN1" s="55"/>
      <c r="UPO1" s="55"/>
      <c r="UPP1" s="55"/>
      <c r="UPQ1" s="55"/>
      <c r="UPR1" s="55"/>
      <c r="UPS1" s="55"/>
      <c r="UPT1" s="55"/>
      <c r="UPU1" s="55"/>
      <c r="UPV1" s="55"/>
      <c r="UPW1" s="55"/>
      <c r="UPX1" s="55"/>
      <c r="UPY1" s="55"/>
      <c r="UPZ1" s="55"/>
      <c r="UQA1" s="55"/>
      <c r="UQB1" s="55"/>
      <c r="UQC1" s="55"/>
      <c r="UQD1" s="55"/>
      <c r="UQE1" s="55"/>
      <c r="UQF1" s="55"/>
      <c r="UQG1" s="55"/>
      <c r="UQH1" s="55"/>
      <c r="UQI1" s="55"/>
      <c r="UQJ1" s="55"/>
      <c r="UQK1" s="55"/>
      <c r="UQL1" s="55"/>
      <c r="UQM1" s="55"/>
      <c r="UQN1" s="55"/>
      <c r="UQO1" s="55"/>
      <c r="UQP1" s="55"/>
      <c r="UQQ1" s="55"/>
      <c r="UQR1" s="55"/>
      <c r="UQS1" s="55"/>
      <c r="UQT1" s="55"/>
      <c r="UQU1" s="55"/>
      <c r="UQV1" s="55"/>
      <c r="UQW1" s="55"/>
      <c r="UQX1" s="55"/>
      <c r="UQY1" s="55"/>
      <c r="UQZ1" s="55"/>
      <c r="URA1" s="55"/>
      <c r="URB1" s="55"/>
      <c r="URC1" s="55"/>
      <c r="URD1" s="55"/>
      <c r="URE1" s="55"/>
      <c r="URF1" s="55"/>
      <c r="URG1" s="55"/>
      <c r="URH1" s="55"/>
      <c r="URI1" s="55"/>
      <c r="URJ1" s="55"/>
      <c r="URK1" s="55"/>
      <c r="URL1" s="55"/>
      <c r="URM1" s="55"/>
      <c r="URN1" s="55"/>
      <c r="URO1" s="55"/>
      <c r="URP1" s="55"/>
      <c r="URQ1" s="55"/>
      <c r="URR1" s="55"/>
      <c r="URS1" s="55"/>
      <c r="URT1" s="55"/>
      <c r="URU1" s="55"/>
      <c r="URV1" s="55"/>
      <c r="URW1" s="55"/>
      <c r="URX1" s="55"/>
      <c r="URY1" s="55"/>
      <c r="URZ1" s="55"/>
      <c r="USA1" s="55"/>
      <c r="USB1" s="55"/>
      <c r="USC1" s="55"/>
      <c r="USD1" s="55"/>
      <c r="USE1" s="55"/>
      <c r="USF1" s="55"/>
      <c r="USG1" s="55"/>
      <c r="USH1" s="55"/>
      <c r="USI1" s="55"/>
      <c r="USJ1" s="55"/>
      <c r="USK1" s="55"/>
      <c r="USL1" s="55"/>
      <c r="USM1" s="55"/>
      <c r="USN1" s="55"/>
      <c r="USO1" s="55"/>
      <c r="USP1" s="55"/>
      <c r="USQ1" s="55"/>
      <c r="USR1" s="55"/>
      <c r="USS1" s="55"/>
      <c r="UST1" s="55"/>
      <c r="USU1" s="55"/>
      <c r="USV1" s="55"/>
      <c r="USW1" s="55"/>
      <c r="USX1" s="55"/>
      <c r="USY1" s="55"/>
      <c r="USZ1" s="55"/>
      <c r="UTA1" s="55"/>
      <c r="UTB1" s="55"/>
      <c r="UTC1" s="55"/>
      <c r="UTD1" s="55"/>
      <c r="UTE1" s="55"/>
      <c r="UTF1" s="55"/>
      <c r="UTG1" s="55"/>
      <c r="UTH1" s="55"/>
      <c r="UTI1" s="55"/>
      <c r="UTJ1" s="55"/>
      <c r="UTK1" s="55"/>
      <c r="UTL1" s="55"/>
      <c r="UTM1" s="55"/>
      <c r="UTN1" s="55"/>
      <c r="UTO1" s="55"/>
      <c r="UTP1" s="55"/>
      <c r="UTQ1" s="55"/>
      <c r="UTR1" s="55"/>
      <c r="UTS1" s="55"/>
      <c r="UTT1" s="55"/>
      <c r="UTU1" s="55"/>
      <c r="UTV1" s="55"/>
      <c r="UTW1" s="55"/>
      <c r="UTX1" s="55"/>
      <c r="UTY1" s="55"/>
      <c r="UTZ1" s="55"/>
      <c r="UUA1" s="55"/>
      <c r="UUB1" s="55"/>
      <c r="UUC1" s="55"/>
      <c r="UUD1" s="55"/>
      <c r="UUE1" s="55"/>
      <c r="UUF1" s="55"/>
      <c r="UUG1" s="55"/>
      <c r="UUH1" s="55"/>
      <c r="UUI1" s="55"/>
      <c r="UUJ1" s="55"/>
      <c r="UUK1" s="55"/>
      <c r="UUL1" s="55"/>
      <c r="UUM1" s="55"/>
      <c r="UUN1" s="55"/>
      <c r="UUO1" s="55"/>
      <c r="UUP1" s="55"/>
      <c r="UUQ1" s="55"/>
      <c r="UUR1" s="55"/>
      <c r="UUS1" s="55"/>
      <c r="UUT1" s="55"/>
      <c r="UUU1" s="55"/>
      <c r="UUV1" s="55"/>
      <c r="UUW1" s="55"/>
      <c r="UUX1" s="55"/>
      <c r="UUY1" s="55"/>
      <c r="UUZ1" s="55"/>
      <c r="UVA1" s="55"/>
      <c r="UVB1" s="55"/>
      <c r="UVC1" s="55"/>
      <c r="UVD1" s="55"/>
      <c r="UVE1" s="55"/>
      <c r="UVF1" s="55"/>
      <c r="UVG1" s="55"/>
      <c r="UVH1" s="55"/>
      <c r="UVI1" s="55"/>
      <c r="UVJ1" s="55"/>
      <c r="UVK1" s="55"/>
      <c r="UVL1" s="55"/>
      <c r="UVM1" s="55"/>
      <c r="UVN1" s="55"/>
      <c r="UVO1" s="55"/>
      <c r="UVP1" s="55"/>
      <c r="UVQ1" s="55"/>
      <c r="UVR1" s="55"/>
      <c r="UVS1" s="55"/>
      <c r="UVT1" s="55"/>
      <c r="UVU1" s="55"/>
      <c r="UVV1" s="55"/>
      <c r="UVW1" s="55"/>
      <c r="UVX1" s="55"/>
      <c r="UVY1" s="55"/>
      <c r="UVZ1" s="55"/>
      <c r="UWA1" s="55"/>
      <c r="UWB1" s="55"/>
      <c r="UWC1" s="55"/>
      <c r="UWD1" s="55"/>
      <c r="UWE1" s="55"/>
      <c r="UWF1" s="55"/>
      <c r="UWG1" s="55"/>
      <c r="UWH1" s="55"/>
      <c r="UWI1" s="55"/>
      <c r="UWJ1" s="55"/>
      <c r="UWK1" s="55"/>
      <c r="UWL1" s="55"/>
      <c r="UWM1" s="55"/>
      <c r="UWN1" s="55"/>
      <c r="UWO1" s="55"/>
      <c r="UWP1" s="55"/>
      <c r="UWQ1" s="55"/>
      <c r="UWR1" s="55"/>
      <c r="UWS1" s="55"/>
      <c r="UWT1" s="55"/>
      <c r="UWU1" s="55"/>
      <c r="UWV1" s="55"/>
      <c r="UWW1" s="55"/>
      <c r="UWX1" s="55"/>
      <c r="UWY1" s="55"/>
      <c r="UWZ1" s="55"/>
      <c r="UXA1" s="55"/>
      <c r="UXB1" s="55"/>
      <c r="UXC1" s="55"/>
      <c r="UXD1" s="55"/>
      <c r="UXE1" s="55"/>
      <c r="UXF1" s="55"/>
      <c r="UXG1" s="55"/>
      <c r="UXH1" s="55"/>
      <c r="UXI1" s="55"/>
      <c r="UXJ1" s="55"/>
      <c r="UXK1" s="55"/>
      <c r="UXL1" s="55"/>
      <c r="UXM1" s="55"/>
      <c r="UXN1" s="55"/>
      <c r="UXO1" s="55"/>
      <c r="UXP1" s="55"/>
      <c r="UXQ1" s="55"/>
      <c r="UXR1" s="55"/>
      <c r="UXS1" s="55"/>
      <c r="UXT1" s="55"/>
      <c r="UXU1" s="55"/>
      <c r="UXV1" s="55"/>
      <c r="UXW1" s="55"/>
      <c r="UXX1" s="55"/>
      <c r="UXY1" s="55"/>
      <c r="UXZ1" s="55"/>
      <c r="UYA1" s="55"/>
      <c r="UYB1" s="55"/>
      <c r="UYC1" s="55"/>
      <c r="UYD1" s="55"/>
      <c r="UYE1" s="55"/>
      <c r="UYF1" s="55"/>
      <c r="UYG1" s="55"/>
      <c r="UYH1" s="55"/>
      <c r="UYI1" s="55"/>
      <c r="UYJ1" s="55"/>
      <c r="UYK1" s="55"/>
      <c r="UYL1" s="55"/>
      <c r="UYM1" s="55"/>
      <c r="UYN1" s="55"/>
      <c r="UYO1" s="55"/>
      <c r="UYP1" s="55"/>
      <c r="UYQ1" s="55"/>
      <c r="UYR1" s="55"/>
      <c r="UYS1" s="55"/>
      <c r="UYT1" s="55"/>
      <c r="UYU1" s="55"/>
      <c r="UYV1" s="55"/>
      <c r="UYW1" s="55"/>
      <c r="UYX1" s="55"/>
      <c r="UYY1" s="55"/>
      <c r="UYZ1" s="55"/>
      <c r="UZA1" s="55"/>
      <c r="UZB1" s="55"/>
      <c r="UZC1" s="55"/>
      <c r="UZD1" s="55"/>
      <c r="UZE1" s="55"/>
      <c r="UZF1" s="55"/>
      <c r="UZG1" s="55"/>
      <c r="UZH1" s="55"/>
      <c r="UZI1" s="55"/>
      <c r="UZJ1" s="55"/>
      <c r="UZK1" s="55"/>
      <c r="UZL1" s="55"/>
      <c r="UZM1" s="55"/>
      <c r="UZN1" s="55"/>
      <c r="UZO1" s="55"/>
      <c r="UZP1" s="55"/>
      <c r="UZQ1" s="55"/>
      <c r="UZR1" s="55"/>
      <c r="UZS1" s="55"/>
      <c r="UZT1" s="55"/>
      <c r="UZU1" s="55"/>
      <c r="UZV1" s="55"/>
      <c r="UZW1" s="55"/>
      <c r="UZX1" s="55"/>
      <c r="UZY1" s="55"/>
      <c r="UZZ1" s="55"/>
      <c r="VAA1" s="55"/>
      <c r="VAB1" s="55"/>
      <c r="VAC1" s="55"/>
      <c r="VAD1" s="55"/>
      <c r="VAE1" s="55"/>
      <c r="VAF1" s="55"/>
      <c r="VAG1" s="55"/>
      <c r="VAH1" s="55"/>
      <c r="VAI1" s="55"/>
      <c r="VAJ1" s="55"/>
      <c r="VAK1" s="55"/>
      <c r="VAL1" s="55"/>
      <c r="VAM1" s="55"/>
      <c r="VAN1" s="55"/>
      <c r="VAO1" s="55"/>
      <c r="VAP1" s="55"/>
      <c r="VAQ1" s="55"/>
      <c r="VAR1" s="55"/>
      <c r="VAS1" s="55"/>
      <c r="VAT1" s="55"/>
      <c r="VAU1" s="55"/>
      <c r="VAV1" s="55"/>
      <c r="VAW1" s="55"/>
      <c r="VAX1" s="55"/>
      <c r="VAY1" s="55"/>
      <c r="VAZ1" s="55"/>
      <c r="VBA1" s="55"/>
      <c r="VBB1" s="55"/>
      <c r="VBC1" s="55"/>
      <c r="VBD1" s="55"/>
      <c r="VBE1" s="55"/>
      <c r="VBF1" s="55"/>
      <c r="VBG1" s="55"/>
      <c r="VBH1" s="55"/>
      <c r="VBI1" s="55"/>
      <c r="VBJ1" s="55"/>
      <c r="VBK1" s="55"/>
      <c r="VBL1" s="55"/>
      <c r="VBM1" s="55"/>
      <c r="VBN1" s="55"/>
      <c r="VBO1" s="55"/>
      <c r="VBP1" s="55"/>
      <c r="VBQ1" s="55"/>
      <c r="VBR1" s="55"/>
      <c r="VBS1" s="55"/>
      <c r="VBT1" s="55"/>
      <c r="VBU1" s="55"/>
      <c r="VBV1" s="55"/>
      <c r="VBW1" s="55"/>
      <c r="VBX1" s="55"/>
      <c r="VBY1" s="55"/>
      <c r="VBZ1" s="55"/>
      <c r="VCA1" s="55"/>
      <c r="VCB1" s="55"/>
      <c r="VCC1" s="55"/>
      <c r="VCD1" s="55"/>
      <c r="VCE1" s="55"/>
      <c r="VCF1" s="55"/>
      <c r="VCG1" s="55"/>
      <c r="VCH1" s="55"/>
      <c r="VCI1" s="55"/>
      <c r="VCJ1" s="55"/>
      <c r="VCK1" s="55"/>
      <c r="VCL1" s="55"/>
      <c r="VCM1" s="55"/>
      <c r="VCN1" s="55"/>
      <c r="VCO1" s="55"/>
      <c r="VCP1" s="55"/>
      <c r="VCQ1" s="55"/>
      <c r="VCR1" s="55"/>
      <c r="VCS1" s="55"/>
      <c r="VCT1" s="55"/>
      <c r="VCU1" s="55"/>
      <c r="VCV1" s="55"/>
      <c r="VCW1" s="55"/>
      <c r="VCX1" s="55"/>
      <c r="VCY1" s="55"/>
      <c r="VCZ1" s="55"/>
      <c r="VDA1" s="55"/>
      <c r="VDB1" s="55"/>
      <c r="VDC1" s="55"/>
      <c r="VDD1" s="55"/>
      <c r="VDE1" s="55"/>
      <c r="VDF1" s="55"/>
      <c r="VDG1" s="55"/>
      <c r="VDH1" s="55"/>
      <c r="VDI1" s="55"/>
      <c r="VDJ1" s="55"/>
      <c r="VDK1" s="55"/>
      <c r="VDL1" s="55"/>
      <c r="VDM1" s="55"/>
      <c r="VDN1" s="55"/>
      <c r="VDO1" s="55"/>
      <c r="VDP1" s="55"/>
      <c r="VDQ1" s="55"/>
      <c r="VDR1" s="55"/>
      <c r="VDS1" s="55"/>
      <c r="VDT1" s="55"/>
      <c r="VDU1" s="55"/>
      <c r="VDV1" s="55"/>
      <c r="VDW1" s="55"/>
      <c r="VDX1" s="55"/>
      <c r="VDY1" s="55"/>
      <c r="VDZ1" s="55"/>
      <c r="VEA1" s="55"/>
      <c r="VEB1" s="55"/>
      <c r="VEC1" s="55"/>
      <c r="VED1" s="55"/>
      <c r="VEE1" s="55"/>
      <c r="VEF1" s="55"/>
      <c r="VEG1" s="55"/>
      <c r="VEH1" s="55"/>
      <c r="VEI1" s="55"/>
      <c r="VEJ1" s="55"/>
      <c r="VEK1" s="55"/>
      <c r="VEL1" s="55"/>
      <c r="VEM1" s="55"/>
      <c r="VEN1" s="55"/>
      <c r="VEO1" s="55"/>
      <c r="VEP1" s="55"/>
      <c r="VEQ1" s="55"/>
      <c r="VER1" s="55"/>
      <c r="VES1" s="55"/>
      <c r="VET1" s="55"/>
      <c r="VEU1" s="55"/>
      <c r="VEV1" s="55"/>
      <c r="VEW1" s="55"/>
      <c r="VEX1" s="55"/>
      <c r="VEY1" s="55"/>
      <c r="VEZ1" s="55"/>
      <c r="VFA1" s="55"/>
      <c r="VFB1" s="55"/>
      <c r="VFC1" s="55"/>
      <c r="VFD1" s="55"/>
      <c r="VFE1" s="55"/>
      <c r="VFF1" s="55"/>
      <c r="VFG1" s="55"/>
      <c r="VFH1" s="55"/>
      <c r="VFI1" s="55"/>
      <c r="VFJ1" s="55"/>
      <c r="VFK1" s="55"/>
      <c r="VFL1" s="55"/>
      <c r="VFM1" s="55"/>
      <c r="VFN1" s="55"/>
      <c r="VFO1" s="55"/>
      <c r="VFP1" s="55"/>
      <c r="VFQ1" s="55"/>
      <c r="VFR1" s="55"/>
      <c r="VFS1" s="55"/>
      <c r="VFT1" s="55"/>
      <c r="VFU1" s="55"/>
      <c r="VFV1" s="55"/>
      <c r="VFW1" s="55"/>
      <c r="VFX1" s="55"/>
      <c r="VFY1" s="55"/>
      <c r="VFZ1" s="55"/>
      <c r="VGA1" s="55"/>
      <c r="VGB1" s="55"/>
      <c r="VGC1" s="55"/>
      <c r="VGD1" s="55"/>
      <c r="VGE1" s="55"/>
      <c r="VGF1" s="55"/>
      <c r="VGG1" s="55"/>
      <c r="VGH1" s="55"/>
      <c r="VGI1" s="55"/>
      <c r="VGJ1" s="55"/>
      <c r="VGK1" s="55"/>
      <c r="VGL1" s="55"/>
      <c r="VGM1" s="55"/>
      <c r="VGN1" s="55"/>
      <c r="VGO1" s="55"/>
      <c r="VGP1" s="55"/>
      <c r="VGQ1" s="55"/>
      <c r="VGR1" s="55"/>
      <c r="VGS1" s="55"/>
      <c r="VGT1" s="55"/>
      <c r="VGU1" s="55"/>
      <c r="VGV1" s="55"/>
      <c r="VGW1" s="55"/>
      <c r="VGX1" s="55"/>
      <c r="VGY1" s="55"/>
      <c r="VGZ1" s="55"/>
      <c r="VHA1" s="55"/>
      <c r="VHB1" s="55"/>
      <c r="VHC1" s="55"/>
      <c r="VHD1" s="55"/>
      <c r="VHE1" s="55"/>
      <c r="VHF1" s="55"/>
      <c r="VHG1" s="55"/>
      <c r="VHH1" s="55"/>
      <c r="VHI1" s="55"/>
      <c r="VHJ1" s="55"/>
      <c r="VHK1" s="55"/>
      <c r="VHL1" s="55"/>
      <c r="VHM1" s="55"/>
      <c r="VHN1" s="55"/>
      <c r="VHO1" s="55"/>
      <c r="VHP1" s="55"/>
      <c r="VHQ1" s="55"/>
      <c r="VHR1" s="55"/>
      <c r="VHS1" s="55"/>
      <c r="VHT1" s="55"/>
      <c r="VHU1" s="55"/>
      <c r="VHV1" s="55"/>
      <c r="VHW1" s="55"/>
      <c r="VHX1" s="55"/>
      <c r="VHY1" s="55"/>
      <c r="VHZ1" s="55"/>
      <c r="VIA1" s="55"/>
      <c r="VIB1" s="55"/>
      <c r="VIC1" s="55"/>
      <c r="VID1" s="55"/>
      <c r="VIE1" s="55"/>
      <c r="VIF1" s="55"/>
      <c r="VIG1" s="55"/>
      <c r="VIH1" s="55"/>
      <c r="VII1" s="55"/>
      <c r="VIJ1" s="55"/>
      <c r="VIK1" s="55"/>
      <c r="VIL1" s="55"/>
      <c r="VIM1" s="55"/>
      <c r="VIN1" s="55"/>
      <c r="VIO1" s="55"/>
      <c r="VIP1" s="55"/>
      <c r="VIQ1" s="55"/>
      <c r="VIR1" s="55"/>
      <c r="VIS1" s="55"/>
      <c r="VIT1" s="55"/>
      <c r="VIU1" s="55"/>
      <c r="VIV1" s="55"/>
      <c r="VIW1" s="55"/>
      <c r="VIX1" s="55"/>
      <c r="VIY1" s="55"/>
      <c r="VIZ1" s="55"/>
      <c r="VJA1" s="55"/>
      <c r="VJB1" s="55"/>
      <c r="VJC1" s="55"/>
      <c r="VJD1" s="55"/>
      <c r="VJE1" s="55"/>
      <c r="VJF1" s="55"/>
      <c r="VJG1" s="55"/>
      <c r="VJH1" s="55"/>
      <c r="VJI1" s="55"/>
      <c r="VJJ1" s="55"/>
      <c r="VJK1" s="55"/>
      <c r="VJL1" s="55"/>
      <c r="VJM1" s="55"/>
      <c r="VJN1" s="55"/>
      <c r="VJO1" s="55"/>
      <c r="VJP1" s="55"/>
      <c r="VJQ1" s="55"/>
      <c r="VJR1" s="55"/>
      <c r="VJS1" s="55"/>
      <c r="VJT1" s="55"/>
      <c r="VJU1" s="55"/>
      <c r="VJV1" s="55"/>
      <c r="VJW1" s="55"/>
      <c r="VJX1" s="55"/>
      <c r="VJY1" s="55"/>
      <c r="VJZ1" s="55"/>
      <c r="VKA1" s="55"/>
      <c r="VKB1" s="55"/>
      <c r="VKC1" s="55"/>
      <c r="VKD1" s="55"/>
      <c r="VKE1" s="55"/>
      <c r="VKF1" s="55"/>
      <c r="VKG1" s="55"/>
      <c r="VKH1" s="55"/>
      <c r="VKI1" s="55"/>
      <c r="VKJ1" s="55"/>
      <c r="VKK1" s="55"/>
      <c r="VKL1" s="55"/>
      <c r="VKM1" s="55"/>
      <c r="VKN1" s="55"/>
      <c r="VKO1" s="55"/>
      <c r="VKP1" s="55"/>
      <c r="VKQ1" s="55"/>
      <c r="VKR1" s="55"/>
      <c r="VKS1" s="55"/>
      <c r="VKT1" s="55"/>
      <c r="VKU1" s="55"/>
      <c r="VKV1" s="55"/>
      <c r="VKW1" s="55"/>
      <c r="VKX1" s="55"/>
      <c r="VKY1" s="55"/>
      <c r="VKZ1" s="55"/>
      <c r="VLA1" s="55"/>
      <c r="VLB1" s="55"/>
      <c r="VLC1" s="55"/>
      <c r="VLD1" s="55"/>
      <c r="VLE1" s="55"/>
      <c r="VLF1" s="55"/>
      <c r="VLG1" s="55"/>
      <c r="VLH1" s="55"/>
      <c r="VLI1" s="55"/>
      <c r="VLJ1" s="55"/>
      <c r="VLK1" s="55"/>
      <c r="VLL1" s="55"/>
      <c r="VLM1" s="55"/>
      <c r="VLN1" s="55"/>
      <c r="VLO1" s="55"/>
      <c r="VLP1" s="55"/>
      <c r="VLQ1" s="55"/>
      <c r="VLR1" s="55"/>
      <c r="VLS1" s="55"/>
      <c r="VLT1" s="55"/>
      <c r="VLU1" s="55"/>
      <c r="VLV1" s="55"/>
      <c r="VLW1" s="55"/>
      <c r="VLX1" s="55"/>
      <c r="VLY1" s="55"/>
      <c r="VLZ1" s="55"/>
      <c r="VMA1" s="55"/>
      <c r="VMB1" s="55"/>
      <c r="VMC1" s="55"/>
      <c r="VMD1" s="55"/>
      <c r="VME1" s="55"/>
      <c r="VMF1" s="55"/>
      <c r="VMG1" s="55"/>
      <c r="VMH1" s="55"/>
      <c r="VMI1" s="55"/>
      <c r="VMJ1" s="55"/>
      <c r="VMK1" s="55"/>
      <c r="VML1" s="55"/>
      <c r="VMM1" s="55"/>
      <c r="VMN1" s="55"/>
      <c r="VMO1" s="55"/>
      <c r="VMP1" s="55"/>
      <c r="VMQ1" s="55"/>
      <c r="VMR1" s="55"/>
      <c r="VMS1" s="55"/>
      <c r="VMT1" s="55"/>
      <c r="VMU1" s="55"/>
      <c r="VMV1" s="55"/>
      <c r="VMW1" s="55"/>
      <c r="VMX1" s="55"/>
      <c r="VMY1" s="55"/>
      <c r="VMZ1" s="55"/>
      <c r="VNA1" s="55"/>
      <c r="VNB1" s="55"/>
      <c r="VNC1" s="55"/>
      <c r="VND1" s="55"/>
      <c r="VNE1" s="55"/>
      <c r="VNF1" s="55"/>
      <c r="VNG1" s="55"/>
      <c r="VNH1" s="55"/>
      <c r="VNI1" s="55"/>
      <c r="VNJ1" s="55"/>
      <c r="VNK1" s="55"/>
      <c r="VNL1" s="55"/>
      <c r="VNM1" s="55"/>
      <c r="VNN1" s="55"/>
      <c r="VNO1" s="55"/>
      <c r="VNP1" s="55"/>
      <c r="VNQ1" s="55"/>
      <c r="VNR1" s="55"/>
      <c r="VNS1" s="55"/>
      <c r="VNT1" s="55"/>
      <c r="VNU1" s="55"/>
      <c r="VNV1" s="55"/>
      <c r="VNW1" s="55"/>
      <c r="VNX1" s="55"/>
      <c r="VNY1" s="55"/>
      <c r="VNZ1" s="55"/>
      <c r="VOA1" s="55"/>
      <c r="VOB1" s="55"/>
      <c r="VOC1" s="55"/>
      <c r="VOD1" s="55"/>
      <c r="VOE1" s="55"/>
      <c r="VOF1" s="55"/>
      <c r="VOG1" s="55"/>
      <c r="VOH1" s="55"/>
      <c r="VOI1" s="55"/>
      <c r="VOJ1" s="55"/>
      <c r="VOK1" s="55"/>
      <c r="VOL1" s="55"/>
      <c r="VOM1" s="55"/>
      <c r="VON1" s="55"/>
      <c r="VOO1" s="55"/>
      <c r="VOP1" s="55"/>
      <c r="VOQ1" s="55"/>
      <c r="VOR1" s="55"/>
      <c r="VOS1" s="55"/>
      <c r="VOT1" s="55"/>
      <c r="VOU1" s="55"/>
      <c r="VOV1" s="55"/>
      <c r="VOW1" s="55"/>
      <c r="VOX1" s="55"/>
      <c r="VOY1" s="55"/>
      <c r="VOZ1" s="55"/>
      <c r="VPA1" s="55"/>
      <c r="VPB1" s="55"/>
      <c r="VPC1" s="55"/>
      <c r="VPD1" s="55"/>
      <c r="VPE1" s="55"/>
      <c r="VPF1" s="55"/>
      <c r="VPG1" s="55"/>
      <c r="VPH1" s="55"/>
      <c r="VPI1" s="55"/>
      <c r="VPJ1" s="55"/>
      <c r="VPK1" s="55"/>
      <c r="VPL1" s="55"/>
      <c r="VPM1" s="55"/>
      <c r="VPN1" s="55"/>
      <c r="VPO1" s="55"/>
      <c r="VPP1" s="55"/>
      <c r="VPQ1" s="55"/>
      <c r="VPR1" s="55"/>
      <c r="VPS1" s="55"/>
      <c r="VPT1" s="55"/>
      <c r="VPU1" s="55"/>
      <c r="VPV1" s="55"/>
      <c r="VPW1" s="55"/>
      <c r="VPX1" s="55"/>
      <c r="VPY1" s="55"/>
      <c r="VPZ1" s="55"/>
      <c r="VQA1" s="55"/>
      <c r="VQB1" s="55"/>
      <c r="VQC1" s="55"/>
      <c r="VQD1" s="55"/>
      <c r="VQE1" s="55"/>
      <c r="VQF1" s="55"/>
      <c r="VQG1" s="55"/>
      <c r="VQH1" s="55"/>
      <c r="VQI1" s="55"/>
      <c r="VQJ1" s="55"/>
      <c r="VQK1" s="55"/>
      <c r="VQL1" s="55"/>
      <c r="VQM1" s="55"/>
      <c r="VQN1" s="55"/>
      <c r="VQO1" s="55"/>
      <c r="VQP1" s="55"/>
      <c r="VQQ1" s="55"/>
      <c r="VQR1" s="55"/>
      <c r="VQS1" s="55"/>
      <c r="VQT1" s="55"/>
      <c r="VQU1" s="55"/>
      <c r="VQV1" s="55"/>
      <c r="VQW1" s="55"/>
      <c r="VQX1" s="55"/>
      <c r="VQY1" s="55"/>
      <c r="VQZ1" s="55"/>
      <c r="VRA1" s="55"/>
      <c r="VRB1" s="55"/>
      <c r="VRC1" s="55"/>
      <c r="VRD1" s="55"/>
      <c r="VRE1" s="55"/>
      <c r="VRF1" s="55"/>
      <c r="VRG1" s="55"/>
      <c r="VRH1" s="55"/>
      <c r="VRI1" s="55"/>
      <c r="VRJ1" s="55"/>
      <c r="VRK1" s="55"/>
      <c r="VRL1" s="55"/>
      <c r="VRM1" s="55"/>
      <c r="VRN1" s="55"/>
      <c r="VRO1" s="55"/>
      <c r="VRP1" s="55"/>
      <c r="VRQ1" s="55"/>
      <c r="VRR1" s="55"/>
      <c r="VRS1" s="55"/>
      <c r="VRT1" s="55"/>
      <c r="VRU1" s="55"/>
      <c r="VRV1" s="55"/>
      <c r="VRW1" s="55"/>
      <c r="VRX1" s="55"/>
      <c r="VRY1" s="55"/>
      <c r="VRZ1" s="55"/>
      <c r="VSA1" s="55"/>
      <c r="VSB1" s="55"/>
      <c r="VSC1" s="55"/>
      <c r="VSD1" s="55"/>
      <c r="VSE1" s="55"/>
      <c r="VSF1" s="55"/>
      <c r="VSG1" s="55"/>
      <c r="VSH1" s="55"/>
      <c r="VSI1" s="55"/>
      <c r="VSJ1" s="55"/>
      <c r="VSK1" s="55"/>
      <c r="VSL1" s="55"/>
      <c r="VSM1" s="55"/>
      <c r="VSN1" s="55"/>
      <c r="VSO1" s="55"/>
      <c r="VSP1" s="55"/>
      <c r="VSQ1" s="55"/>
      <c r="VSR1" s="55"/>
      <c r="VSS1" s="55"/>
      <c r="VST1" s="55"/>
      <c r="VSU1" s="55"/>
      <c r="VSV1" s="55"/>
      <c r="VSW1" s="55"/>
      <c r="VSX1" s="55"/>
      <c r="VSY1" s="55"/>
      <c r="VSZ1" s="55"/>
      <c r="VTA1" s="55"/>
      <c r="VTB1" s="55"/>
      <c r="VTC1" s="55"/>
      <c r="VTD1" s="55"/>
      <c r="VTE1" s="55"/>
      <c r="VTF1" s="55"/>
      <c r="VTG1" s="55"/>
      <c r="VTH1" s="55"/>
      <c r="VTI1" s="55"/>
      <c r="VTJ1" s="55"/>
      <c r="VTK1" s="55"/>
      <c r="VTL1" s="55"/>
      <c r="VTM1" s="55"/>
      <c r="VTN1" s="55"/>
      <c r="VTO1" s="55"/>
      <c r="VTP1" s="55"/>
      <c r="VTQ1" s="55"/>
      <c r="VTR1" s="55"/>
      <c r="VTS1" s="55"/>
      <c r="VTT1" s="55"/>
      <c r="VTU1" s="55"/>
      <c r="VTV1" s="55"/>
      <c r="VTW1" s="55"/>
      <c r="VTX1" s="55"/>
      <c r="VTY1" s="55"/>
      <c r="VTZ1" s="55"/>
      <c r="VUA1" s="55"/>
      <c r="VUB1" s="55"/>
      <c r="VUC1" s="55"/>
      <c r="VUD1" s="55"/>
      <c r="VUE1" s="55"/>
      <c r="VUF1" s="55"/>
      <c r="VUG1" s="55"/>
      <c r="VUH1" s="55"/>
      <c r="VUI1" s="55"/>
      <c r="VUJ1" s="55"/>
      <c r="VUK1" s="55"/>
      <c r="VUL1" s="55"/>
      <c r="VUM1" s="55"/>
      <c r="VUN1" s="55"/>
      <c r="VUO1" s="55"/>
      <c r="VUP1" s="55"/>
      <c r="VUQ1" s="55"/>
      <c r="VUR1" s="55"/>
      <c r="VUS1" s="55"/>
      <c r="VUT1" s="55"/>
      <c r="VUU1" s="55"/>
      <c r="VUV1" s="55"/>
      <c r="VUW1" s="55"/>
      <c r="VUX1" s="55"/>
      <c r="VUY1" s="55"/>
      <c r="VUZ1" s="55"/>
      <c r="VVA1" s="55"/>
      <c r="VVB1" s="55"/>
      <c r="VVC1" s="55"/>
      <c r="VVD1" s="55"/>
      <c r="VVE1" s="55"/>
      <c r="VVF1" s="55"/>
      <c r="VVG1" s="55"/>
      <c r="VVH1" s="55"/>
      <c r="VVI1" s="55"/>
      <c r="VVJ1" s="55"/>
      <c r="VVK1" s="55"/>
      <c r="VVL1" s="55"/>
      <c r="VVM1" s="55"/>
      <c r="VVN1" s="55"/>
      <c r="VVO1" s="55"/>
      <c r="VVP1" s="55"/>
      <c r="VVQ1" s="55"/>
      <c r="VVR1" s="55"/>
      <c r="VVS1" s="55"/>
      <c r="VVT1" s="55"/>
      <c r="VVU1" s="55"/>
      <c r="VVV1" s="55"/>
      <c r="VVW1" s="55"/>
      <c r="VVX1" s="55"/>
      <c r="VVY1" s="55"/>
      <c r="VVZ1" s="55"/>
      <c r="VWA1" s="55"/>
      <c r="VWB1" s="55"/>
      <c r="VWC1" s="55"/>
      <c r="VWD1" s="55"/>
      <c r="VWE1" s="55"/>
      <c r="VWF1" s="55"/>
      <c r="VWG1" s="55"/>
      <c r="VWH1" s="55"/>
      <c r="VWI1" s="55"/>
      <c r="VWJ1" s="55"/>
      <c r="VWK1" s="55"/>
      <c r="VWL1" s="55"/>
      <c r="VWM1" s="55"/>
      <c r="VWN1" s="55"/>
      <c r="VWO1" s="55"/>
      <c r="VWP1" s="55"/>
      <c r="VWQ1" s="55"/>
      <c r="VWR1" s="55"/>
      <c r="VWS1" s="55"/>
      <c r="VWT1" s="55"/>
      <c r="VWU1" s="55"/>
      <c r="VWV1" s="55"/>
      <c r="VWW1" s="55"/>
      <c r="VWX1" s="55"/>
      <c r="VWY1" s="55"/>
      <c r="VWZ1" s="55"/>
      <c r="VXA1" s="55"/>
      <c r="VXB1" s="55"/>
      <c r="VXC1" s="55"/>
      <c r="VXD1" s="55"/>
      <c r="VXE1" s="55"/>
      <c r="VXF1" s="55"/>
      <c r="VXG1" s="55"/>
      <c r="VXH1" s="55"/>
      <c r="VXI1" s="55"/>
      <c r="VXJ1" s="55"/>
      <c r="VXK1" s="55"/>
      <c r="VXL1" s="55"/>
      <c r="VXM1" s="55"/>
      <c r="VXN1" s="55"/>
      <c r="VXO1" s="55"/>
      <c r="VXP1" s="55"/>
      <c r="VXQ1" s="55"/>
      <c r="VXR1" s="55"/>
      <c r="VXS1" s="55"/>
      <c r="VXT1" s="55"/>
      <c r="VXU1" s="55"/>
      <c r="VXV1" s="55"/>
      <c r="VXW1" s="55"/>
      <c r="VXX1" s="55"/>
      <c r="VXY1" s="55"/>
      <c r="VXZ1" s="55"/>
      <c r="VYA1" s="55"/>
      <c r="VYB1" s="55"/>
      <c r="VYC1" s="55"/>
      <c r="VYD1" s="55"/>
      <c r="VYE1" s="55"/>
      <c r="VYF1" s="55"/>
      <c r="VYG1" s="55"/>
      <c r="VYH1" s="55"/>
      <c r="VYI1" s="55"/>
      <c r="VYJ1" s="55"/>
      <c r="VYK1" s="55"/>
      <c r="VYL1" s="55"/>
      <c r="VYM1" s="55"/>
      <c r="VYN1" s="55"/>
      <c r="VYO1" s="55"/>
      <c r="VYP1" s="55"/>
      <c r="VYQ1" s="55"/>
      <c r="VYR1" s="55"/>
      <c r="VYS1" s="55"/>
      <c r="VYT1" s="55"/>
      <c r="VYU1" s="55"/>
      <c r="VYV1" s="55"/>
      <c r="VYW1" s="55"/>
      <c r="VYX1" s="55"/>
      <c r="VYY1" s="55"/>
      <c r="VYZ1" s="55"/>
      <c r="VZA1" s="55"/>
      <c r="VZB1" s="55"/>
      <c r="VZC1" s="55"/>
      <c r="VZD1" s="55"/>
      <c r="VZE1" s="55"/>
      <c r="VZF1" s="55"/>
      <c r="VZG1" s="55"/>
      <c r="VZH1" s="55"/>
      <c r="VZI1" s="55"/>
      <c r="VZJ1" s="55"/>
      <c r="VZK1" s="55"/>
      <c r="VZL1" s="55"/>
      <c r="VZM1" s="55"/>
      <c r="VZN1" s="55"/>
      <c r="VZO1" s="55"/>
      <c r="VZP1" s="55"/>
      <c r="VZQ1" s="55"/>
      <c r="VZR1" s="55"/>
      <c r="VZS1" s="55"/>
      <c r="VZT1" s="55"/>
      <c r="VZU1" s="55"/>
      <c r="VZV1" s="55"/>
      <c r="VZW1" s="55"/>
      <c r="VZX1" s="55"/>
      <c r="VZY1" s="55"/>
      <c r="VZZ1" s="55"/>
      <c r="WAA1" s="55"/>
      <c r="WAB1" s="55"/>
      <c r="WAC1" s="55"/>
      <c r="WAD1" s="55"/>
      <c r="WAE1" s="55"/>
      <c r="WAF1" s="55"/>
      <c r="WAG1" s="55"/>
      <c r="WAH1" s="55"/>
      <c r="WAI1" s="55"/>
      <c r="WAJ1" s="55"/>
      <c r="WAK1" s="55"/>
      <c r="WAL1" s="55"/>
      <c r="WAM1" s="55"/>
      <c r="WAN1" s="55"/>
      <c r="WAO1" s="55"/>
      <c r="WAP1" s="55"/>
      <c r="WAQ1" s="55"/>
      <c r="WAR1" s="55"/>
      <c r="WAS1" s="55"/>
      <c r="WAT1" s="55"/>
      <c r="WAU1" s="55"/>
      <c r="WAV1" s="55"/>
      <c r="WAW1" s="55"/>
      <c r="WAX1" s="55"/>
      <c r="WAY1" s="55"/>
      <c r="WAZ1" s="55"/>
      <c r="WBA1" s="55"/>
      <c r="WBB1" s="55"/>
      <c r="WBC1" s="55"/>
      <c r="WBD1" s="55"/>
      <c r="WBE1" s="55"/>
      <c r="WBF1" s="55"/>
      <c r="WBG1" s="55"/>
      <c r="WBH1" s="55"/>
      <c r="WBI1" s="55"/>
      <c r="WBJ1" s="55"/>
      <c r="WBK1" s="55"/>
      <c r="WBL1" s="55"/>
      <c r="WBM1" s="55"/>
      <c r="WBN1" s="55"/>
      <c r="WBO1" s="55"/>
      <c r="WBP1" s="55"/>
      <c r="WBQ1" s="55"/>
      <c r="WBR1" s="55"/>
      <c r="WBS1" s="55"/>
      <c r="WBT1" s="55"/>
      <c r="WBU1" s="55"/>
      <c r="WBV1" s="55"/>
      <c r="WBW1" s="55"/>
      <c r="WBX1" s="55"/>
      <c r="WBY1" s="55"/>
      <c r="WBZ1" s="55"/>
      <c r="WCA1" s="55"/>
      <c r="WCB1" s="55"/>
      <c r="WCC1" s="55"/>
      <c r="WCD1" s="55"/>
      <c r="WCE1" s="55"/>
      <c r="WCF1" s="55"/>
      <c r="WCG1" s="55"/>
      <c r="WCH1" s="55"/>
      <c r="WCI1" s="55"/>
      <c r="WCJ1" s="55"/>
      <c r="WCK1" s="55"/>
      <c r="WCL1" s="55"/>
      <c r="WCM1" s="55"/>
      <c r="WCN1" s="55"/>
      <c r="WCO1" s="55"/>
      <c r="WCP1" s="55"/>
      <c r="WCQ1" s="55"/>
      <c r="WCR1" s="55"/>
      <c r="WCS1" s="55"/>
      <c r="WCT1" s="55"/>
      <c r="WCU1" s="55"/>
      <c r="WCV1" s="55"/>
      <c r="WCW1" s="55"/>
      <c r="WCX1" s="55"/>
      <c r="WCY1" s="55"/>
      <c r="WCZ1" s="55"/>
      <c r="WDA1" s="55"/>
      <c r="WDB1" s="55"/>
      <c r="WDC1" s="55"/>
      <c r="WDD1" s="55"/>
      <c r="WDE1" s="55"/>
      <c r="WDF1" s="55"/>
      <c r="WDG1" s="55"/>
      <c r="WDH1" s="55"/>
      <c r="WDI1" s="55"/>
      <c r="WDJ1" s="55"/>
      <c r="WDK1" s="55"/>
      <c r="WDL1" s="55"/>
      <c r="WDM1" s="55"/>
      <c r="WDN1" s="55"/>
      <c r="WDO1" s="55"/>
      <c r="WDP1" s="55"/>
      <c r="WDQ1" s="55"/>
      <c r="WDR1" s="55"/>
      <c r="WDS1" s="55"/>
      <c r="WDT1" s="55"/>
      <c r="WDU1" s="55"/>
      <c r="WDV1" s="55"/>
      <c r="WDW1" s="55"/>
      <c r="WDX1" s="55"/>
      <c r="WDY1" s="55"/>
      <c r="WDZ1" s="55"/>
      <c r="WEA1" s="55"/>
      <c r="WEB1" s="55"/>
      <c r="WEC1" s="55"/>
      <c r="WED1" s="55"/>
      <c r="WEE1" s="55"/>
      <c r="WEF1" s="55"/>
      <c r="WEG1" s="55"/>
      <c r="WEH1" s="55"/>
      <c r="WEI1" s="55"/>
      <c r="WEJ1" s="55"/>
      <c r="WEK1" s="55"/>
      <c r="WEL1" s="55"/>
      <c r="WEM1" s="55"/>
      <c r="WEN1" s="55"/>
      <c r="WEO1" s="55"/>
      <c r="WEP1" s="55"/>
      <c r="WEQ1" s="55"/>
      <c r="WER1" s="55"/>
      <c r="WES1" s="55"/>
      <c r="WET1" s="55"/>
      <c r="WEU1" s="55"/>
      <c r="WEV1" s="55"/>
      <c r="WEW1" s="55"/>
      <c r="WEX1" s="55"/>
      <c r="WEY1" s="55"/>
      <c r="WEZ1" s="55"/>
      <c r="WFA1" s="55"/>
      <c r="WFB1" s="55"/>
      <c r="WFC1" s="55"/>
      <c r="WFD1" s="55"/>
      <c r="WFE1" s="55"/>
      <c r="WFF1" s="55"/>
      <c r="WFG1" s="55"/>
      <c r="WFH1" s="55"/>
      <c r="WFI1" s="55"/>
      <c r="WFJ1" s="55"/>
      <c r="WFK1" s="55"/>
      <c r="WFL1" s="55"/>
      <c r="WFM1" s="55"/>
      <c r="WFN1" s="55"/>
      <c r="WFO1" s="55"/>
      <c r="WFP1" s="55"/>
      <c r="WFQ1" s="55"/>
      <c r="WFR1" s="55"/>
      <c r="WFS1" s="55"/>
      <c r="WFT1" s="55"/>
      <c r="WFU1" s="55"/>
      <c r="WFV1" s="55"/>
      <c r="WFW1" s="55"/>
      <c r="WFX1" s="55"/>
      <c r="WFY1" s="55"/>
      <c r="WFZ1" s="55"/>
      <c r="WGA1" s="55"/>
      <c r="WGB1" s="55"/>
      <c r="WGC1" s="55"/>
      <c r="WGD1" s="55"/>
      <c r="WGE1" s="55"/>
      <c r="WGF1" s="55"/>
      <c r="WGG1" s="55"/>
      <c r="WGH1" s="55"/>
      <c r="WGI1" s="55"/>
      <c r="WGJ1" s="55"/>
      <c r="WGK1" s="55"/>
      <c r="WGL1" s="55"/>
      <c r="WGM1" s="55"/>
      <c r="WGN1" s="55"/>
      <c r="WGO1" s="55"/>
      <c r="WGP1" s="55"/>
      <c r="WGQ1" s="55"/>
      <c r="WGR1" s="55"/>
      <c r="WGS1" s="55"/>
      <c r="WGT1" s="55"/>
      <c r="WGU1" s="55"/>
      <c r="WGV1" s="55"/>
      <c r="WGW1" s="55"/>
      <c r="WGX1" s="55"/>
      <c r="WGY1" s="55"/>
      <c r="WGZ1" s="55"/>
      <c r="WHA1" s="55"/>
      <c r="WHB1" s="55"/>
      <c r="WHC1" s="55"/>
      <c r="WHD1" s="55"/>
      <c r="WHE1" s="55"/>
      <c r="WHF1" s="55"/>
      <c r="WHG1" s="55"/>
      <c r="WHH1" s="55"/>
      <c r="WHI1" s="55"/>
      <c r="WHJ1" s="55"/>
      <c r="WHK1" s="55"/>
      <c r="WHL1" s="55"/>
      <c r="WHM1" s="55"/>
      <c r="WHN1" s="55"/>
      <c r="WHO1" s="55"/>
      <c r="WHP1" s="55"/>
      <c r="WHQ1" s="55"/>
      <c r="WHR1" s="55"/>
      <c r="WHS1" s="55"/>
      <c r="WHT1" s="55"/>
      <c r="WHU1" s="55"/>
      <c r="WHV1" s="55"/>
      <c r="WHW1" s="55"/>
      <c r="WHX1" s="55"/>
      <c r="WHY1" s="55"/>
      <c r="WHZ1" s="55"/>
      <c r="WIA1" s="55"/>
      <c r="WIB1" s="55"/>
      <c r="WIC1" s="55"/>
      <c r="WID1" s="55"/>
      <c r="WIE1" s="55"/>
      <c r="WIF1" s="55"/>
      <c r="WIG1" s="55"/>
      <c r="WIH1" s="55"/>
      <c r="WII1" s="55"/>
      <c r="WIJ1" s="55"/>
      <c r="WIK1" s="55"/>
      <c r="WIL1" s="55"/>
      <c r="WIM1" s="55"/>
      <c r="WIN1" s="55"/>
      <c r="WIO1" s="55"/>
      <c r="WIP1" s="55"/>
      <c r="WIQ1" s="55"/>
      <c r="WIR1" s="55"/>
      <c r="WIS1" s="55"/>
      <c r="WIT1" s="55"/>
      <c r="WIU1" s="55"/>
      <c r="WIV1" s="55"/>
      <c r="WIW1" s="55"/>
      <c r="WIX1" s="55"/>
      <c r="WIY1" s="55"/>
      <c r="WIZ1" s="55"/>
      <c r="WJA1" s="55"/>
      <c r="WJB1" s="55"/>
      <c r="WJC1" s="55"/>
      <c r="WJD1" s="55"/>
      <c r="WJE1" s="55"/>
      <c r="WJF1" s="55"/>
      <c r="WJG1" s="55"/>
      <c r="WJH1" s="55"/>
      <c r="WJI1" s="55"/>
      <c r="WJJ1" s="55"/>
      <c r="WJK1" s="55"/>
      <c r="WJL1" s="55"/>
      <c r="WJM1" s="55"/>
      <c r="WJN1" s="55"/>
      <c r="WJO1" s="55"/>
      <c r="WJP1" s="55"/>
      <c r="WJQ1" s="55"/>
      <c r="WJR1" s="55"/>
      <c r="WJS1" s="55"/>
      <c r="WJT1" s="55"/>
      <c r="WJU1" s="55"/>
      <c r="WJV1" s="55"/>
      <c r="WJW1" s="55"/>
      <c r="WJX1" s="55"/>
      <c r="WJY1" s="55"/>
      <c r="WJZ1" s="55"/>
      <c r="WKA1" s="55"/>
      <c r="WKB1" s="55"/>
      <c r="WKC1" s="55"/>
      <c r="WKD1" s="55"/>
      <c r="WKE1" s="55"/>
      <c r="WKF1" s="55"/>
      <c r="WKG1" s="55"/>
      <c r="WKH1" s="55"/>
      <c r="WKI1" s="55"/>
      <c r="WKJ1" s="55"/>
      <c r="WKK1" s="55"/>
      <c r="WKL1" s="55"/>
      <c r="WKM1" s="55"/>
      <c r="WKN1" s="55"/>
      <c r="WKO1" s="55"/>
      <c r="WKP1" s="55"/>
      <c r="WKQ1" s="55"/>
      <c r="WKR1" s="55"/>
      <c r="WKS1" s="55"/>
      <c r="WKT1" s="55"/>
      <c r="WKU1" s="55"/>
      <c r="WKV1" s="55"/>
      <c r="WKW1" s="55"/>
      <c r="WKX1" s="55"/>
      <c r="WKY1" s="55"/>
      <c r="WKZ1" s="55"/>
      <c r="WLA1" s="55"/>
      <c r="WLB1" s="55"/>
      <c r="WLC1" s="55"/>
      <c r="WLD1" s="55"/>
      <c r="WLE1" s="55"/>
      <c r="WLF1" s="55"/>
      <c r="WLG1" s="55"/>
      <c r="WLH1" s="55"/>
      <c r="WLI1" s="55"/>
      <c r="WLJ1" s="55"/>
      <c r="WLK1" s="55"/>
      <c r="WLL1" s="55"/>
      <c r="WLM1" s="55"/>
      <c r="WLN1" s="55"/>
      <c r="WLO1" s="55"/>
      <c r="WLP1" s="55"/>
      <c r="WLQ1" s="55"/>
      <c r="WLR1" s="55"/>
      <c r="WLS1" s="55"/>
      <c r="WLT1" s="55"/>
      <c r="WLU1" s="55"/>
      <c r="WLV1" s="55"/>
      <c r="WLW1" s="55"/>
      <c r="WLX1" s="55"/>
      <c r="WLY1" s="55"/>
      <c r="WLZ1" s="55"/>
      <c r="WMA1" s="55"/>
      <c r="WMB1" s="55"/>
      <c r="WMC1" s="55"/>
      <c r="WMD1" s="55"/>
      <c r="WME1" s="55"/>
      <c r="WMF1" s="55"/>
      <c r="WMG1" s="55"/>
      <c r="WMH1" s="55"/>
      <c r="WMI1" s="55"/>
      <c r="WMJ1" s="55"/>
      <c r="WMK1" s="55"/>
      <c r="WML1" s="55"/>
      <c r="WMM1" s="55"/>
      <c r="WMN1" s="55"/>
      <c r="WMO1" s="55"/>
      <c r="WMP1" s="55"/>
      <c r="WMQ1" s="55"/>
      <c r="WMR1" s="55"/>
      <c r="WMS1" s="55"/>
      <c r="WMT1" s="55"/>
      <c r="WMU1" s="55"/>
      <c r="WMV1" s="55"/>
      <c r="WMW1" s="55"/>
      <c r="WMX1" s="55"/>
      <c r="WMY1" s="55"/>
      <c r="WMZ1" s="55"/>
      <c r="WNA1" s="55"/>
      <c r="WNB1" s="55"/>
      <c r="WNC1" s="55"/>
      <c r="WND1" s="55"/>
      <c r="WNE1" s="55"/>
      <c r="WNF1" s="55"/>
      <c r="WNG1" s="55"/>
      <c r="WNH1" s="55"/>
      <c r="WNI1" s="55"/>
      <c r="WNJ1" s="55"/>
      <c r="WNK1" s="55"/>
      <c r="WNL1" s="55"/>
      <c r="WNM1" s="55"/>
      <c r="WNN1" s="55"/>
      <c r="WNO1" s="55"/>
      <c r="WNP1" s="55"/>
      <c r="WNQ1" s="55"/>
      <c r="WNR1" s="55"/>
      <c r="WNS1" s="55"/>
      <c r="WNT1" s="55"/>
      <c r="WNU1" s="55"/>
      <c r="WNV1" s="55"/>
      <c r="WNW1" s="55"/>
      <c r="WNX1" s="55"/>
      <c r="WNY1" s="55"/>
      <c r="WNZ1" s="55"/>
      <c r="WOA1" s="55"/>
      <c r="WOB1" s="55"/>
      <c r="WOC1" s="55"/>
      <c r="WOD1" s="55"/>
      <c r="WOE1" s="55"/>
      <c r="WOF1" s="55"/>
      <c r="WOG1" s="55"/>
      <c r="WOH1" s="55"/>
      <c r="WOI1" s="55"/>
      <c r="WOJ1" s="55"/>
      <c r="WOK1" s="55"/>
      <c r="WOL1" s="55"/>
      <c r="WOM1" s="55"/>
      <c r="WON1" s="55"/>
      <c r="WOO1" s="55"/>
      <c r="WOP1" s="55"/>
      <c r="WOQ1" s="55"/>
      <c r="WOR1" s="55"/>
      <c r="WOS1" s="55"/>
      <c r="WOT1" s="55"/>
      <c r="WOU1" s="55"/>
      <c r="WOV1" s="55"/>
      <c r="WOW1" s="55"/>
      <c r="WOX1" s="55"/>
      <c r="WOY1" s="55"/>
      <c r="WOZ1" s="55"/>
      <c r="WPA1" s="55"/>
      <c r="WPB1" s="55"/>
      <c r="WPC1" s="55"/>
      <c r="WPD1" s="55"/>
      <c r="WPE1" s="55"/>
      <c r="WPF1" s="55"/>
      <c r="WPG1" s="55"/>
      <c r="WPH1" s="55"/>
      <c r="WPI1" s="55"/>
      <c r="WPJ1" s="55"/>
      <c r="WPK1" s="55"/>
      <c r="WPL1" s="55"/>
      <c r="WPM1" s="55"/>
      <c r="WPN1" s="55"/>
      <c r="WPO1" s="55"/>
      <c r="WPP1" s="55"/>
      <c r="WPQ1" s="55"/>
      <c r="WPR1" s="55"/>
      <c r="WPS1" s="55"/>
      <c r="WPT1" s="55"/>
      <c r="WPU1" s="55"/>
      <c r="WPV1" s="55"/>
      <c r="WPW1" s="55"/>
      <c r="WPX1" s="55"/>
      <c r="WPY1" s="55"/>
      <c r="WPZ1" s="55"/>
      <c r="WQA1" s="55"/>
      <c r="WQB1" s="55"/>
      <c r="WQC1" s="55"/>
      <c r="WQD1" s="55"/>
      <c r="WQE1" s="55"/>
      <c r="WQF1" s="55"/>
      <c r="WQG1" s="55"/>
      <c r="WQH1" s="55"/>
      <c r="WQI1" s="55"/>
      <c r="WQJ1" s="55"/>
      <c r="WQK1" s="55"/>
      <c r="WQL1" s="55"/>
      <c r="WQM1" s="55"/>
      <c r="WQN1" s="55"/>
      <c r="WQO1" s="55"/>
      <c r="WQP1" s="55"/>
      <c r="WQQ1" s="55"/>
      <c r="WQR1" s="55"/>
      <c r="WQS1" s="55"/>
      <c r="WQT1" s="55"/>
      <c r="WQU1" s="55"/>
      <c r="WQV1" s="55"/>
      <c r="WQW1" s="55"/>
      <c r="WQX1" s="55"/>
      <c r="WQY1" s="55"/>
      <c r="WQZ1" s="55"/>
      <c r="WRA1" s="55"/>
      <c r="WRB1" s="55"/>
      <c r="WRC1" s="55"/>
      <c r="WRD1" s="55"/>
      <c r="WRE1" s="55"/>
      <c r="WRF1" s="55"/>
      <c r="WRG1" s="55"/>
      <c r="WRH1" s="55"/>
      <c r="WRI1" s="55"/>
      <c r="WRJ1" s="55"/>
      <c r="WRK1" s="55"/>
      <c r="WRL1" s="55"/>
      <c r="WRM1" s="55"/>
      <c r="WRN1" s="55"/>
      <c r="WRO1" s="55"/>
      <c r="WRP1" s="55"/>
      <c r="WRQ1" s="55"/>
      <c r="WRR1" s="55"/>
      <c r="WRS1" s="55"/>
      <c r="WRT1" s="55"/>
      <c r="WRU1" s="55"/>
      <c r="WRV1" s="55"/>
      <c r="WRW1" s="55"/>
      <c r="WRX1" s="55"/>
      <c r="WRY1" s="55"/>
      <c r="WRZ1" s="55"/>
      <c r="WSA1" s="55"/>
      <c r="WSB1" s="55"/>
      <c r="WSC1" s="55"/>
      <c r="WSD1" s="55"/>
      <c r="WSE1" s="55"/>
      <c r="WSF1" s="55"/>
      <c r="WSG1" s="55"/>
      <c r="WSH1" s="55"/>
      <c r="WSI1" s="55"/>
      <c r="WSJ1" s="55"/>
      <c r="WSK1" s="55"/>
      <c r="WSL1" s="55"/>
      <c r="WSM1" s="55"/>
      <c r="WSN1" s="55"/>
      <c r="WSO1" s="55"/>
      <c r="WSP1" s="55"/>
      <c r="WSQ1" s="55"/>
      <c r="WSR1" s="55"/>
      <c r="WSS1" s="55"/>
      <c r="WST1" s="55"/>
      <c r="WSU1" s="55"/>
      <c r="WSV1" s="55"/>
      <c r="WSW1" s="55"/>
      <c r="WSX1" s="55"/>
      <c r="WSY1" s="55"/>
      <c r="WSZ1" s="55"/>
      <c r="WTA1" s="55"/>
      <c r="WTB1" s="55"/>
      <c r="WTC1" s="55"/>
      <c r="WTD1" s="55"/>
      <c r="WTE1" s="55"/>
      <c r="WTF1" s="55"/>
      <c r="WTG1" s="55"/>
      <c r="WTH1" s="55"/>
      <c r="WTI1" s="55"/>
      <c r="WTJ1" s="55"/>
      <c r="WTK1" s="55"/>
      <c r="WTL1" s="55"/>
      <c r="WTM1" s="55"/>
      <c r="WTN1" s="55"/>
      <c r="WTO1" s="55"/>
      <c r="WTP1" s="55"/>
      <c r="WTQ1" s="55"/>
      <c r="WTR1" s="55"/>
      <c r="WTS1" s="55"/>
      <c r="WTT1" s="55"/>
      <c r="WTU1" s="55"/>
      <c r="WTV1" s="55"/>
      <c r="WTW1" s="55"/>
      <c r="WTX1" s="55"/>
      <c r="WTY1" s="55"/>
      <c r="WTZ1" s="55"/>
      <c r="WUA1" s="55"/>
      <c r="WUB1" s="55"/>
      <c r="WUC1" s="55"/>
      <c r="WUD1" s="55"/>
      <c r="WUE1" s="55"/>
      <c r="WUF1" s="55"/>
      <c r="WUG1" s="55"/>
      <c r="WUH1" s="55"/>
      <c r="WUI1" s="55"/>
      <c r="WUJ1" s="55"/>
      <c r="WUK1" s="55"/>
      <c r="WUL1" s="55"/>
      <c r="WUM1" s="55"/>
      <c r="WUN1" s="55"/>
      <c r="WUO1" s="55"/>
      <c r="WUP1" s="55"/>
      <c r="WUQ1" s="55"/>
      <c r="WUR1" s="55"/>
      <c r="WUS1" s="55"/>
      <c r="WUT1" s="55"/>
      <c r="WUU1" s="55"/>
      <c r="WUV1" s="55"/>
      <c r="WUW1" s="55"/>
      <c r="WUX1" s="55"/>
      <c r="WUY1" s="55"/>
      <c r="WUZ1" s="55"/>
      <c r="WVA1" s="55"/>
      <c r="WVB1" s="55"/>
      <c r="WVC1" s="55"/>
      <c r="WVD1" s="55"/>
      <c r="WVE1" s="55"/>
      <c r="WVF1" s="55"/>
      <c r="WVG1" s="55"/>
      <c r="WVH1" s="55"/>
      <c r="WVI1" s="55"/>
      <c r="WVJ1" s="55"/>
      <c r="WVK1" s="55"/>
      <c r="WVL1" s="55"/>
      <c r="WVM1" s="55"/>
      <c r="WVN1" s="55"/>
      <c r="WVO1" s="55"/>
      <c r="WVP1" s="55"/>
      <c r="WVQ1" s="55"/>
      <c r="WVR1" s="55"/>
      <c r="WVS1" s="55"/>
      <c r="WVT1" s="55"/>
      <c r="WVU1" s="55"/>
      <c r="WVV1" s="55"/>
      <c r="WVW1" s="55"/>
      <c r="WVX1" s="55"/>
      <c r="WVY1" s="55"/>
      <c r="WVZ1" s="55"/>
      <c r="WWA1" s="55"/>
      <c r="WWB1" s="55"/>
      <c r="WWC1" s="55"/>
      <c r="WWD1" s="55"/>
      <c r="WWE1" s="55"/>
      <c r="WWF1" s="55"/>
      <c r="WWG1" s="55"/>
      <c r="WWH1" s="55"/>
      <c r="WWI1" s="55"/>
      <c r="WWJ1" s="55"/>
      <c r="WWK1" s="55"/>
      <c r="WWL1" s="55"/>
      <c r="WWM1" s="55"/>
      <c r="WWN1" s="55"/>
      <c r="WWO1" s="55"/>
      <c r="WWP1" s="55"/>
      <c r="WWQ1" s="55"/>
      <c r="WWR1" s="55"/>
      <c r="WWS1" s="55"/>
      <c r="WWT1" s="55"/>
      <c r="WWU1" s="55"/>
      <c r="WWV1" s="55"/>
      <c r="WWW1" s="55"/>
      <c r="WWX1" s="55"/>
      <c r="WWY1" s="55"/>
      <c r="WWZ1" s="55"/>
      <c r="WXA1" s="55"/>
      <c r="WXB1" s="55"/>
      <c r="WXC1" s="55"/>
      <c r="WXD1" s="55"/>
      <c r="WXE1" s="55"/>
      <c r="WXF1" s="55"/>
      <c r="WXG1" s="55"/>
      <c r="WXH1" s="55"/>
      <c r="WXI1" s="55"/>
      <c r="WXJ1" s="55"/>
      <c r="WXK1" s="55"/>
      <c r="WXL1" s="55"/>
      <c r="WXM1" s="55"/>
      <c r="WXN1" s="55"/>
      <c r="WXO1" s="55"/>
      <c r="WXP1" s="55"/>
      <c r="WXQ1" s="55"/>
      <c r="WXR1" s="55"/>
      <c r="WXS1" s="55"/>
      <c r="WXT1" s="55"/>
      <c r="WXU1" s="55"/>
      <c r="WXV1" s="55"/>
      <c r="WXW1" s="55"/>
      <c r="WXX1" s="55"/>
      <c r="WXY1" s="55"/>
      <c r="WXZ1" s="55"/>
      <c r="WYA1" s="55"/>
      <c r="WYB1" s="55"/>
      <c r="WYC1" s="55"/>
      <c r="WYD1" s="55"/>
      <c r="WYE1" s="55"/>
      <c r="WYF1" s="55"/>
      <c r="WYG1" s="55"/>
      <c r="WYH1" s="55"/>
      <c r="WYI1" s="55"/>
      <c r="WYJ1" s="55"/>
      <c r="WYK1" s="55"/>
      <c r="WYL1" s="55"/>
      <c r="WYM1" s="55"/>
      <c r="WYN1" s="55"/>
      <c r="WYO1" s="55"/>
      <c r="WYP1" s="55"/>
      <c r="WYQ1" s="55"/>
      <c r="WYR1" s="55"/>
      <c r="WYS1" s="55"/>
      <c r="WYT1" s="55"/>
      <c r="WYU1" s="55"/>
      <c r="WYV1" s="55"/>
      <c r="WYW1" s="55"/>
      <c r="WYX1" s="55"/>
      <c r="WYY1" s="55"/>
      <c r="WYZ1" s="55"/>
      <c r="WZA1" s="55"/>
      <c r="WZB1" s="55"/>
      <c r="WZC1" s="55"/>
      <c r="WZD1" s="55"/>
      <c r="WZE1" s="55"/>
      <c r="WZF1" s="55"/>
      <c r="WZG1" s="55"/>
      <c r="WZH1" s="55"/>
      <c r="WZI1" s="55"/>
      <c r="WZJ1" s="55"/>
      <c r="WZK1" s="55"/>
      <c r="WZL1" s="55"/>
      <c r="WZM1" s="55"/>
      <c r="WZN1" s="55"/>
      <c r="WZO1" s="55"/>
      <c r="WZP1" s="55"/>
      <c r="WZQ1" s="55"/>
      <c r="WZR1" s="55"/>
      <c r="WZS1" s="55"/>
      <c r="WZT1" s="55"/>
      <c r="WZU1" s="55"/>
      <c r="WZV1" s="55"/>
      <c r="WZW1" s="55"/>
      <c r="WZX1" s="55"/>
      <c r="WZY1" s="55"/>
      <c r="WZZ1" s="55"/>
      <c r="XAA1" s="55"/>
      <c r="XAB1" s="55"/>
      <c r="XAC1" s="55"/>
      <c r="XAD1" s="55"/>
      <c r="XAE1" s="55"/>
      <c r="XAF1" s="55"/>
      <c r="XAG1" s="55"/>
      <c r="XAH1" s="55"/>
      <c r="XAI1" s="55"/>
      <c r="XAJ1" s="55"/>
      <c r="XAK1" s="55"/>
      <c r="XAL1" s="55"/>
      <c r="XAM1" s="55"/>
      <c r="XAN1" s="55"/>
      <c r="XAO1" s="55"/>
      <c r="XAP1" s="55"/>
      <c r="XAQ1" s="55"/>
      <c r="XAR1" s="55"/>
      <c r="XAS1" s="55"/>
      <c r="XAT1" s="55"/>
      <c r="XAU1" s="55"/>
      <c r="XAV1" s="55"/>
      <c r="XAW1" s="55"/>
      <c r="XAX1" s="55"/>
      <c r="XAY1" s="55"/>
      <c r="XAZ1" s="55"/>
      <c r="XBA1" s="55"/>
      <c r="XBB1" s="55"/>
      <c r="XBC1" s="55"/>
      <c r="XBD1" s="55"/>
      <c r="XBE1" s="55"/>
      <c r="XBF1" s="55"/>
      <c r="XBG1" s="55"/>
      <c r="XBH1" s="55"/>
      <c r="XBI1" s="55"/>
      <c r="XBJ1" s="55"/>
      <c r="XBK1" s="55"/>
      <c r="XBL1" s="55"/>
      <c r="XBM1" s="55"/>
      <c r="XBN1" s="55"/>
      <c r="XBO1" s="55"/>
      <c r="XBP1" s="55"/>
      <c r="XBQ1" s="55"/>
      <c r="XBR1" s="55"/>
      <c r="XBS1" s="55"/>
      <c r="XBT1" s="55"/>
      <c r="XBU1" s="55"/>
      <c r="XBV1" s="55"/>
      <c r="XBW1" s="55"/>
      <c r="XBX1" s="55"/>
      <c r="XBY1" s="55"/>
      <c r="XBZ1" s="55"/>
      <c r="XCA1" s="55"/>
      <c r="XCB1" s="55"/>
      <c r="XCC1" s="55"/>
      <c r="XCD1" s="55"/>
      <c r="XCE1" s="55"/>
      <c r="XCF1" s="55"/>
      <c r="XCG1" s="55"/>
      <c r="XCH1" s="55"/>
      <c r="XCI1" s="55"/>
      <c r="XCJ1" s="55"/>
      <c r="XCK1" s="55"/>
      <c r="XCL1" s="55"/>
      <c r="XCM1" s="55"/>
      <c r="XCN1" s="55"/>
      <c r="XCO1" s="55"/>
      <c r="XCP1" s="55"/>
      <c r="XCQ1" s="55"/>
      <c r="XCR1" s="55"/>
      <c r="XCS1" s="55"/>
      <c r="XCT1" s="55"/>
      <c r="XCU1" s="55"/>
      <c r="XCV1" s="55"/>
      <c r="XCW1" s="55"/>
      <c r="XCX1" s="55"/>
      <c r="XCY1" s="55"/>
      <c r="XCZ1" s="55"/>
      <c r="XDA1" s="55"/>
      <c r="XDB1" s="55"/>
      <c r="XDC1" s="55"/>
      <c r="XDD1" s="55"/>
      <c r="XDE1" s="55"/>
      <c r="XDF1" s="55"/>
      <c r="XDG1" s="55"/>
      <c r="XDH1" s="55"/>
      <c r="XDI1" s="55"/>
      <c r="XDJ1" s="55"/>
      <c r="XDK1" s="55"/>
      <c r="XDL1" s="55"/>
      <c r="XDM1" s="55"/>
      <c r="XDN1" s="55"/>
      <c r="XDO1" s="55"/>
      <c r="XDP1" s="55"/>
      <c r="XDQ1" s="55"/>
      <c r="XDR1" s="55"/>
      <c r="XDS1" s="55"/>
      <c r="XDT1" s="55"/>
      <c r="XDU1" s="55"/>
      <c r="XDV1" s="55"/>
      <c r="XDW1" s="55"/>
      <c r="XDX1" s="55"/>
      <c r="XDY1" s="55"/>
      <c r="XDZ1" s="55"/>
      <c r="XEA1" s="55"/>
      <c r="XEB1" s="55"/>
      <c r="XEC1" s="55"/>
      <c r="XED1" s="55"/>
      <c r="XEE1" s="55"/>
      <c r="XEF1" s="55"/>
      <c r="XEG1" s="55"/>
      <c r="XEH1" s="55"/>
      <c r="XEI1" s="55"/>
      <c r="XEJ1" s="55"/>
      <c r="XEK1" s="55"/>
      <c r="XEL1" s="55"/>
      <c r="XEM1" s="55"/>
      <c r="XEN1" s="55"/>
      <c r="XEO1" s="55"/>
      <c r="XEP1" s="55"/>
      <c r="XEQ1" s="55"/>
      <c r="XER1" s="55"/>
      <c r="XES1" s="55"/>
      <c r="XET1" s="55"/>
      <c r="XEU1" s="55"/>
      <c r="XEV1" s="55"/>
      <c r="XEW1" s="55"/>
      <c r="XEX1" s="55"/>
      <c r="XEY1" s="55"/>
      <c r="XEZ1" s="55"/>
      <c r="XFA1" s="55"/>
      <c r="XFB1" s="55"/>
      <c r="XFC1" s="55"/>
      <c r="XFD1" s="55"/>
    </row>
    <row r="2" spans="1:16384" s="54" customFormat="1" ht="27.6" x14ac:dyDescent="0.3">
      <c r="A2" s="54" t="s">
        <v>5373</v>
      </c>
      <c r="C2" s="54">
        <v>583</v>
      </c>
      <c r="D2" s="54">
        <v>18</v>
      </c>
      <c r="E2" s="54" t="s">
        <v>94</v>
      </c>
      <c r="G2" s="54" t="s">
        <v>581</v>
      </c>
      <c r="H2" s="54" t="s">
        <v>1996</v>
      </c>
      <c r="I2" s="100" t="s">
        <v>1634</v>
      </c>
      <c r="J2" s="100" t="s">
        <v>2911</v>
      </c>
      <c r="K2" s="101" t="s">
        <v>1635</v>
      </c>
      <c r="L2" s="101" t="s">
        <v>1636</v>
      </c>
      <c r="M2" s="100" t="s">
        <v>1637</v>
      </c>
      <c r="O2" s="100" t="s">
        <v>1659</v>
      </c>
      <c r="P2" s="100" t="s">
        <v>1626</v>
      </c>
      <c r="Q2" s="100" t="s">
        <v>1626</v>
      </c>
      <c r="R2" s="100"/>
      <c r="S2" s="83"/>
      <c r="T2" s="63"/>
    </row>
    <row r="3" spans="1:16384" s="54" customFormat="1" ht="27.6" x14ac:dyDescent="0.3">
      <c r="A3" s="54" t="s">
        <v>5373</v>
      </c>
      <c r="C3" s="54">
        <v>583</v>
      </c>
      <c r="D3" s="54">
        <v>18</v>
      </c>
      <c r="E3" s="54" t="s">
        <v>94</v>
      </c>
      <c r="G3" s="54" t="s">
        <v>581</v>
      </c>
      <c r="H3" s="54" t="s">
        <v>1996</v>
      </c>
      <c r="I3" s="100" t="s">
        <v>1634</v>
      </c>
      <c r="J3" s="100" t="s">
        <v>2911</v>
      </c>
      <c r="K3" s="101" t="s">
        <v>1635</v>
      </c>
      <c r="L3" s="101" t="s">
        <v>1636</v>
      </c>
      <c r="M3" s="100" t="s">
        <v>1637</v>
      </c>
      <c r="O3" s="100" t="s">
        <v>1669</v>
      </c>
      <c r="P3" s="100" t="s">
        <v>1626</v>
      </c>
      <c r="Q3" s="100" t="s">
        <v>1626</v>
      </c>
      <c r="R3" s="100"/>
      <c r="S3" s="83"/>
      <c r="T3" s="63"/>
    </row>
    <row r="4" spans="1:16384" s="54" customFormat="1" ht="66" x14ac:dyDescent="0.3">
      <c r="A4" s="54" t="s">
        <v>5373</v>
      </c>
      <c r="C4" s="54">
        <v>583</v>
      </c>
      <c r="D4" s="54">
        <v>18</v>
      </c>
      <c r="E4" s="54" t="s">
        <v>94</v>
      </c>
      <c r="G4" s="54" t="s">
        <v>581</v>
      </c>
      <c r="H4" s="54" t="s">
        <v>1996</v>
      </c>
      <c r="I4" s="100" t="s">
        <v>1634</v>
      </c>
      <c r="J4" s="100" t="s">
        <v>2911</v>
      </c>
      <c r="K4" s="101" t="s">
        <v>1635</v>
      </c>
      <c r="L4" s="101" t="s">
        <v>5374</v>
      </c>
      <c r="M4" s="100" t="s">
        <v>1637</v>
      </c>
      <c r="O4" s="100" t="s">
        <v>1757</v>
      </c>
      <c r="P4" s="102">
        <v>0.5</v>
      </c>
      <c r="Q4" s="102" t="s">
        <v>5375</v>
      </c>
      <c r="R4" s="100" t="s">
        <v>1625</v>
      </c>
      <c r="S4" s="83">
        <v>0.6</v>
      </c>
      <c r="T4" s="63" t="s">
        <v>4430</v>
      </c>
      <c r="U4" s="54">
        <v>1</v>
      </c>
      <c r="W4" s="54">
        <v>1</v>
      </c>
    </row>
    <row r="5" spans="1:16384" s="54" customFormat="1" ht="27.6" x14ac:dyDescent="0.3">
      <c r="A5" s="54" t="s">
        <v>5373</v>
      </c>
      <c r="C5" s="54">
        <v>583</v>
      </c>
      <c r="D5" s="54">
        <v>18</v>
      </c>
      <c r="E5" s="54" t="s">
        <v>94</v>
      </c>
      <c r="G5" s="54" t="s">
        <v>581</v>
      </c>
      <c r="H5" s="54" t="s">
        <v>1996</v>
      </c>
      <c r="I5" s="100" t="s">
        <v>1634</v>
      </c>
      <c r="J5" s="100" t="s">
        <v>2911</v>
      </c>
      <c r="K5" s="101" t="s">
        <v>1635</v>
      </c>
      <c r="L5" s="101" t="s">
        <v>3759</v>
      </c>
      <c r="M5" s="100" t="s">
        <v>1637</v>
      </c>
      <c r="O5" s="100" t="s">
        <v>1785</v>
      </c>
      <c r="P5" s="102">
        <v>0.9</v>
      </c>
      <c r="Q5" s="102">
        <v>0.9</v>
      </c>
      <c r="R5" s="100" t="s">
        <v>1665</v>
      </c>
      <c r="S5" s="83">
        <v>0.8</v>
      </c>
      <c r="T5" s="63" t="s">
        <v>4430</v>
      </c>
      <c r="U5" s="54">
        <v>2</v>
      </c>
      <c r="W5" s="54">
        <v>1</v>
      </c>
    </row>
    <row r="6" spans="1:16384" s="54" customFormat="1" ht="27.6" customHeight="1" x14ac:dyDescent="0.3">
      <c r="A6" s="54" t="s">
        <v>5373</v>
      </c>
      <c r="C6" s="54">
        <v>583</v>
      </c>
      <c r="D6" s="54">
        <v>18</v>
      </c>
      <c r="E6" s="54" t="s">
        <v>94</v>
      </c>
      <c r="G6" s="54" t="s">
        <v>581</v>
      </c>
      <c r="H6" s="54" t="s">
        <v>1996</v>
      </c>
      <c r="I6" s="100" t="s">
        <v>1634</v>
      </c>
      <c r="J6" s="100" t="s">
        <v>3561</v>
      </c>
      <c r="K6" s="101" t="s">
        <v>1656</v>
      </c>
      <c r="L6" s="101" t="s">
        <v>1657</v>
      </c>
      <c r="M6" s="100" t="s">
        <v>1658</v>
      </c>
      <c r="O6" s="100" t="s">
        <v>1730</v>
      </c>
      <c r="P6" s="100" t="s">
        <v>1786</v>
      </c>
      <c r="Q6" s="100" t="s">
        <v>1786</v>
      </c>
      <c r="R6" s="100" t="s">
        <v>1665</v>
      </c>
      <c r="S6" s="83">
        <v>0.2</v>
      </c>
      <c r="T6" s="63" t="s">
        <v>4418</v>
      </c>
      <c r="U6" s="54">
        <v>2</v>
      </c>
      <c r="W6" s="54">
        <v>1</v>
      </c>
      <c r="AB6" s="54" t="s">
        <v>4067</v>
      </c>
      <c r="AD6" s="54" t="s">
        <v>4109</v>
      </c>
      <c r="AE6" s="54" t="s">
        <v>5379</v>
      </c>
      <c r="AI6" s="54">
        <v>9</v>
      </c>
      <c r="AK6" s="54" t="s">
        <v>2216</v>
      </c>
    </row>
    <row r="7" spans="1:16384" s="54" customFormat="1" ht="27.6" x14ac:dyDescent="0.3">
      <c r="A7" s="54" t="s">
        <v>5373</v>
      </c>
      <c r="C7" s="54">
        <v>583</v>
      </c>
      <c r="D7" s="54">
        <v>18</v>
      </c>
      <c r="E7" s="54" t="s">
        <v>94</v>
      </c>
      <c r="G7" s="54" t="s">
        <v>581</v>
      </c>
      <c r="H7" s="54" t="s">
        <v>1996</v>
      </c>
      <c r="I7" s="100" t="s">
        <v>1634</v>
      </c>
      <c r="J7" s="100" t="s">
        <v>3561</v>
      </c>
      <c r="K7" s="101" t="s">
        <v>1656</v>
      </c>
      <c r="L7" s="101" t="s">
        <v>1657</v>
      </c>
      <c r="M7" s="100" t="s">
        <v>1658</v>
      </c>
      <c r="O7" s="100" t="s">
        <v>1730</v>
      </c>
      <c r="P7" s="100" t="s">
        <v>1786</v>
      </c>
      <c r="Q7" s="100" t="s">
        <v>1786</v>
      </c>
      <c r="R7" s="100" t="s">
        <v>1665</v>
      </c>
      <c r="S7" s="83">
        <v>0.3</v>
      </c>
      <c r="T7" s="63" t="s">
        <v>4418</v>
      </c>
      <c r="U7" s="54">
        <v>2</v>
      </c>
      <c r="W7" s="54">
        <v>1</v>
      </c>
      <c r="Y7" s="54" t="s">
        <v>5378</v>
      </c>
      <c r="AB7" s="54" t="s">
        <v>4067</v>
      </c>
      <c r="AD7" s="54" t="s">
        <v>4109</v>
      </c>
      <c r="AE7" s="54" t="s">
        <v>5380</v>
      </c>
      <c r="AI7" s="54">
        <v>9</v>
      </c>
      <c r="AK7" s="54">
        <v>1</v>
      </c>
    </row>
    <row r="8" spans="1:16384" s="54" customFormat="1" ht="79.2" x14ac:dyDescent="0.3">
      <c r="A8" s="73" t="s">
        <v>5373</v>
      </c>
      <c r="B8" s="73"/>
      <c r="C8" s="73">
        <v>583</v>
      </c>
      <c r="D8" s="73">
        <v>18</v>
      </c>
      <c r="E8" s="73" t="s">
        <v>94</v>
      </c>
      <c r="F8" s="73"/>
      <c r="G8" s="73" t="s">
        <v>581</v>
      </c>
      <c r="H8" s="73" t="s">
        <v>1996</v>
      </c>
      <c r="I8" s="72" t="s">
        <v>1634</v>
      </c>
      <c r="J8" s="72" t="s">
        <v>3561</v>
      </c>
      <c r="K8" s="88"/>
      <c r="L8" s="88"/>
      <c r="M8" s="72" t="s">
        <v>2915</v>
      </c>
      <c r="N8" s="73"/>
      <c r="O8" s="72" t="s">
        <v>3413</v>
      </c>
      <c r="P8" s="100"/>
      <c r="Q8" s="100" t="s">
        <v>5383</v>
      </c>
      <c r="R8" s="100" t="s">
        <v>2877</v>
      </c>
      <c r="S8" s="83">
        <v>0</v>
      </c>
      <c r="T8" s="63"/>
      <c r="U8" s="54">
        <v>3</v>
      </c>
      <c r="W8" s="54">
        <v>1</v>
      </c>
    </row>
    <row r="9" spans="1:16384" s="73" customFormat="1" ht="26.4" x14ac:dyDescent="0.3">
      <c r="A9" s="73" t="s">
        <v>5373</v>
      </c>
      <c r="C9" s="73">
        <v>583</v>
      </c>
      <c r="D9" s="73">
        <v>18</v>
      </c>
      <c r="E9" s="73" t="s">
        <v>94</v>
      </c>
      <c r="G9" s="73" t="s">
        <v>581</v>
      </c>
      <c r="H9" s="73" t="s">
        <v>1996</v>
      </c>
      <c r="I9" s="72" t="s">
        <v>1634</v>
      </c>
      <c r="J9" s="72" t="s">
        <v>3561</v>
      </c>
      <c r="K9" s="88"/>
      <c r="L9" s="88"/>
      <c r="M9" s="72" t="s">
        <v>2915</v>
      </c>
      <c r="O9" s="72" t="s">
        <v>1669</v>
      </c>
      <c r="P9" s="90">
        <v>0.8</v>
      </c>
      <c r="Q9" s="91"/>
      <c r="R9" s="89"/>
      <c r="S9" s="84">
        <v>1</v>
      </c>
      <c r="T9" s="85" t="s">
        <v>4437</v>
      </c>
      <c r="U9" s="73">
        <v>4</v>
      </c>
      <c r="W9" s="73">
        <v>1</v>
      </c>
    </row>
    <row r="10" spans="1:16384" s="54" customFormat="1" ht="52.8" x14ac:dyDescent="0.3">
      <c r="A10" s="54" t="s">
        <v>5373</v>
      </c>
      <c r="C10" s="54">
        <v>583</v>
      </c>
      <c r="D10" s="54">
        <v>18</v>
      </c>
      <c r="E10" s="54" t="s">
        <v>94</v>
      </c>
      <c r="G10" s="54" t="s">
        <v>581</v>
      </c>
      <c r="H10" s="54" t="s">
        <v>1996</v>
      </c>
      <c r="I10" s="100" t="s">
        <v>1634</v>
      </c>
      <c r="J10" s="100" t="s">
        <v>3561</v>
      </c>
      <c r="K10" s="101" t="s">
        <v>1656</v>
      </c>
      <c r="L10" s="101" t="s">
        <v>1657</v>
      </c>
      <c r="M10" s="100" t="s">
        <v>1658</v>
      </c>
      <c r="O10" s="100" t="s">
        <v>1730</v>
      </c>
      <c r="P10" s="100" t="s">
        <v>1751</v>
      </c>
      <c r="Q10" s="100" t="s">
        <v>5381</v>
      </c>
      <c r="R10" s="100" t="s">
        <v>1665</v>
      </c>
      <c r="S10" s="83">
        <v>0.5</v>
      </c>
      <c r="T10" s="63" t="s">
        <v>4430</v>
      </c>
      <c r="U10" s="54">
        <v>2</v>
      </c>
      <c r="W10" s="54">
        <v>2</v>
      </c>
      <c r="Y10" s="54" t="s">
        <v>5382</v>
      </c>
      <c r="AB10" s="54" t="s">
        <v>4109</v>
      </c>
      <c r="AC10" s="54" t="s">
        <v>4414</v>
      </c>
      <c r="AD10" s="54" t="s">
        <v>4067</v>
      </c>
      <c r="AI10" s="54">
        <v>8</v>
      </c>
      <c r="AK10" s="54">
        <v>2</v>
      </c>
    </row>
    <row r="11" spans="1:16384" s="103" customFormat="1" ht="28.8" x14ac:dyDescent="0.3">
      <c r="A11" s="103" t="s">
        <v>5373</v>
      </c>
      <c r="C11" s="103">
        <v>583</v>
      </c>
      <c r="D11" s="103">
        <v>18</v>
      </c>
      <c r="E11" s="103" t="s">
        <v>94</v>
      </c>
      <c r="G11" s="103" t="s">
        <v>581</v>
      </c>
      <c r="H11" s="103" t="s">
        <v>1996</v>
      </c>
      <c r="I11" s="104" t="s">
        <v>1634</v>
      </c>
      <c r="J11" s="104" t="s">
        <v>3561</v>
      </c>
      <c r="K11" s="105" t="s">
        <v>1656</v>
      </c>
      <c r="L11" s="105" t="s">
        <v>1657</v>
      </c>
      <c r="M11" s="104" t="s">
        <v>1658</v>
      </c>
      <c r="O11" s="104" t="s">
        <v>1730</v>
      </c>
      <c r="P11" s="104" t="s">
        <v>2040</v>
      </c>
      <c r="Q11" s="104" t="s">
        <v>2040</v>
      </c>
      <c r="R11" s="104" t="s">
        <v>1665</v>
      </c>
      <c r="S11" s="106"/>
      <c r="T11" s="107"/>
    </row>
    <row r="12" spans="1:16384" s="54" customFormat="1" ht="27.6" x14ac:dyDescent="0.3">
      <c r="A12" s="54" t="s">
        <v>5373</v>
      </c>
      <c r="C12" s="54">
        <v>583</v>
      </c>
      <c r="D12" s="54">
        <v>18</v>
      </c>
      <c r="E12" s="54" t="s">
        <v>94</v>
      </c>
      <c r="G12" s="54" t="s">
        <v>581</v>
      </c>
      <c r="H12" s="54" t="s">
        <v>1996</v>
      </c>
      <c r="I12" s="100" t="s">
        <v>1634</v>
      </c>
      <c r="J12" s="100" t="s">
        <v>3561</v>
      </c>
      <c r="K12" s="101" t="s">
        <v>1656</v>
      </c>
      <c r="L12" s="101" t="s">
        <v>1657</v>
      </c>
      <c r="M12" s="100" t="s">
        <v>1658</v>
      </c>
      <c r="O12" s="100" t="s">
        <v>1687</v>
      </c>
      <c r="P12" s="100" t="s">
        <v>1786</v>
      </c>
      <c r="Q12" s="100" t="s">
        <v>1786</v>
      </c>
      <c r="R12" s="100" t="s">
        <v>1625</v>
      </c>
      <c r="S12" s="83">
        <v>0.6</v>
      </c>
      <c r="T12" s="63" t="s">
        <v>4418</v>
      </c>
      <c r="U12" s="54">
        <v>1</v>
      </c>
      <c r="W12" s="54">
        <v>1</v>
      </c>
      <c r="Y12" s="54" t="s">
        <v>5376</v>
      </c>
      <c r="AB12" s="54" t="s">
        <v>4063</v>
      </c>
      <c r="AC12" s="54" t="s">
        <v>4414</v>
      </c>
      <c r="AD12" s="54" t="s">
        <v>4109</v>
      </c>
    </row>
    <row r="13" spans="1:16384" s="54" customFormat="1" ht="27.6" x14ac:dyDescent="0.3">
      <c r="A13" s="54" t="s">
        <v>5373</v>
      </c>
      <c r="C13" s="54">
        <v>583</v>
      </c>
      <c r="D13" s="54">
        <v>18</v>
      </c>
      <c r="E13" s="54" t="s">
        <v>94</v>
      </c>
      <c r="G13" s="54" t="s">
        <v>581</v>
      </c>
      <c r="H13" s="54" t="s">
        <v>1996</v>
      </c>
      <c r="I13" s="100" t="s">
        <v>1634</v>
      </c>
      <c r="J13" s="100" t="s">
        <v>3561</v>
      </c>
      <c r="K13" s="101" t="s">
        <v>1656</v>
      </c>
      <c r="L13" s="101" t="s">
        <v>1657</v>
      </c>
      <c r="M13" s="100" t="s">
        <v>1658</v>
      </c>
      <c r="O13" s="100" t="s">
        <v>1687</v>
      </c>
      <c r="P13" s="100" t="s">
        <v>1786</v>
      </c>
      <c r="Q13" s="100" t="s">
        <v>1786</v>
      </c>
      <c r="R13" s="100" t="s">
        <v>1625</v>
      </c>
      <c r="S13" s="83">
        <v>0.3</v>
      </c>
      <c r="T13" s="63" t="s">
        <v>4418</v>
      </c>
      <c r="U13" s="54">
        <v>2</v>
      </c>
      <c r="W13" s="54">
        <v>1</v>
      </c>
      <c r="AB13" s="54" t="s">
        <v>4067</v>
      </c>
      <c r="AE13" s="54" t="s">
        <v>5377</v>
      </c>
      <c r="AK13" s="54">
        <v>1</v>
      </c>
    </row>
    <row r="14" spans="1:16384" s="73" customFormat="1" ht="26.4" x14ac:dyDescent="0.3">
      <c r="A14" s="73" t="s">
        <v>5373</v>
      </c>
      <c r="C14" s="73">
        <v>583</v>
      </c>
      <c r="D14" s="73">
        <v>18</v>
      </c>
      <c r="E14" s="73" t="s">
        <v>94</v>
      </c>
      <c r="G14" s="73" t="s">
        <v>581</v>
      </c>
      <c r="H14" s="73" t="s">
        <v>1996</v>
      </c>
      <c r="I14" s="72" t="s">
        <v>1634</v>
      </c>
      <c r="J14" s="72" t="s">
        <v>3561</v>
      </c>
      <c r="K14" s="88"/>
      <c r="L14" s="88"/>
      <c r="M14" s="72" t="s">
        <v>2915</v>
      </c>
      <c r="O14" s="72" t="s">
        <v>1757</v>
      </c>
      <c r="P14" s="72" t="s">
        <v>1668</v>
      </c>
      <c r="Q14" s="89" t="s">
        <v>1668</v>
      </c>
      <c r="R14" s="89" t="s">
        <v>1665</v>
      </c>
      <c r="S14" s="84"/>
      <c r="T14" s="85"/>
      <c r="W14" s="73">
        <v>1</v>
      </c>
    </row>
    <row r="15" spans="1:16384" s="73" customFormat="1" ht="27.6" x14ac:dyDescent="0.3">
      <c r="A15" s="73" t="s">
        <v>5373</v>
      </c>
      <c r="C15" s="73">
        <v>583</v>
      </c>
      <c r="D15" s="73">
        <v>18</v>
      </c>
      <c r="E15" s="73" t="s">
        <v>94</v>
      </c>
      <c r="G15" s="73" t="s">
        <v>581</v>
      </c>
      <c r="H15" s="73" t="s">
        <v>1996</v>
      </c>
      <c r="I15" s="72" t="s">
        <v>1634</v>
      </c>
      <c r="J15" s="72" t="s">
        <v>3561</v>
      </c>
      <c r="K15" s="101" t="s">
        <v>1656</v>
      </c>
      <c r="L15" s="101" t="s">
        <v>1657</v>
      </c>
      <c r="M15" s="100" t="s">
        <v>1658</v>
      </c>
      <c r="O15" s="72" t="s">
        <v>2045</v>
      </c>
      <c r="P15" s="72" t="s">
        <v>1626</v>
      </c>
      <c r="Q15" s="89" t="s">
        <v>1626</v>
      </c>
      <c r="R15" s="89" t="s">
        <v>1665</v>
      </c>
      <c r="S15" s="84">
        <v>1</v>
      </c>
      <c r="T15" s="85"/>
      <c r="W15" s="73">
        <v>1</v>
      </c>
      <c r="Y15" s="73" t="s">
        <v>5384</v>
      </c>
      <c r="AF15" s="73" t="s">
        <v>5385</v>
      </c>
      <c r="AI15" s="73">
        <v>5</v>
      </c>
    </row>
    <row r="16" spans="1:16384" s="73" customFormat="1" ht="26.4" x14ac:dyDescent="0.3">
      <c r="A16" s="73" t="s">
        <v>5373</v>
      </c>
      <c r="C16" s="73">
        <v>583</v>
      </c>
      <c r="D16" s="73">
        <v>18</v>
      </c>
      <c r="E16" s="73" t="s">
        <v>94</v>
      </c>
      <c r="G16" s="73" t="s">
        <v>581</v>
      </c>
      <c r="H16" s="73" t="s">
        <v>1996</v>
      </c>
      <c r="I16" s="72" t="s">
        <v>1634</v>
      </c>
      <c r="J16" s="72" t="s">
        <v>3561</v>
      </c>
      <c r="K16" s="88"/>
      <c r="L16" s="88"/>
      <c r="M16" s="72" t="s">
        <v>2915</v>
      </c>
      <c r="O16" s="72" t="s">
        <v>2045</v>
      </c>
      <c r="P16" s="72" t="s">
        <v>1626</v>
      </c>
      <c r="Q16" s="89" t="s">
        <v>1626</v>
      </c>
      <c r="R16" s="89"/>
      <c r="S16" s="84">
        <v>1</v>
      </c>
      <c r="T16" s="85"/>
      <c r="W16" s="73">
        <v>1</v>
      </c>
      <c r="X16" s="73" t="s">
        <v>5387</v>
      </c>
    </row>
    <row r="17" spans="1:24" s="73" customFormat="1" x14ac:dyDescent="0.3">
      <c r="A17" s="73" t="s">
        <v>5373</v>
      </c>
      <c r="C17" s="73">
        <v>583</v>
      </c>
      <c r="D17" s="73">
        <v>18</v>
      </c>
      <c r="E17" s="73" t="s">
        <v>94</v>
      </c>
      <c r="G17" s="73" t="s">
        <v>581</v>
      </c>
      <c r="H17" s="73" t="s">
        <v>1996</v>
      </c>
      <c r="I17" s="72" t="s">
        <v>1634</v>
      </c>
      <c r="J17" s="72" t="s">
        <v>3965</v>
      </c>
      <c r="K17" s="88" t="s">
        <v>1673</v>
      </c>
      <c r="L17" s="88" t="s">
        <v>1829</v>
      </c>
      <c r="M17" s="72" t="s">
        <v>1830</v>
      </c>
      <c r="O17" s="72" t="s">
        <v>1687</v>
      </c>
      <c r="P17" s="90">
        <v>0.6</v>
      </c>
      <c r="Q17" s="91">
        <v>0.6</v>
      </c>
      <c r="R17" s="89" t="s">
        <v>1625</v>
      </c>
      <c r="S17" s="84"/>
      <c r="T17" s="85"/>
    </row>
    <row r="18" spans="1:24" s="73" customFormat="1" ht="52.8" x14ac:dyDescent="0.3">
      <c r="A18" s="73" t="s">
        <v>5373</v>
      </c>
      <c r="C18" s="73">
        <v>583</v>
      </c>
      <c r="D18" s="73">
        <v>18</v>
      </c>
      <c r="E18" s="73" t="s">
        <v>94</v>
      </c>
      <c r="G18" s="73" t="s">
        <v>581</v>
      </c>
      <c r="H18" s="73" t="s">
        <v>1996</v>
      </c>
      <c r="I18" s="72" t="s">
        <v>1634</v>
      </c>
      <c r="J18" s="72" t="s">
        <v>3965</v>
      </c>
      <c r="K18" s="88" t="s">
        <v>1673</v>
      </c>
      <c r="L18" s="88" t="s">
        <v>1829</v>
      </c>
      <c r="M18" s="72" t="s">
        <v>1830</v>
      </c>
      <c r="O18" s="72" t="s">
        <v>1849</v>
      </c>
      <c r="P18" s="72" t="s">
        <v>1626</v>
      </c>
      <c r="Q18" s="89" t="s">
        <v>1626</v>
      </c>
      <c r="R18" s="89"/>
      <c r="S18" s="84"/>
      <c r="T18" s="85"/>
    </row>
    <row r="19" spans="1:24" s="73" customFormat="1" x14ac:dyDescent="0.3">
      <c r="A19" s="73" t="s">
        <v>5373</v>
      </c>
      <c r="C19" s="73">
        <v>583</v>
      </c>
      <c r="D19" s="73">
        <v>18</v>
      </c>
      <c r="E19" s="73" t="s">
        <v>94</v>
      </c>
      <c r="G19" s="73" t="s">
        <v>581</v>
      </c>
      <c r="H19" s="73" t="s">
        <v>1996</v>
      </c>
      <c r="I19" s="72" t="s">
        <v>1634</v>
      </c>
      <c r="J19" s="72" t="s">
        <v>3965</v>
      </c>
      <c r="K19" s="88" t="s">
        <v>1673</v>
      </c>
      <c r="L19" s="88" t="s">
        <v>1829</v>
      </c>
      <c r="M19" s="72" t="s">
        <v>1830</v>
      </c>
      <c r="O19" s="72" t="s">
        <v>1739</v>
      </c>
      <c r="P19" s="72" t="s">
        <v>1626</v>
      </c>
      <c r="Q19" s="89" t="s">
        <v>1626</v>
      </c>
      <c r="R19" s="89"/>
      <c r="S19" s="84"/>
      <c r="T19" s="85"/>
    </row>
    <row r="20" spans="1:24" s="73" customFormat="1" ht="26.4" x14ac:dyDescent="0.3">
      <c r="A20" s="73" t="s">
        <v>5373</v>
      </c>
      <c r="C20" s="73">
        <v>583</v>
      </c>
      <c r="D20" s="73">
        <v>18</v>
      </c>
      <c r="E20" s="73" t="s">
        <v>94</v>
      </c>
      <c r="G20" s="73" t="s">
        <v>581</v>
      </c>
      <c r="H20" s="73" t="s">
        <v>1996</v>
      </c>
      <c r="I20" s="72" t="s">
        <v>1634</v>
      </c>
      <c r="J20" s="72" t="s">
        <v>3965</v>
      </c>
      <c r="K20" s="88" t="s">
        <v>1673</v>
      </c>
      <c r="L20" s="88" t="s">
        <v>1829</v>
      </c>
      <c r="M20" s="72" t="s">
        <v>1830</v>
      </c>
      <c r="O20" s="72" t="s">
        <v>1675</v>
      </c>
      <c r="P20" s="90">
        <v>0.7</v>
      </c>
      <c r="Q20" s="91">
        <v>0.7</v>
      </c>
      <c r="R20" s="89"/>
      <c r="S20" s="84"/>
      <c r="T20" s="85"/>
    </row>
    <row r="21" spans="1:24" s="73" customFormat="1" x14ac:dyDescent="0.3">
      <c r="A21" s="73" t="s">
        <v>5373</v>
      </c>
      <c r="C21" s="73">
        <v>583</v>
      </c>
      <c r="D21" s="73">
        <v>18</v>
      </c>
      <c r="E21" s="73" t="s">
        <v>94</v>
      </c>
      <c r="G21" s="73" t="s">
        <v>581</v>
      </c>
      <c r="H21" s="73" t="s">
        <v>1996</v>
      </c>
      <c r="I21" s="72" t="s">
        <v>1634</v>
      </c>
      <c r="J21" s="72" t="s">
        <v>3965</v>
      </c>
      <c r="K21" s="88" t="s">
        <v>1673</v>
      </c>
      <c r="L21" s="88" t="s">
        <v>1829</v>
      </c>
      <c r="M21" s="72" t="s">
        <v>1830</v>
      </c>
      <c r="O21" s="72" t="s">
        <v>2053</v>
      </c>
      <c r="P21" s="72" t="s">
        <v>1751</v>
      </c>
      <c r="Q21" s="89" t="s">
        <v>1751</v>
      </c>
      <c r="R21" s="89" t="s">
        <v>1625</v>
      </c>
      <c r="S21" s="84"/>
      <c r="T21" s="85"/>
    </row>
    <row r="22" spans="1:24" s="73" customFormat="1" ht="39.6" x14ac:dyDescent="0.3">
      <c r="A22" s="73" t="s">
        <v>5373</v>
      </c>
      <c r="C22" s="73">
        <v>583</v>
      </c>
      <c r="D22" s="73">
        <v>18</v>
      </c>
      <c r="E22" s="73" t="s">
        <v>94</v>
      </c>
      <c r="G22" s="73" t="s">
        <v>581</v>
      </c>
      <c r="H22" s="73" t="s">
        <v>1996</v>
      </c>
      <c r="I22" s="72" t="s">
        <v>1634</v>
      </c>
      <c r="J22" s="72"/>
      <c r="K22" s="88" t="s">
        <v>1728</v>
      </c>
      <c r="L22" s="92"/>
      <c r="M22" s="72" t="s">
        <v>1729</v>
      </c>
      <c r="O22" s="72" t="s">
        <v>1652</v>
      </c>
      <c r="P22" s="90">
        <v>0.9</v>
      </c>
      <c r="Q22" s="91">
        <v>0.9</v>
      </c>
      <c r="R22" s="89"/>
      <c r="S22" s="84"/>
      <c r="T22" s="85"/>
    </row>
    <row r="23" spans="1:24" s="73" customFormat="1" ht="26.4" x14ac:dyDescent="0.3">
      <c r="A23" s="73" t="s">
        <v>5373</v>
      </c>
      <c r="C23" s="73">
        <v>583</v>
      </c>
      <c r="D23" s="73">
        <v>18</v>
      </c>
      <c r="E23" s="73" t="s">
        <v>94</v>
      </c>
      <c r="G23" s="73" t="s">
        <v>581</v>
      </c>
      <c r="H23" s="73" t="s">
        <v>1996</v>
      </c>
      <c r="I23" s="72" t="s">
        <v>1738</v>
      </c>
      <c r="J23" s="72"/>
      <c r="K23" s="92"/>
      <c r="L23" s="92"/>
      <c r="M23" s="72" t="s">
        <v>1807</v>
      </c>
      <c r="O23" s="72" t="s">
        <v>1695</v>
      </c>
      <c r="P23" s="72" t="s">
        <v>1668</v>
      </c>
      <c r="Q23" s="89" t="s">
        <v>1668</v>
      </c>
      <c r="R23" s="89"/>
      <c r="S23" s="84"/>
      <c r="T23" s="85"/>
    </row>
    <row r="24" spans="1:24" s="73" customFormat="1" ht="26.4" x14ac:dyDescent="0.3">
      <c r="A24" s="73" t="s">
        <v>5373</v>
      </c>
      <c r="C24" s="73">
        <v>583</v>
      </c>
      <c r="D24" s="73">
        <v>18</v>
      </c>
      <c r="E24" s="73" t="s">
        <v>94</v>
      </c>
      <c r="G24" s="73" t="s">
        <v>581</v>
      </c>
      <c r="H24" s="73" t="s">
        <v>1996</v>
      </c>
      <c r="I24" s="72" t="s">
        <v>1738</v>
      </c>
      <c r="J24" s="72"/>
      <c r="K24" s="92"/>
      <c r="L24" s="92"/>
      <c r="M24" s="72" t="s">
        <v>1807</v>
      </c>
      <c r="O24" s="72" t="s">
        <v>1796</v>
      </c>
      <c r="P24" s="72"/>
      <c r="Q24" s="89"/>
      <c r="R24" s="89"/>
      <c r="S24" s="84"/>
      <c r="T24" s="85"/>
    </row>
    <row r="25" spans="1:24" s="73" customFormat="1" x14ac:dyDescent="0.3">
      <c r="C25" s="73">
        <v>583</v>
      </c>
      <c r="D25" s="73">
        <v>18</v>
      </c>
      <c r="E25" s="73" t="s">
        <v>94</v>
      </c>
      <c r="G25" s="73" t="s">
        <v>581</v>
      </c>
      <c r="H25" s="73" t="s">
        <v>1996</v>
      </c>
      <c r="I25" s="72" t="s">
        <v>1634</v>
      </c>
      <c r="J25" s="72"/>
      <c r="K25" s="92"/>
      <c r="L25" s="92"/>
      <c r="M25" s="72" t="s">
        <v>1634</v>
      </c>
      <c r="O25" s="72" t="s">
        <v>1652</v>
      </c>
      <c r="P25" s="72" t="s">
        <v>1668</v>
      </c>
      <c r="Q25" s="89" t="s">
        <v>1668</v>
      </c>
      <c r="R25" s="89"/>
      <c r="S25" s="84"/>
      <c r="T25" s="85"/>
    </row>
    <row r="26" spans="1:24" s="73" customFormat="1" ht="26.4" x14ac:dyDescent="0.3">
      <c r="C26" s="73">
        <v>583</v>
      </c>
      <c r="D26" s="73">
        <v>18</v>
      </c>
      <c r="E26" s="73" t="s">
        <v>94</v>
      </c>
      <c r="G26" s="73" t="s">
        <v>581</v>
      </c>
      <c r="H26" s="73" t="s">
        <v>1996</v>
      </c>
      <c r="I26" s="72" t="s">
        <v>1634</v>
      </c>
      <c r="J26" s="72"/>
      <c r="K26" s="92"/>
      <c r="L26" s="92"/>
      <c r="M26" s="72" t="s">
        <v>1634</v>
      </c>
      <c r="O26" s="72" t="s">
        <v>1643</v>
      </c>
      <c r="P26" s="72" t="s">
        <v>1632</v>
      </c>
      <c r="Q26" s="89" t="s">
        <v>1632</v>
      </c>
      <c r="R26" s="89"/>
      <c r="S26" s="84"/>
      <c r="T26" s="85"/>
    </row>
    <row r="27" spans="1:24" s="73" customFormat="1" ht="26.4" x14ac:dyDescent="0.3">
      <c r="C27" s="73">
        <v>583</v>
      </c>
      <c r="D27" s="73">
        <v>18</v>
      </c>
      <c r="E27" s="73" t="s">
        <v>94</v>
      </c>
      <c r="G27" s="73" t="s">
        <v>581</v>
      </c>
      <c r="H27" s="73" t="s">
        <v>1996</v>
      </c>
      <c r="I27" s="72" t="s">
        <v>1634</v>
      </c>
      <c r="J27" s="72"/>
      <c r="K27" s="92"/>
      <c r="L27" s="92"/>
      <c r="M27" s="72" t="s">
        <v>1634</v>
      </c>
      <c r="O27" s="72" t="s">
        <v>1643</v>
      </c>
      <c r="P27" s="72" t="s">
        <v>1701</v>
      </c>
      <c r="Q27" s="89" t="s">
        <v>1701</v>
      </c>
      <c r="R27" s="89"/>
      <c r="S27" s="84"/>
      <c r="T27" s="85"/>
    </row>
    <row r="28" spans="1:24" s="73" customFormat="1" ht="26.4" x14ac:dyDescent="0.3">
      <c r="C28" s="73">
        <v>583</v>
      </c>
      <c r="D28" s="73">
        <v>18</v>
      </c>
      <c r="E28" s="73" t="s">
        <v>94</v>
      </c>
      <c r="G28" s="73" t="s">
        <v>581</v>
      </c>
      <c r="H28" s="73" t="s">
        <v>1996</v>
      </c>
      <c r="I28" s="72" t="s">
        <v>1622</v>
      </c>
      <c r="J28" s="72"/>
      <c r="K28" s="88" t="s">
        <v>1894</v>
      </c>
      <c r="L28" s="88" t="s">
        <v>1895</v>
      </c>
      <c r="M28" s="72" t="s">
        <v>1896</v>
      </c>
      <c r="O28" s="72" t="s">
        <v>1643</v>
      </c>
      <c r="P28" s="72" t="s">
        <v>1632</v>
      </c>
      <c r="Q28" s="89" t="s">
        <v>1632</v>
      </c>
      <c r="R28" s="93"/>
      <c r="S28" s="84"/>
      <c r="T28" s="85"/>
    </row>
    <row r="29" spans="1:24" s="73" customFormat="1" ht="26.4" x14ac:dyDescent="0.3">
      <c r="C29" s="73">
        <v>583</v>
      </c>
      <c r="D29" s="73">
        <v>18</v>
      </c>
      <c r="E29" s="73" t="s">
        <v>94</v>
      </c>
      <c r="G29" s="73" t="s">
        <v>581</v>
      </c>
      <c r="H29" s="73" t="s">
        <v>1996</v>
      </c>
      <c r="I29" s="72" t="s">
        <v>1622</v>
      </c>
      <c r="J29" s="72"/>
      <c r="K29" s="88" t="s">
        <v>1894</v>
      </c>
      <c r="L29" s="88" t="s">
        <v>1895</v>
      </c>
      <c r="M29" s="72" t="s">
        <v>1896</v>
      </c>
      <c r="O29" s="72" t="s">
        <v>1667</v>
      </c>
      <c r="P29" s="72" t="s">
        <v>1945</v>
      </c>
      <c r="Q29" s="89" t="s">
        <v>1945</v>
      </c>
      <c r="R29" s="89"/>
      <c r="S29" s="84"/>
      <c r="T29" s="85"/>
    </row>
    <row r="30" spans="1:24" s="73" customFormat="1" ht="27.6" x14ac:dyDescent="0.3">
      <c r="C30" s="73">
        <v>583</v>
      </c>
      <c r="D30" s="73">
        <v>18</v>
      </c>
      <c r="E30" s="73" t="s">
        <v>94</v>
      </c>
      <c r="G30" s="73" t="s">
        <v>581</v>
      </c>
      <c r="H30" s="73" t="s">
        <v>1996</v>
      </c>
      <c r="I30" s="72" t="s">
        <v>1769</v>
      </c>
      <c r="J30" s="72"/>
      <c r="K30" s="88" t="s">
        <v>1770</v>
      </c>
      <c r="L30" s="88" t="s">
        <v>1636</v>
      </c>
      <c r="M30" s="72" t="s">
        <v>1771</v>
      </c>
      <c r="O30" s="72" t="s">
        <v>1772</v>
      </c>
      <c r="P30" s="72" t="s">
        <v>2068</v>
      </c>
      <c r="Q30" s="89" t="s">
        <v>2068</v>
      </c>
      <c r="R30" s="89"/>
      <c r="S30" s="84"/>
      <c r="T30" s="85"/>
    </row>
    <row r="31" spans="1:24" s="73" customFormat="1" ht="27.6" x14ac:dyDescent="0.3">
      <c r="C31" s="73">
        <v>583</v>
      </c>
      <c r="D31" s="73">
        <v>18</v>
      </c>
      <c r="E31" s="73" t="s">
        <v>94</v>
      </c>
      <c r="G31" s="73" t="s">
        <v>581</v>
      </c>
      <c r="H31" s="73" t="s">
        <v>1996</v>
      </c>
      <c r="I31" s="72" t="s">
        <v>1769</v>
      </c>
      <c r="J31" s="72"/>
      <c r="K31" s="88" t="s">
        <v>1770</v>
      </c>
      <c r="L31" s="88" t="s">
        <v>1636</v>
      </c>
      <c r="M31" s="72" t="s">
        <v>1771</v>
      </c>
      <c r="O31" s="72" t="s">
        <v>1772</v>
      </c>
      <c r="P31" s="72" t="s">
        <v>2070</v>
      </c>
      <c r="Q31" s="89" t="s">
        <v>2070</v>
      </c>
      <c r="R31" s="89"/>
      <c r="S31" s="84"/>
      <c r="T31" s="85"/>
    </row>
    <row r="32" spans="1:24" s="73" customFormat="1" ht="26.4" x14ac:dyDescent="0.3">
      <c r="C32" s="73">
        <v>583</v>
      </c>
      <c r="D32" s="73">
        <v>18</v>
      </c>
      <c r="E32" s="73" t="s">
        <v>94</v>
      </c>
      <c r="G32" s="73" t="s">
        <v>581</v>
      </c>
      <c r="H32" s="73" t="s">
        <v>1996</v>
      </c>
      <c r="I32" s="72" t="s">
        <v>1634</v>
      </c>
      <c r="J32" s="72" t="s">
        <v>3561</v>
      </c>
      <c r="K32" s="88"/>
      <c r="L32" s="88"/>
      <c r="M32" s="72" t="s">
        <v>2915</v>
      </c>
      <c r="O32" s="72" t="s">
        <v>2072</v>
      </c>
      <c r="P32" s="72" t="s">
        <v>1626</v>
      </c>
      <c r="Q32" s="89" t="s">
        <v>4086</v>
      </c>
      <c r="R32" s="89"/>
      <c r="S32" s="84"/>
      <c r="T32" s="85"/>
      <c r="U32" s="73">
        <v>1</v>
      </c>
      <c r="X32" s="73" t="s">
        <v>5388</v>
      </c>
    </row>
    <row r="33" spans="3:30" s="73" customFormat="1" ht="26.4" x14ac:dyDescent="0.3">
      <c r="C33" s="73">
        <v>583</v>
      </c>
      <c r="D33" s="73">
        <v>18</v>
      </c>
      <c r="E33" s="73" t="s">
        <v>94</v>
      </c>
      <c r="G33" s="73" t="s">
        <v>581</v>
      </c>
      <c r="H33" s="73" t="s">
        <v>1996</v>
      </c>
      <c r="I33" s="72" t="s">
        <v>1634</v>
      </c>
      <c r="J33" s="72" t="s">
        <v>3561</v>
      </c>
      <c r="K33" s="88"/>
      <c r="L33" s="88"/>
      <c r="M33" s="72" t="s">
        <v>2915</v>
      </c>
      <c r="O33" s="72" t="s">
        <v>2072</v>
      </c>
      <c r="P33" s="72" t="s">
        <v>1786</v>
      </c>
      <c r="Q33" s="89" t="s">
        <v>4086</v>
      </c>
      <c r="R33" s="89"/>
      <c r="S33" s="84"/>
      <c r="T33" s="85"/>
      <c r="U33" s="73">
        <v>1</v>
      </c>
      <c r="X33" s="73" t="s">
        <v>5388</v>
      </c>
    </row>
    <row r="34" spans="3:30" s="73" customFormat="1" ht="26.4" x14ac:dyDescent="0.3">
      <c r="C34" s="73">
        <v>583</v>
      </c>
      <c r="D34" s="73">
        <v>18</v>
      </c>
      <c r="E34" s="73" t="s">
        <v>94</v>
      </c>
      <c r="G34" s="73" t="s">
        <v>581</v>
      </c>
      <c r="H34" s="73" t="s">
        <v>1996</v>
      </c>
      <c r="I34" s="72" t="s">
        <v>1634</v>
      </c>
      <c r="J34" s="72" t="s">
        <v>3561</v>
      </c>
      <c r="K34" s="88"/>
      <c r="L34" s="88"/>
      <c r="M34" s="72" t="s">
        <v>2915</v>
      </c>
      <c r="O34" s="72" t="s">
        <v>5389</v>
      </c>
      <c r="P34" s="72"/>
      <c r="Q34" s="89"/>
      <c r="R34" s="89"/>
      <c r="S34" s="84">
        <v>8</v>
      </c>
      <c r="T34" s="85" t="s">
        <v>4396</v>
      </c>
      <c r="U34" s="73">
        <v>7</v>
      </c>
      <c r="X34" s="73" t="s">
        <v>5390</v>
      </c>
      <c r="AD34" s="73" t="s">
        <v>5391</v>
      </c>
    </row>
    <row r="35" spans="3:30" s="73" customFormat="1" ht="26.4" x14ac:dyDescent="0.3">
      <c r="C35" s="73">
        <v>583</v>
      </c>
      <c r="D35" s="73">
        <v>18</v>
      </c>
      <c r="E35" s="73" t="s">
        <v>94</v>
      </c>
      <c r="G35" s="73" t="s">
        <v>581</v>
      </c>
      <c r="H35" s="73" t="s">
        <v>1996</v>
      </c>
      <c r="I35" s="72" t="s">
        <v>1634</v>
      </c>
      <c r="J35" s="72" t="s">
        <v>3561</v>
      </c>
      <c r="K35" s="88"/>
      <c r="L35" s="88"/>
      <c r="M35" s="72" t="s">
        <v>2915</v>
      </c>
      <c r="O35" s="72" t="s">
        <v>2072</v>
      </c>
      <c r="P35" s="72" t="s">
        <v>1668</v>
      </c>
      <c r="Q35" s="89" t="s">
        <v>1668</v>
      </c>
      <c r="R35" s="89"/>
      <c r="S35" s="84"/>
      <c r="T35" s="85"/>
      <c r="U35" s="73">
        <v>1</v>
      </c>
      <c r="X35" s="73" t="s">
        <v>5388</v>
      </c>
    </row>
    <row r="36" spans="3:30" s="73" customFormat="1" x14ac:dyDescent="0.3">
      <c r="C36" s="73">
        <v>583</v>
      </c>
      <c r="D36" s="73">
        <v>18</v>
      </c>
      <c r="E36" s="73" t="s">
        <v>94</v>
      </c>
      <c r="G36" s="73" t="s">
        <v>581</v>
      </c>
      <c r="H36" s="73" t="s">
        <v>1996</v>
      </c>
      <c r="I36" s="72" t="s">
        <v>1622</v>
      </c>
      <c r="J36" s="72"/>
      <c r="K36" s="88" t="s">
        <v>1650</v>
      </c>
      <c r="L36" s="92"/>
      <c r="M36" s="72" t="s">
        <v>1622</v>
      </c>
      <c r="O36" s="72" t="s">
        <v>1687</v>
      </c>
      <c r="P36" s="72" t="s">
        <v>1751</v>
      </c>
      <c r="Q36" s="89" t="s">
        <v>1751</v>
      </c>
      <c r="R36" s="89" t="s">
        <v>1625</v>
      </c>
      <c r="S36" s="84"/>
      <c r="T36" s="85"/>
    </row>
    <row r="37" spans="3:30" s="73" customFormat="1" x14ac:dyDescent="0.3">
      <c r="C37" s="73">
        <v>583</v>
      </c>
      <c r="D37" s="73">
        <v>18</v>
      </c>
      <c r="E37" s="73" t="s">
        <v>94</v>
      </c>
      <c r="G37" s="73" t="s">
        <v>581</v>
      </c>
      <c r="H37" s="73" t="s">
        <v>1996</v>
      </c>
      <c r="I37" s="72" t="s">
        <v>1622</v>
      </c>
      <c r="J37" s="72"/>
      <c r="K37" s="88" t="s">
        <v>1650</v>
      </c>
      <c r="L37" s="92"/>
      <c r="M37" s="72" t="s">
        <v>1622</v>
      </c>
      <c r="O37" s="72" t="s">
        <v>1687</v>
      </c>
      <c r="P37" s="72" t="s">
        <v>1751</v>
      </c>
      <c r="Q37" s="89" t="s">
        <v>1751</v>
      </c>
      <c r="R37" s="89" t="s">
        <v>1625</v>
      </c>
      <c r="S37" s="84"/>
      <c r="T37" s="85"/>
    </row>
    <row r="38" spans="3:30" s="73" customFormat="1" ht="27.6" x14ac:dyDescent="0.3">
      <c r="C38" s="73">
        <v>583</v>
      </c>
      <c r="D38" s="73">
        <v>18</v>
      </c>
      <c r="E38" s="73" t="s">
        <v>94</v>
      </c>
      <c r="G38" s="73" t="s">
        <v>581</v>
      </c>
      <c r="H38" s="73" t="s">
        <v>1996</v>
      </c>
      <c r="I38" s="72" t="s">
        <v>1622</v>
      </c>
      <c r="J38" s="72"/>
      <c r="K38" s="94" t="s">
        <v>2077</v>
      </c>
      <c r="L38" s="95" t="s">
        <v>1657</v>
      </c>
      <c r="M38" s="96" t="s">
        <v>2078</v>
      </c>
      <c r="O38" s="72" t="s">
        <v>1898</v>
      </c>
      <c r="P38" s="72" t="s">
        <v>1626</v>
      </c>
      <c r="Q38" s="89" t="s">
        <v>1626</v>
      </c>
      <c r="R38" s="89" t="s">
        <v>1665</v>
      </c>
      <c r="S38" s="84"/>
      <c r="T38" s="85"/>
    </row>
    <row r="39" spans="3:30" s="73" customFormat="1" x14ac:dyDescent="0.3">
      <c r="C39" s="73">
        <v>583</v>
      </c>
      <c r="D39" s="73">
        <v>18</v>
      </c>
      <c r="E39" s="73" t="s">
        <v>94</v>
      </c>
      <c r="G39" s="73" t="s">
        <v>581</v>
      </c>
      <c r="H39" s="73" t="s">
        <v>1996</v>
      </c>
      <c r="I39" s="72" t="s">
        <v>1622</v>
      </c>
      <c r="J39" s="72"/>
      <c r="K39" s="88" t="s">
        <v>1650</v>
      </c>
      <c r="L39" s="92"/>
      <c r="M39" s="72" t="s">
        <v>1622</v>
      </c>
      <c r="O39" s="72" t="s">
        <v>1710</v>
      </c>
      <c r="P39" s="90">
        <v>0.6</v>
      </c>
      <c r="Q39" s="91">
        <v>0.6</v>
      </c>
      <c r="R39" s="89" t="s">
        <v>1665</v>
      </c>
      <c r="S39" s="84"/>
      <c r="T39" s="85"/>
    </row>
    <row r="40" spans="3:30" s="73" customFormat="1" x14ac:dyDescent="0.3">
      <c r="C40" s="73">
        <v>583</v>
      </c>
      <c r="D40" s="73">
        <v>18</v>
      </c>
      <c r="E40" s="73" t="s">
        <v>94</v>
      </c>
      <c r="G40" s="73" t="s">
        <v>581</v>
      </c>
      <c r="H40" s="73" t="s">
        <v>1996</v>
      </c>
      <c r="I40" s="72" t="s">
        <v>1622</v>
      </c>
      <c r="J40" s="72"/>
      <c r="K40" s="88" t="s">
        <v>1650</v>
      </c>
      <c r="L40" s="92"/>
      <c r="M40" s="97" t="s">
        <v>1622</v>
      </c>
      <c r="O40" s="72" t="s">
        <v>1687</v>
      </c>
      <c r="P40" s="72" t="s">
        <v>1626</v>
      </c>
      <c r="Q40" s="89" t="s">
        <v>1626</v>
      </c>
      <c r="R40" s="89" t="s">
        <v>1665</v>
      </c>
      <c r="S40" s="84"/>
      <c r="T40" s="85"/>
    </row>
    <row r="41" spans="3:30" s="73" customFormat="1" x14ac:dyDescent="0.3">
      <c r="C41" s="73">
        <v>583</v>
      </c>
      <c r="D41" s="73">
        <v>18</v>
      </c>
      <c r="E41" s="73" t="s">
        <v>94</v>
      </c>
      <c r="G41" s="73" t="s">
        <v>581</v>
      </c>
      <c r="H41" s="73" t="s">
        <v>1996</v>
      </c>
      <c r="I41" s="72" t="s">
        <v>1622</v>
      </c>
      <c r="J41" s="72"/>
      <c r="K41" s="88" t="s">
        <v>1650</v>
      </c>
      <c r="L41" s="92"/>
      <c r="M41" s="97" t="s">
        <v>1622</v>
      </c>
      <c r="O41" s="72" t="s">
        <v>1687</v>
      </c>
      <c r="P41" s="72" t="s">
        <v>1751</v>
      </c>
      <c r="Q41" s="89" t="s">
        <v>1751</v>
      </c>
      <c r="R41" s="89" t="s">
        <v>1665</v>
      </c>
      <c r="S41" s="84"/>
      <c r="T41" s="85"/>
    </row>
    <row r="42" spans="3:30" s="73" customFormat="1" ht="26.4" x14ac:dyDescent="0.3">
      <c r="C42" s="73">
        <v>583</v>
      </c>
      <c r="D42" s="73">
        <v>18</v>
      </c>
      <c r="E42" s="73" t="s">
        <v>94</v>
      </c>
      <c r="G42" s="73" t="s">
        <v>581</v>
      </c>
      <c r="H42" s="73" t="s">
        <v>1996</v>
      </c>
      <c r="I42" s="72" t="s">
        <v>1622</v>
      </c>
      <c r="J42" s="72"/>
      <c r="K42" s="88" t="s">
        <v>1650</v>
      </c>
      <c r="L42" s="92"/>
      <c r="M42" s="97" t="s">
        <v>1622</v>
      </c>
      <c r="O42" s="72" t="s">
        <v>1750</v>
      </c>
      <c r="P42" s="72" t="s">
        <v>1632</v>
      </c>
      <c r="Q42" s="89" t="s">
        <v>1632</v>
      </c>
      <c r="R42" s="89" t="s">
        <v>1665</v>
      </c>
      <c r="S42" s="84"/>
      <c r="T42" s="85"/>
    </row>
    <row r="43" spans="3:30" s="73" customFormat="1" ht="26.4" x14ac:dyDescent="0.3">
      <c r="C43" s="73">
        <v>583</v>
      </c>
      <c r="D43" s="73">
        <v>18</v>
      </c>
      <c r="E43" s="73" t="s">
        <v>94</v>
      </c>
      <c r="G43" s="73" t="s">
        <v>581</v>
      </c>
      <c r="H43" s="73" t="s">
        <v>1996</v>
      </c>
      <c r="I43" s="72" t="s">
        <v>1622</v>
      </c>
      <c r="J43" s="72"/>
      <c r="K43" s="88" t="s">
        <v>1650</v>
      </c>
      <c r="L43" s="92"/>
      <c r="M43" s="97" t="s">
        <v>1622</v>
      </c>
      <c r="O43" s="72" t="s">
        <v>1643</v>
      </c>
      <c r="P43" s="72" t="s">
        <v>1632</v>
      </c>
      <c r="Q43" s="89" t="s">
        <v>1632</v>
      </c>
      <c r="R43" s="89"/>
      <c r="S43" s="84"/>
      <c r="T43" s="85"/>
    </row>
    <row r="44" spans="3:30" s="73" customFormat="1" x14ac:dyDescent="0.3">
      <c r="C44" s="73">
        <v>583</v>
      </c>
      <c r="D44" s="73">
        <v>18</v>
      </c>
      <c r="E44" s="73" t="s">
        <v>94</v>
      </c>
      <c r="G44" s="73" t="s">
        <v>581</v>
      </c>
      <c r="H44" s="73" t="s">
        <v>1996</v>
      </c>
      <c r="I44" s="72" t="s">
        <v>1622</v>
      </c>
      <c r="J44" s="72"/>
      <c r="K44" s="88" t="s">
        <v>1650</v>
      </c>
      <c r="L44" s="92"/>
      <c r="M44" s="97" t="s">
        <v>1622</v>
      </c>
      <c r="O44" s="72" t="s">
        <v>2081</v>
      </c>
      <c r="P44" s="72" t="s">
        <v>1626</v>
      </c>
      <c r="Q44" s="89" t="s">
        <v>1626</v>
      </c>
      <c r="R44" s="93"/>
      <c r="S44" s="84"/>
      <c r="T44" s="85"/>
    </row>
    <row r="45" spans="3:30" s="73" customFormat="1" x14ac:dyDescent="0.3">
      <c r="C45" s="73">
        <v>583</v>
      </c>
      <c r="D45" s="73">
        <v>18</v>
      </c>
      <c r="E45" s="73" t="s">
        <v>94</v>
      </c>
      <c r="G45" s="73" t="s">
        <v>581</v>
      </c>
      <c r="H45" s="73" t="s">
        <v>1996</v>
      </c>
      <c r="I45" s="72" t="s">
        <v>1622</v>
      </c>
      <c r="J45" s="72"/>
      <c r="K45" s="88" t="s">
        <v>1650</v>
      </c>
      <c r="L45" s="92"/>
      <c r="M45" s="97" t="s">
        <v>1622</v>
      </c>
      <c r="O45" s="72" t="s">
        <v>2081</v>
      </c>
      <c r="P45" s="72" t="s">
        <v>1626</v>
      </c>
      <c r="Q45" s="89" t="s">
        <v>1626</v>
      </c>
      <c r="R45" s="93"/>
      <c r="S45" s="84"/>
      <c r="T45" s="85"/>
    </row>
    <row r="46" spans="3:30" s="73" customFormat="1" x14ac:dyDescent="0.3">
      <c r="C46" s="73">
        <v>583</v>
      </c>
      <c r="D46" s="73">
        <v>18</v>
      </c>
      <c r="E46" s="73" t="s">
        <v>94</v>
      </c>
      <c r="G46" s="73" t="s">
        <v>581</v>
      </c>
      <c r="H46" s="73" t="s">
        <v>1996</v>
      </c>
      <c r="I46" s="89" t="s">
        <v>1622</v>
      </c>
      <c r="J46" s="89"/>
      <c r="K46" s="98" t="s">
        <v>1650</v>
      </c>
      <c r="L46" s="99"/>
      <c r="M46" s="97" t="s">
        <v>1622</v>
      </c>
      <c r="O46" s="89" t="s">
        <v>1693</v>
      </c>
      <c r="P46" s="89" t="s">
        <v>2083</v>
      </c>
      <c r="Q46" s="89" t="s">
        <v>2083</v>
      </c>
      <c r="R46" s="89" t="s">
        <v>1861</v>
      </c>
      <c r="S46" s="84"/>
      <c r="T46" s="85"/>
    </row>
    <row r="47" spans="3:30" s="73" customFormat="1" ht="39.6" x14ac:dyDescent="0.3">
      <c r="C47" s="73">
        <v>583</v>
      </c>
      <c r="D47" s="73">
        <v>18</v>
      </c>
      <c r="E47" s="73" t="s">
        <v>94</v>
      </c>
      <c r="G47" s="73" t="s">
        <v>581</v>
      </c>
      <c r="H47" s="73" t="s">
        <v>1996</v>
      </c>
      <c r="I47" s="72" t="s">
        <v>1634</v>
      </c>
      <c r="J47" s="72"/>
      <c r="K47" s="88" t="s">
        <v>1641</v>
      </c>
      <c r="L47" s="92"/>
      <c r="M47" s="72" t="s">
        <v>1642</v>
      </c>
      <c r="O47" s="72" t="s">
        <v>1667</v>
      </c>
      <c r="P47" s="72" t="s">
        <v>1668</v>
      </c>
      <c r="Q47" s="89" t="s">
        <v>1668</v>
      </c>
      <c r="R47" s="89"/>
      <c r="S47" s="84"/>
      <c r="T47" s="85"/>
      <c r="U47" s="73">
        <v>0</v>
      </c>
    </row>
    <row r="48" spans="3:30" s="73" customFormat="1" ht="39.6" x14ac:dyDescent="0.3">
      <c r="C48" s="73">
        <v>583</v>
      </c>
      <c r="D48" s="73">
        <v>18</v>
      </c>
      <c r="E48" s="73" t="s">
        <v>94</v>
      </c>
      <c r="G48" s="73" t="s">
        <v>581</v>
      </c>
      <c r="H48" s="73" t="s">
        <v>1996</v>
      </c>
      <c r="I48" s="72" t="s">
        <v>1634</v>
      </c>
      <c r="J48" s="72"/>
      <c r="K48" s="88" t="s">
        <v>1641</v>
      </c>
      <c r="L48" s="92"/>
      <c r="M48" s="72" t="s">
        <v>1642</v>
      </c>
      <c r="O48" s="72" t="s">
        <v>1667</v>
      </c>
      <c r="P48" s="72" t="s">
        <v>1945</v>
      </c>
      <c r="Q48" s="89" t="s">
        <v>1945</v>
      </c>
      <c r="R48" s="89"/>
      <c r="S48" s="84"/>
      <c r="T48" s="85"/>
      <c r="U48" s="73">
        <v>0</v>
      </c>
    </row>
    <row r="49" spans="9:21" s="73" customFormat="1" x14ac:dyDescent="0.3">
      <c r="I49" s="72" t="s">
        <v>1634</v>
      </c>
      <c r="J49" s="72"/>
      <c r="K49" s="88" t="s">
        <v>1673</v>
      </c>
      <c r="L49" s="92" t="s">
        <v>1829</v>
      </c>
      <c r="M49" s="72" t="s">
        <v>4550</v>
      </c>
      <c r="O49" s="72" t="s">
        <v>1713</v>
      </c>
      <c r="P49" s="72" t="s">
        <v>4186</v>
      </c>
      <c r="Q49" s="89" t="s">
        <v>2877</v>
      </c>
      <c r="R49" s="89"/>
      <c r="S49" s="84"/>
      <c r="T49" s="85"/>
      <c r="U49" s="73">
        <v>1</v>
      </c>
    </row>
    <row r="50" spans="9:21" s="73" customFormat="1" ht="39.6" x14ac:dyDescent="0.3">
      <c r="I50" s="72" t="s">
        <v>1634</v>
      </c>
      <c r="J50" s="72"/>
      <c r="K50" s="88" t="s">
        <v>1641</v>
      </c>
      <c r="L50" s="92"/>
      <c r="M50" s="72" t="s">
        <v>1642</v>
      </c>
      <c r="O50" s="72" t="s">
        <v>1718</v>
      </c>
      <c r="P50" s="72" t="s">
        <v>1668</v>
      </c>
      <c r="Q50" s="89" t="s">
        <v>1668</v>
      </c>
      <c r="R50" s="89"/>
      <c r="S50" s="84"/>
      <c r="T50" s="85"/>
      <c r="U50" s="73">
        <v>0</v>
      </c>
    </row>
    <row r="51" spans="9:21" s="73" customFormat="1" ht="39.6" x14ac:dyDescent="0.3">
      <c r="I51" s="72" t="s">
        <v>1634</v>
      </c>
      <c r="J51" s="72"/>
      <c r="K51" s="88" t="s">
        <v>1641</v>
      </c>
      <c r="L51" s="92"/>
      <c r="M51" s="72" t="s">
        <v>1642</v>
      </c>
      <c r="O51" s="72" t="s">
        <v>1718</v>
      </c>
      <c r="P51" s="72" t="s">
        <v>1668</v>
      </c>
      <c r="Q51" s="89" t="s">
        <v>1668</v>
      </c>
      <c r="R51" s="89"/>
      <c r="S51" s="84"/>
      <c r="T51" s="85"/>
      <c r="U51" s="73">
        <v>0</v>
      </c>
    </row>
    <row r="52" spans="9:21" s="73" customFormat="1" ht="39.6" x14ac:dyDescent="0.3">
      <c r="I52" s="72" t="s">
        <v>1634</v>
      </c>
      <c r="J52" s="72"/>
      <c r="K52" s="88" t="s">
        <v>1641</v>
      </c>
      <c r="L52" s="92"/>
      <c r="M52" s="72" t="s">
        <v>1642</v>
      </c>
      <c r="O52" s="72" t="s">
        <v>4293</v>
      </c>
      <c r="P52" s="72"/>
      <c r="Q52" s="89"/>
      <c r="R52" s="89"/>
      <c r="S52" s="84"/>
      <c r="T52" s="85"/>
      <c r="U52" s="73">
        <v>6</v>
      </c>
    </row>
    <row r="53" spans="9:21" s="73" customFormat="1" ht="27.6" x14ac:dyDescent="0.3">
      <c r="I53" s="72" t="s">
        <v>1634</v>
      </c>
      <c r="J53" s="72" t="s">
        <v>2911</v>
      </c>
      <c r="K53" s="88" t="s">
        <v>1635</v>
      </c>
      <c r="L53" s="88" t="s">
        <v>1636</v>
      </c>
      <c r="M53" s="72" t="s">
        <v>1637</v>
      </c>
      <c r="O53" s="72" t="s">
        <v>1669</v>
      </c>
      <c r="P53" s="90">
        <v>0.8</v>
      </c>
      <c r="Q53" s="91">
        <v>0.8</v>
      </c>
      <c r="R53" s="89"/>
      <c r="S53" s="84"/>
      <c r="T53" s="85"/>
      <c r="U53" s="73" t="s">
        <v>4274</v>
      </c>
    </row>
    <row r="54" spans="9:21" s="73" customFormat="1" x14ac:dyDescent="0.3">
      <c r="I54" s="72" t="s">
        <v>1622</v>
      </c>
      <c r="J54" s="72"/>
      <c r="K54" s="88" t="s">
        <v>2090</v>
      </c>
      <c r="L54" s="88" t="s">
        <v>1636</v>
      </c>
      <c r="M54" s="72" t="s">
        <v>2091</v>
      </c>
      <c r="O54" s="72" t="s">
        <v>1693</v>
      </c>
      <c r="P54" s="72" t="s">
        <v>2092</v>
      </c>
      <c r="Q54" s="89" t="s">
        <v>2092</v>
      </c>
      <c r="R54" s="89" t="s">
        <v>1665</v>
      </c>
      <c r="S54" s="84"/>
      <c r="T54" s="85"/>
    </row>
    <row r="55" spans="9:21" s="73" customFormat="1" x14ac:dyDescent="0.3">
      <c r="I55" s="72" t="s">
        <v>1622</v>
      </c>
      <c r="J55" s="72"/>
      <c r="K55" s="88" t="s">
        <v>2090</v>
      </c>
      <c r="L55" s="88" t="s">
        <v>1636</v>
      </c>
      <c r="M55" s="72" t="s">
        <v>2091</v>
      </c>
      <c r="O55" s="72" t="s">
        <v>1693</v>
      </c>
      <c r="P55" s="72" t="s">
        <v>2083</v>
      </c>
      <c r="Q55" s="89" t="s">
        <v>2083</v>
      </c>
      <c r="R55" s="89" t="s">
        <v>1665</v>
      </c>
      <c r="S55" s="84"/>
      <c r="T55" s="85"/>
    </row>
    <row r="56" spans="9:21" s="73" customFormat="1" x14ac:dyDescent="0.3">
      <c r="I56" s="72" t="s">
        <v>1622</v>
      </c>
      <c r="J56" s="72"/>
      <c r="K56" s="88" t="s">
        <v>1682</v>
      </c>
      <c r="L56" s="92"/>
      <c r="M56" s="97" t="s">
        <v>1622</v>
      </c>
      <c r="O56" s="72" t="s">
        <v>1624</v>
      </c>
      <c r="P56" s="72" t="s">
        <v>1626</v>
      </c>
      <c r="Q56" s="89" t="s">
        <v>1626</v>
      </c>
      <c r="R56" s="89" t="s">
        <v>1625</v>
      </c>
      <c r="S56" s="84"/>
      <c r="T56" s="85"/>
    </row>
    <row r="57" spans="9:21" s="73" customFormat="1" ht="27.6" x14ac:dyDescent="0.3">
      <c r="I57" s="89" t="s">
        <v>1622</v>
      </c>
      <c r="J57" s="89"/>
      <c r="K57" s="94" t="s">
        <v>2077</v>
      </c>
      <c r="L57" s="95" t="s">
        <v>1657</v>
      </c>
      <c r="M57" s="89" t="s">
        <v>2078</v>
      </c>
      <c r="O57" s="89" t="s">
        <v>1755</v>
      </c>
      <c r="P57" s="89" t="s">
        <v>1626</v>
      </c>
      <c r="Q57" s="89" t="s">
        <v>1626</v>
      </c>
      <c r="R57" s="89" t="s">
        <v>1625</v>
      </c>
      <c r="S57" s="84"/>
      <c r="T57" s="85"/>
    </row>
    <row r="58" spans="9:21" s="73" customFormat="1" x14ac:dyDescent="0.3">
      <c r="I58" s="72" t="s">
        <v>1622</v>
      </c>
      <c r="J58" s="72"/>
      <c r="K58" s="88" t="s">
        <v>1682</v>
      </c>
      <c r="L58" s="92"/>
      <c r="M58" s="97" t="s">
        <v>1622</v>
      </c>
      <c r="O58" s="72" t="s">
        <v>1710</v>
      </c>
      <c r="P58" s="90">
        <v>0.6</v>
      </c>
      <c r="Q58" s="91">
        <v>0.6</v>
      </c>
      <c r="R58" s="89" t="s">
        <v>1625</v>
      </c>
      <c r="S58" s="84"/>
      <c r="T58" s="85"/>
    </row>
    <row r="59" spans="9:21" s="73" customFormat="1" x14ac:dyDescent="0.3">
      <c r="I59" s="89" t="s">
        <v>1622</v>
      </c>
      <c r="J59" s="89"/>
      <c r="K59" s="98" t="s">
        <v>2101</v>
      </c>
      <c r="L59" s="99"/>
      <c r="M59" s="97" t="s">
        <v>1622</v>
      </c>
      <c r="O59" s="89" t="s">
        <v>1755</v>
      </c>
      <c r="P59" s="91">
        <v>0.9</v>
      </c>
      <c r="Q59" s="91">
        <v>0.9</v>
      </c>
      <c r="R59" s="89" t="s">
        <v>1665</v>
      </c>
      <c r="S59" s="84"/>
      <c r="T59" s="85"/>
    </row>
    <row r="60" spans="9:21" s="73" customFormat="1" ht="26.4" x14ac:dyDescent="0.3">
      <c r="I60" s="72" t="s">
        <v>1622</v>
      </c>
      <c r="J60" s="72"/>
      <c r="K60" s="88" t="s">
        <v>1682</v>
      </c>
      <c r="L60" s="92"/>
      <c r="M60" s="97" t="s">
        <v>1622</v>
      </c>
      <c r="O60" s="72" t="s">
        <v>1898</v>
      </c>
      <c r="P60" s="72" t="s">
        <v>1626</v>
      </c>
      <c r="Q60" s="89" t="s">
        <v>1626</v>
      </c>
      <c r="R60" s="89" t="s">
        <v>1665</v>
      </c>
      <c r="S60" s="84"/>
      <c r="T60" s="85"/>
    </row>
    <row r="61" spans="9:21" s="73" customFormat="1" x14ac:dyDescent="0.3">
      <c r="I61" s="72" t="s">
        <v>1622</v>
      </c>
      <c r="J61" s="72"/>
      <c r="K61" s="88" t="s">
        <v>1682</v>
      </c>
      <c r="L61" s="92"/>
      <c r="M61" s="97" t="s">
        <v>1622</v>
      </c>
      <c r="O61" s="72" t="s">
        <v>1624</v>
      </c>
      <c r="P61" s="72" t="s">
        <v>1626</v>
      </c>
      <c r="Q61" s="89" t="s">
        <v>1626</v>
      </c>
      <c r="R61" s="89" t="s">
        <v>1665</v>
      </c>
      <c r="S61" s="84"/>
      <c r="T61" s="85"/>
    </row>
    <row r="62" spans="9:21" s="73" customFormat="1" ht="26.4" x14ac:dyDescent="0.3">
      <c r="I62" s="72" t="s">
        <v>1622</v>
      </c>
      <c r="J62" s="72"/>
      <c r="K62" s="88" t="s">
        <v>1682</v>
      </c>
      <c r="L62" s="92"/>
      <c r="M62" s="97" t="s">
        <v>1622</v>
      </c>
      <c r="O62" s="72" t="s">
        <v>1750</v>
      </c>
      <c r="P62" s="72" t="s">
        <v>1632</v>
      </c>
      <c r="Q62" s="89" t="s">
        <v>1632</v>
      </c>
      <c r="R62" s="89" t="s">
        <v>1665</v>
      </c>
      <c r="S62" s="84"/>
      <c r="T62" s="85"/>
    </row>
    <row r="63" spans="9:21" s="73" customFormat="1" ht="26.4" x14ac:dyDescent="0.3">
      <c r="I63" s="72" t="s">
        <v>1622</v>
      </c>
      <c r="J63" s="72"/>
      <c r="K63" s="88" t="s">
        <v>1682</v>
      </c>
      <c r="L63" s="92"/>
      <c r="M63" s="97" t="s">
        <v>1622</v>
      </c>
      <c r="O63" s="72" t="s">
        <v>1643</v>
      </c>
      <c r="P63" s="72" t="s">
        <v>1632</v>
      </c>
      <c r="Q63" s="89" t="s">
        <v>1632</v>
      </c>
      <c r="S63" s="84"/>
      <c r="T63" s="85"/>
    </row>
    <row r="64" spans="9:21" s="73" customFormat="1" ht="26.4" x14ac:dyDescent="0.3">
      <c r="I64" s="72" t="s">
        <v>1634</v>
      </c>
      <c r="J64" s="72"/>
      <c r="K64" s="88" t="s">
        <v>1682</v>
      </c>
      <c r="L64" s="92"/>
      <c r="M64" s="72" t="s">
        <v>1683</v>
      </c>
      <c r="O64" s="72" t="s">
        <v>1667</v>
      </c>
      <c r="P64" s="72" t="s">
        <v>1945</v>
      </c>
      <c r="Q64" s="89" t="s">
        <v>1945</v>
      </c>
      <c r="S64" s="84"/>
      <c r="T64" s="85"/>
    </row>
    <row r="65" spans="9:20" s="73" customFormat="1" ht="26.4" x14ac:dyDescent="0.3">
      <c r="I65" s="72" t="s">
        <v>1634</v>
      </c>
      <c r="J65" s="72"/>
      <c r="K65" s="88" t="s">
        <v>1682</v>
      </c>
      <c r="L65" s="92"/>
      <c r="M65" s="72" t="s">
        <v>1683</v>
      </c>
      <c r="O65" s="72" t="s">
        <v>1643</v>
      </c>
      <c r="P65" s="72" t="s">
        <v>1668</v>
      </c>
      <c r="Q65" s="89" t="s">
        <v>1668</v>
      </c>
      <c r="S65" s="84"/>
      <c r="T65" s="85"/>
    </row>
    <row r="66" spans="9:20" s="73" customFormat="1" ht="39.6" x14ac:dyDescent="0.3">
      <c r="I66" s="72" t="s">
        <v>1634</v>
      </c>
      <c r="J66" s="72"/>
      <c r="K66" s="88" t="s">
        <v>1728</v>
      </c>
      <c r="L66" s="92"/>
      <c r="M66" s="72" t="s">
        <v>1729</v>
      </c>
      <c r="O66" s="72" t="s">
        <v>2105</v>
      </c>
      <c r="P66" s="72" t="s">
        <v>2106</v>
      </c>
      <c r="Q66" s="89" t="s">
        <v>2106</v>
      </c>
      <c r="S66" s="84"/>
      <c r="T66" s="85"/>
    </row>
    <row r="67" spans="9:20" s="73" customFormat="1" ht="39.6" x14ac:dyDescent="0.3">
      <c r="I67" s="72" t="s">
        <v>1634</v>
      </c>
      <c r="J67" s="72"/>
      <c r="K67" s="88" t="s">
        <v>1728</v>
      </c>
      <c r="L67" s="92"/>
      <c r="M67" s="72" t="s">
        <v>1729</v>
      </c>
      <c r="O67" s="72" t="s">
        <v>1713</v>
      </c>
      <c r="P67" s="72" t="s">
        <v>1668</v>
      </c>
      <c r="Q67" s="89" t="s">
        <v>1668</v>
      </c>
      <c r="S67" s="84"/>
      <c r="T67" s="85"/>
    </row>
    <row r="68" spans="9:20" s="73" customFormat="1" ht="39.6" x14ac:dyDescent="0.3">
      <c r="I68" s="72" t="s">
        <v>1634</v>
      </c>
      <c r="J68" s="72"/>
      <c r="K68" s="88" t="s">
        <v>1728</v>
      </c>
      <c r="L68" s="92"/>
      <c r="M68" s="72" t="s">
        <v>1729</v>
      </c>
      <c r="O68" s="72" t="s">
        <v>1667</v>
      </c>
      <c r="P68" s="72" t="s">
        <v>1668</v>
      </c>
      <c r="Q68" s="89" t="s">
        <v>1668</v>
      </c>
      <c r="S68" s="84"/>
      <c r="T68" s="85"/>
    </row>
    <row r="69" spans="9:20" s="73" customFormat="1" ht="39.6" x14ac:dyDescent="0.3">
      <c r="I69" s="72" t="s">
        <v>1634</v>
      </c>
      <c r="J69" s="72"/>
      <c r="K69" s="88" t="s">
        <v>1728</v>
      </c>
      <c r="L69" s="92"/>
      <c r="M69" s="72" t="s">
        <v>1729</v>
      </c>
      <c r="O69" s="72" t="s">
        <v>1675</v>
      </c>
      <c r="P69" s="72" t="s">
        <v>1626</v>
      </c>
      <c r="Q69" s="89" t="s">
        <v>1626</v>
      </c>
      <c r="S69" s="84"/>
      <c r="T69" s="85"/>
    </row>
    <row r="70" spans="9:20" x14ac:dyDescent="0.3">
      <c r="I70" s="108"/>
    </row>
  </sheetData>
  <customSheetViews>
    <customSheetView guid="{4D6F9BFA-08F7-4CEB-84A1-5CA08A04CE06}" topLeftCell="E1">
      <pane ySplit="1" topLeftCell="A45" activePane="bottomLeft" state="frozen"/>
      <selection pane="bottomLeft" activeCell="U53" sqref="U53"/>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D664"/>
  <sheetViews>
    <sheetView topLeftCell="A68" workbookViewId="0">
      <selection activeCell="A651" sqref="A651:A665"/>
    </sheetView>
  </sheetViews>
  <sheetFormatPr defaultColWidth="11.19921875" defaultRowHeight="15.6" x14ac:dyDescent="0.3"/>
  <sheetData>
    <row r="1" spans="1:4" x14ac:dyDescent="0.3">
      <c r="A1">
        <v>3</v>
      </c>
    </row>
    <row r="2" spans="1:4" x14ac:dyDescent="0.3">
      <c r="A2">
        <v>4</v>
      </c>
      <c r="D2" t="s">
        <v>2867</v>
      </c>
    </row>
    <row r="3" spans="1:4" x14ac:dyDescent="0.3">
      <c r="A3">
        <v>5</v>
      </c>
      <c r="D3" t="s">
        <v>2868</v>
      </c>
    </row>
    <row r="4" spans="1:4" x14ac:dyDescent="0.3">
      <c r="A4">
        <v>6</v>
      </c>
    </row>
    <row r="5" spans="1:4" x14ac:dyDescent="0.3">
      <c r="A5">
        <v>9</v>
      </c>
    </row>
    <row r="6" spans="1:4" x14ac:dyDescent="0.3">
      <c r="A6">
        <v>10</v>
      </c>
    </row>
    <row r="7" spans="1:4" x14ac:dyDescent="0.3">
      <c r="A7">
        <v>11</v>
      </c>
    </row>
    <row r="8" spans="1:4" x14ac:dyDescent="0.3">
      <c r="A8">
        <v>12</v>
      </c>
    </row>
    <row r="9" spans="1:4" x14ac:dyDescent="0.3">
      <c r="A9">
        <v>13</v>
      </c>
    </row>
    <row r="10" spans="1:4" x14ac:dyDescent="0.3">
      <c r="A10">
        <v>13</v>
      </c>
    </row>
    <row r="11" spans="1:4" x14ac:dyDescent="0.3">
      <c r="A11">
        <v>14</v>
      </c>
    </row>
    <row r="12" spans="1:4" x14ac:dyDescent="0.3">
      <c r="A12">
        <v>14</v>
      </c>
    </row>
    <row r="13" spans="1:4" x14ac:dyDescent="0.3">
      <c r="A13">
        <v>15</v>
      </c>
    </row>
    <row r="14" spans="1:4" x14ac:dyDescent="0.3">
      <c r="A14">
        <v>15</v>
      </c>
    </row>
    <row r="15" spans="1:4" x14ac:dyDescent="0.3">
      <c r="A15">
        <v>17</v>
      </c>
    </row>
    <row r="16" spans="1:4" x14ac:dyDescent="0.3">
      <c r="A16">
        <v>17</v>
      </c>
    </row>
    <row r="17" spans="1:1" x14ac:dyDescent="0.3">
      <c r="A17">
        <v>18</v>
      </c>
    </row>
    <row r="18" spans="1:1" x14ac:dyDescent="0.3">
      <c r="A18">
        <v>19</v>
      </c>
    </row>
    <row r="19" spans="1:1" x14ac:dyDescent="0.3">
      <c r="A19">
        <v>20</v>
      </c>
    </row>
    <row r="20" spans="1:1" x14ac:dyDescent="0.3">
      <c r="A20">
        <v>21</v>
      </c>
    </row>
    <row r="21" spans="1:1" x14ac:dyDescent="0.3">
      <c r="A21">
        <v>23</v>
      </c>
    </row>
    <row r="22" spans="1:1" x14ac:dyDescent="0.3">
      <c r="A22">
        <v>25</v>
      </c>
    </row>
    <row r="23" spans="1:1" x14ac:dyDescent="0.3">
      <c r="A23">
        <v>26</v>
      </c>
    </row>
    <row r="24" spans="1:1" x14ac:dyDescent="0.3">
      <c r="A24">
        <v>27</v>
      </c>
    </row>
    <row r="25" spans="1:1" x14ac:dyDescent="0.3">
      <c r="A25">
        <v>28</v>
      </c>
    </row>
    <row r="26" spans="1:1" x14ac:dyDescent="0.3">
      <c r="A26">
        <v>29</v>
      </c>
    </row>
    <row r="27" spans="1:1" x14ac:dyDescent="0.3">
      <c r="A27">
        <v>30</v>
      </c>
    </row>
    <row r="28" spans="1:1" x14ac:dyDescent="0.3">
      <c r="A28">
        <v>31</v>
      </c>
    </row>
    <row r="29" spans="1:1" x14ac:dyDescent="0.3">
      <c r="A29">
        <v>32</v>
      </c>
    </row>
    <row r="30" spans="1:1" x14ac:dyDescent="0.3">
      <c r="A30">
        <v>33</v>
      </c>
    </row>
    <row r="31" spans="1:1" x14ac:dyDescent="0.3">
      <c r="A31">
        <v>35</v>
      </c>
    </row>
    <row r="32" spans="1:1" x14ac:dyDescent="0.3">
      <c r="A32">
        <v>37</v>
      </c>
    </row>
    <row r="33" spans="1:1" x14ac:dyDescent="0.3">
      <c r="A33">
        <v>39</v>
      </c>
    </row>
    <row r="34" spans="1:1" x14ac:dyDescent="0.3">
      <c r="A34">
        <v>40</v>
      </c>
    </row>
    <row r="35" spans="1:1" x14ac:dyDescent="0.3">
      <c r="A35">
        <v>41</v>
      </c>
    </row>
    <row r="36" spans="1:1" x14ac:dyDescent="0.3">
      <c r="A36">
        <v>42</v>
      </c>
    </row>
    <row r="37" spans="1:1" x14ac:dyDescent="0.3">
      <c r="A37">
        <v>44</v>
      </c>
    </row>
    <row r="38" spans="1:1" x14ac:dyDescent="0.3">
      <c r="A38">
        <v>45</v>
      </c>
    </row>
    <row r="39" spans="1:1" x14ac:dyDescent="0.3">
      <c r="A39">
        <v>45</v>
      </c>
    </row>
    <row r="40" spans="1:1" x14ac:dyDescent="0.3">
      <c r="A40">
        <v>46</v>
      </c>
    </row>
    <row r="41" spans="1:1" x14ac:dyDescent="0.3">
      <c r="A41">
        <v>47</v>
      </c>
    </row>
    <row r="42" spans="1:1" x14ac:dyDescent="0.3">
      <c r="A42">
        <v>48</v>
      </c>
    </row>
    <row r="43" spans="1:1" x14ac:dyDescent="0.3">
      <c r="A43">
        <v>49</v>
      </c>
    </row>
    <row r="44" spans="1:1" x14ac:dyDescent="0.3">
      <c r="A44">
        <v>50</v>
      </c>
    </row>
    <row r="45" spans="1:1" x14ac:dyDescent="0.3">
      <c r="A45">
        <v>51</v>
      </c>
    </row>
    <row r="46" spans="1:1" x14ac:dyDescent="0.3">
      <c r="A46">
        <v>52</v>
      </c>
    </row>
    <row r="47" spans="1:1" x14ac:dyDescent="0.3">
      <c r="A47">
        <v>53</v>
      </c>
    </row>
    <row r="48" spans="1:1" x14ac:dyDescent="0.3">
      <c r="A48">
        <v>55</v>
      </c>
    </row>
    <row r="49" spans="1:1" x14ac:dyDescent="0.3">
      <c r="A49">
        <v>56</v>
      </c>
    </row>
    <row r="50" spans="1:1" x14ac:dyDescent="0.3">
      <c r="A50">
        <v>57</v>
      </c>
    </row>
    <row r="51" spans="1:1" x14ac:dyDescent="0.3">
      <c r="A51">
        <v>58</v>
      </c>
    </row>
    <row r="52" spans="1:1" x14ac:dyDescent="0.3">
      <c r="A52">
        <v>59</v>
      </c>
    </row>
    <row r="53" spans="1:1" x14ac:dyDescent="0.3">
      <c r="A53">
        <v>59</v>
      </c>
    </row>
    <row r="54" spans="1:1" x14ac:dyDescent="0.3">
      <c r="A54">
        <v>60</v>
      </c>
    </row>
    <row r="55" spans="1:1" x14ac:dyDescent="0.3">
      <c r="A55">
        <v>61</v>
      </c>
    </row>
    <row r="56" spans="1:1" x14ac:dyDescent="0.3">
      <c r="A56">
        <v>62</v>
      </c>
    </row>
    <row r="57" spans="1:1" x14ac:dyDescent="0.3">
      <c r="A57">
        <v>63</v>
      </c>
    </row>
    <row r="58" spans="1:1" x14ac:dyDescent="0.3">
      <c r="A58">
        <v>63</v>
      </c>
    </row>
    <row r="59" spans="1:1" x14ac:dyDescent="0.3">
      <c r="A59">
        <v>64</v>
      </c>
    </row>
    <row r="60" spans="1:1" x14ac:dyDescent="0.3">
      <c r="A60">
        <v>66</v>
      </c>
    </row>
    <row r="61" spans="1:1" x14ac:dyDescent="0.3">
      <c r="A61">
        <v>67</v>
      </c>
    </row>
    <row r="62" spans="1:1" x14ac:dyDescent="0.3">
      <c r="A62">
        <v>68</v>
      </c>
    </row>
    <row r="63" spans="1:1" x14ac:dyDescent="0.3">
      <c r="A63">
        <v>69</v>
      </c>
    </row>
    <row r="64" spans="1:1" x14ac:dyDescent="0.3">
      <c r="A64">
        <v>70</v>
      </c>
    </row>
    <row r="65" spans="1:1" x14ac:dyDescent="0.3">
      <c r="A65">
        <v>71</v>
      </c>
    </row>
    <row r="66" spans="1:1" x14ac:dyDescent="0.3">
      <c r="A66">
        <v>72</v>
      </c>
    </row>
    <row r="67" spans="1:1" x14ac:dyDescent="0.3">
      <c r="A67">
        <v>73</v>
      </c>
    </row>
    <row r="68" spans="1:1" x14ac:dyDescent="0.3">
      <c r="A68">
        <v>74</v>
      </c>
    </row>
    <row r="69" spans="1:1" x14ac:dyDescent="0.3">
      <c r="A69">
        <v>75</v>
      </c>
    </row>
    <row r="70" spans="1:1" x14ac:dyDescent="0.3">
      <c r="A70">
        <v>75</v>
      </c>
    </row>
    <row r="71" spans="1:1" x14ac:dyDescent="0.3">
      <c r="A71">
        <v>75</v>
      </c>
    </row>
    <row r="72" spans="1:1" x14ac:dyDescent="0.3">
      <c r="A72">
        <v>76</v>
      </c>
    </row>
    <row r="73" spans="1:1" x14ac:dyDescent="0.3">
      <c r="A73">
        <v>76</v>
      </c>
    </row>
    <row r="74" spans="1:1" x14ac:dyDescent="0.3">
      <c r="A74">
        <v>76</v>
      </c>
    </row>
    <row r="75" spans="1:1" x14ac:dyDescent="0.3">
      <c r="A75">
        <v>77</v>
      </c>
    </row>
    <row r="76" spans="1:1" x14ac:dyDescent="0.3">
      <c r="A76">
        <v>78</v>
      </c>
    </row>
    <row r="77" spans="1:1" x14ac:dyDescent="0.3">
      <c r="A77">
        <v>81</v>
      </c>
    </row>
    <row r="78" spans="1:1" x14ac:dyDescent="0.3">
      <c r="A78">
        <v>81</v>
      </c>
    </row>
    <row r="79" spans="1:1" x14ac:dyDescent="0.3">
      <c r="A79">
        <v>82</v>
      </c>
    </row>
    <row r="80" spans="1:1" x14ac:dyDescent="0.3">
      <c r="A80">
        <v>83</v>
      </c>
    </row>
    <row r="81" spans="1:1" x14ac:dyDescent="0.3">
      <c r="A81">
        <v>85</v>
      </c>
    </row>
    <row r="82" spans="1:1" x14ac:dyDescent="0.3">
      <c r="A82">
        <v>85</v>
      </c>
    </row>
    <row r="83" spans="1:1" x14ac:dyDescent="0.3">
      <c r="A83">
        <v>86</v>
      </c>
    </row>
    <row r="84" spans="1:1" x14ac:dyDescent="0.3">
      <c r="A84">
        <v>86</v>
      </c>
    </row>
    <row r="85" spans="1:1" x14ac:dyDescent="0.3">
      <c r="A85">
        <v>87</v>
      </c>
    </row>
    <row r="86" spans="1:1" x14ac:dyDescent="0.3">
      <c r="A86">
        <v>87</v>
      </c>
    </row>
    <row r="87" spans="1:1" x14ac:dyDescent="0.3">
      <c r="A87">
        <v>89</v>
      </c>
    </row>
    <row r="88" spans="1:1" x14ac:dyDescent="0.3">
      <c r="A88">
        <v>92</v>
      </c>
    </row>
    <row r="89" spans="1:1" x14ac:dyDescent="0.3">
      <c r="A89">
        <v>93</v>
      </c>
    </row>
    <row r="90" spans="1:1" x14ac:dyDescent="0.3">
      <c r="A90">
        <v>94</v>
      </c>
    </row>
    <row r="91" spans="1:1" x14ac:dyDescent="0.3">
      <c r="A91">
        <v>94</v>
      </c>
    </row>
    <row r="92" spans="1:1" x14ac:dyDescent="0.3">
      <c r="A92">
        <v>94</v>
      </c>
    </row>
    <row r="93" spans="1:1" x14ac:dyDescent="0.3">
      <c r="A93">
        <v>95</v>
      </c>
    </row>
    <row r="94" spans="1:1" x14ac:dyDescent="0.3">
      <c r="A94">
        <v>95</v>
      </c>
    </row>
    <row r="95" spans="1:1" x14ac:dyDescent="0.3">
      <c r="A95">
        <v>96</v>
      </c>
    </row>
    <row r="96" spans="1:1" x14ac:dyDescent="0.3">
      <c r="A96">
        <v>96</v>
      </c>
    </row>
    <row r="97" spans="1:1" x14ac:dyDescent="0.3">
      <c r="A97">
        <v>97</v>
      </c>
    </row>
    <row r="98" spans="1:1" x14ac:dyDescent="0.3">
      <c r="A98">
        <v>98</v>
      </c>
    </row>
    <row r="99" spans="1:1" x14ac:dyDescent="0.3">
      <c r="A99">
        <v>100</v>
      </c>
    </row>
    <row r="100" spans="1:1" x14ac:dyDescent="0.3">
      <c r="A100">
        <v>101</v>
      </c>
    </row>
    <row r="101" spans="1:1" x14ac:dyDescent="0.3">
      <c r="A101">
        <v>102</v>
      </c>
    </row>
    <row r="102" spans="1:1" x14ac:dyDescent="0.3">
      <c r="A102">
        <v>102</v>
      </c>
    </row>
    <row r="103" spans="1:1" x14ac:dyDescent="0.3">
      <c r="A103">
        <v>103</v>
      </c>
    </row>
    <row r="104" spans="1:1" x14ac:dyDescent="0.3">
      <c r="A104">
        <v>103</v>
      </c>
    </row>
    <row r="105" spans="1:1" x14ac:dyDescent="0.3">
      <c r="A105">
        <v>103</v>
      </c>
    </row>
    <row r="106" spans="1:1" x14ac:dyDescent="0.3">
      <c r="A106">
        <v>104</v>
      </c>
    </row>
    <row r="107" spans="1:1" x14ac:dyDescent="0.3">
      <c r="A107">
        <v>104</v>
      </c>
    </row>
    <row r="108" spans="1:1" x14ac:dyDescent="0.3">
      <c r="A108">
        <v>105</v>
      </c>
    </row>
    <row r="109" spans="1:1" x14ac:dyDescent="0.3">
      <c r="A109">
        <v>106</v>
      </c>
    </row>
    <row r="110" spans="1:1" x14ac:dyDescent="0.3">
      <c r="A110">
        <v>108</v>
      </c>
    </row>
    <row r="111" spans="1:1" x14ac:dyDescent="0.3">
      <c r="A111">
        <v>108</v>
      </c>
    </row>
    <row r="112" spans="1:1" x14ac:dyDescent="0.3">
      <c r="A112">
        <v>108</v>
      </c>
    </row>
    <row r="113" spans="1:1" x14ac:dyDescent="0.3">
      <c r="A113">
        <v>109</v>
      </c>
    </row>
    <row r="114" spans="1:1" x14ac:dyDescent="0.3">
      <c r="A114">
        <v>110</v>
      </c>
    </row>
    <row r="115" spans="1:1" x14ac:dyDescent="0.3">
      <c r="A115">
        <v>110</v>
      </c>
    </row>
    <row r="116" spans="1:1" x14ac:dyDescent="0.3">
      <c r="A116">
        <v>112</v>
      </c>
    </row>
    <row r="117" spans="1:1" x14ac:dyDescent="0.3">
      <c r="A117">
        <v>113</v>
      </c>
    </row>
    <row r="118" spans="1:1" x14ac:dyDescent="0.3">
      <c r="A118">
        <v>114</v>
      </c>
    </row>
    <row r="119" spans="1:1" x14ac:dyDescent="0.3">
      <c r="A119">
        <v>114</v>
      </c>
    </row>
    <row r="120" spans="1:1" x14ac:dyDescent="0.3">
      <c r="A120">
        <v>116</v>
      </c>
    </row>
    <row r="121" spans="1:1" x14ac:dyDescent="0.3">
      <c r="A121">
        <v>117</v>
      </c>
    </row>
    <row r="122" spans="1:1" x14ac:dyDescent="0.3">
      <c r="A122">
        <v>118</v>
      </c>
    </row>
    <row r="123" spans="1:1" x14ac:dyDescent="0.3">
      <c r="A123">
        <v>119</v>
      </c>
    </row>
    <row r="124" spans="1:1" x14ac:dyDescent="0.3">
      <c r="A124">
        <v>119</v>
      </c>
    </row>
    <row r="125" spans="1:1" x14ac:dyDescent="0.3">
      <c r="A125">
        <v>119</v>
      </c>
    </row>
    <row r="126" spans="1:1" x14ac:dyDescent="0.3">
      <c r="A126">
        <v>120</v>
      </c>
    </row>
    <row r="127" spans="1:1" x14ac:dyDescent="0.3">
      <c r="A127">
        <v>121</v>
      </c>
    </row>
    <row r="128" spans="1:1" x14ac:dyDescent="0.3">
      <c r="A128">
        <v>121</v>
      </c>
    </row>
    <row r="129" spans="1:1" x14ac:dyDescent="0.3">
      <c r="A129">
        <v>123</v>
      </c>
    </row>
    <row r="130" spans="1:1" x14ac:dyDescent="0.3">
      <c r="A130">
        <v>124</v>
      </c>
    </row>
    <row r="131" spans="1:1" x14ac:dyDescent="0.3">
      <c r="A131">
        <v>125</v>
      </c>
    </row>
    <row r="132" spans="1:1" x14ac:dyDescent="0.3">
      <c r="A132">
        <v>126</v>
      </c>
    </row>
    <row r="133" spans="1:1" x14ac:dyDescent="0.3">
      <c r="A133">
        <v>127</v>
      </c>
    </row>
    <row r="134" spans="1:1" x14ac:dyDescent="0.3">
      <c r="A134">
        <v>128</v>
      </c>
    </row>
    <row r="135" spans="1:1" x14ac:dyDescent="0.3">
      <c r="A135">
        <v>130</v>
      </c>
    </row>
    <row r="136" spans="1:1" x14ac:dyDescent="0.3">
      <c r="A136">
        <v>131</v>
      </c>
    </row>
    <row r="137" spans="1:1" x14ac:dyDescent="0.3">
      <c r="A137">
        <v>132</v>
      </c>
    </row>
    <row r="138" spans="1:1" x14ac:dyDescent="0.3">
      <c r="A138">
        <v>133</v>
      </c>
    </row>
    <row r="139" spans="1:1" x14ac:dyDescent="0.3">
      <c r="A139">
        <v>134</v>
      </c>
    </row>
    <row r="140" spans="1:1" x14ac:dyDescent="0.3">
      <c r="A140">
        <v>135</v>
      </c>
    </row>
    <row r="141" spans="1:1" x14ac:dyDescent="0.3">
      <c r="A141">
        <v>136</v>
      </c>
    </row>
    <row r="142" spans="1:1" x14ac:dyDescent="0.3">
      <c r="A142">
        <v>136</v>
      </c>
    </row>
    <row r="143" spans="1:1" x14ac:dyDescent="0.3">
      <c r="A143">
        <v>137</v>
      </c>
    </row>
    <row r="144" spans="1:1" x14ac:dyDescent="0.3">
      <c r="A144">
        <v>138</v>
      </c>
    </row>
    <row r="145" spans="1:1" x14ac:dyDescent="0.3">
      <c r="A145">
        <v>139</v>
      </c>
    </row>
    <row r="146" spans="1:1" x14ac:dyDescent="0.3">
      <c r="A146">
        <v>140</v>
      </c>
    </row>
    <row r="147" spans="1:1" x14ac:dyDescent="0.3">
      <c r="A147">
        <v>141</v>
      </c>
    </row>
    <row r="148" spans="1:1" x14ac:dyDescent="0.3">
      <c r="A148">
        <v>142</v>
      </c>
    </row>
    <row r="149" spans="1:1" x14ac:dyDescent="0.3">
      <c r="A149">
        <v>143</v>
      </c>
    </row>
    <row r="150" spans="1:1" x14ac:dyDescent="0.3">
      <c r="A150">
        <v>143</v>
      </c>
    </row>
    <row r="151" spans="1:1" x14ac:dyDescent="0.3">
      <c r="A151">
        <v>144</v>
      </c>
    </row>
    <row r="152" spans="1:1" x14ac:dyDescent="0.3">
      <c r="A152">
        <v>145</v>
      </c>
    </row>
    <row r="153" spans="1:1" x14ac:dyDescent="0.3">
      <c r="A153">
        <v>146</v>
      </c>
    </row>
    <row r="154" spans="1:1" x14ac:dyDescent="0.3">
      <c r="A154">
        <v>147</v>
      </c>
    </row>
    <row r="155" spans="1:1" x14ac:dyDescent="0.3">
      <c r="A155">
        <v>147</v>
      </c>
    </row>
    <row r="156" spans="1:1" x14ac:dyDescent="0.3">
      <c r="A156">
        <v>148</v>
      </c>
    </row>
    <row r="157" spans="1:1" x14ac:dyDescent="0.3">
      <c r="A157">
        <v>151</v>
      </c>
    </row>
    <row r="158" spans="1:1" x14ac:dyDescent="0.3">
      <c r="A158">
        <v>152</v>
      </c>
    </row>
    <row r="159" spans="1:1" x14ac:dyDescent="0.3">
      <c r="A159">
        <v>152</v>
      </c>
    </row>
    <row r="160" spans="1:1" x14ac:dyDescent="0.3">
      <c r="A160">
        <v>152</v>
      </c>
    </row>
    <row r="161" spans="1:1" x14ac:dyDescent="0.3">
      <c r="A161">
        <v>154</v>
      </c>
    </row>
    <row r="162" spans="1:1" x14ac:dyDescent="0.3">
      <c r="A162">
        <v>154</v>
      </c>
    </row>
    <row r="163" spans="1:1" x14ac:dyDescent="0.3">
      <c r="A163">
        <v>155</v>
      </c>
    </row>
    <row r="164" spans="1:1" x14ac:dyDescent="0.3">
      <c r="A164">
        <v>156</v>
      </c>
    </row>
    <row r="165" spans="1:1" x14ac:dyDescent="0.3">
      <c r="A165">
        <v>157</v>
      </c>
    </row>
    <row r="166" spans="1:1" x14ac:dyDescent="0.3">
      <c r="A166">
        <v>159</v>
      </c>
    </row>
    <row r="167" spans="1:1" x14ac:dyDescent="0.3">
      <c r="A167">
        <v>160</v>
      </c>
    </row>
    <row r="168" spans="1:1" x14ac:dyDescent="0.3">
      <c r="A168">
        <v>160</v>
      </c>
    </row>
    <row r="169" spans="1:1" x14ac:dyDescent="0.3">
      <c r="A169">
        <v>160</v>
      </c>
    </row>
    <row r="170" spans="1:1" x14ac:dyDescent="0.3">
      <c r="A170">
        <v>161</v>
      </c>
    </row>
    <row r="171" spans="1:1" x14ac:dyDescent="0.3">
      <c r="A171">
        <v>162</v>
      </c>
    </row>
    <row r="172" spans="1:1" x14ac:dyDescent="0.3">
      <c r="A172">
        <v>163</v>
      </c>
    </row>
    <row r="173" spans="1:1" x14ac:dyDescent="0.3">
      <c r="A173">
        <v>164</v>
      </c>
    </row>
    <row r="174" spans="1:1" x14ac:dyDescent="0.3">
      <c r="A174">
        <v>166</v>
      </c>
    </row>
    <row r="175" spans="1:1" x14ac:dyDescent="0.3">
      <c r="A175">
        <v>166</v>
      </c>
    </row>
    <row r="176" spans="1:1" x14ac:dyDescent="0.3">
      <c r="A176">
        <v>167</v>
      </c>
    </row>
    <row r="177" spans="1:2" x14ac:dyDescent="0.3">
      <c r="A177">
        <v>167</v>
      </c>
    </row>
    <row r="178" spans="1:2" x14ac:dyDescent="0.3">
      <c r="A178">
        <v>171</v>
      </c>
      <c r="B178">
        <v>170</v>
      </c>
    </row>
    <row r="179" spans="1:2" x14ac:dyDescent="0.3">
      <c r="A179">
        <v>172</v>
      </c>
    </row>
    <row r="180" spans="1:2" x14ac:dyDescent="0.3">
      <c r="A180">
        <v>173</v>
      </c>
    </row>
    <row r="181" spans="1:2" x14ac:dyDescent="0.3">
      <c r="A181">
        <v>174</v>
      </c>
    </row>
    <row r="182" spans="1:2" x14ac:dyDescent="0.3">
      <c r="A182">
        <v>176</v>
      </c>
    </row>
    <row r="183" spans="1:2" x14ac:dyDescent="0.3">
      <c r="A183">
        <v>176</v>
      </c>
    </row>
    <row r="184" spans="1:2" x14ac:dyDescent="0.3">
      <c r="A184">
        <v>177</v>
      </c>
    </row>
    <row r="185" spans="1:2" x14ac:dyDescent="0.3">
      <c r="A185">
        <v>178</v>
      </c>
    </row>
    <row r="186" spans="1:2" x14ac:dyDescent="0.3">
      <c r="A186">
        <v>179</v>
      </c>
    </row>
    <row r="187" spans="1:2" x14ac:dyDescent="0.3">
      <c r="A187">
        <v>179</v>
      </c>
    </row>
    <row r="188" spans="1:2" x14ac:dyDescent="0.3">
      <c r="A188">
        <v>179</v>
      </c>
    </row>
    <row r="189" spans="1:2" x14ac:dyDescent="0.3">
      <c r="A189">
        <v>180</v>
      </c>
    </row>
    <row r="190" spans="1:2" x14ac:dyDescent="0.3">
      <c r="A190">
        <v>181</v>
      </c>
    </row>
    <row r="191" spans="1:2" x14ac:dyDescent="0.3">
      <c r="A191">
        <v>182</v>
      </c>
    </row>
    <row r="192" spans="1:2" x14ac:dyDescent="0.3">
      <c r="A192">
        <v>183</v>
      </c>
    </row>
    <row r="193" spans="1:1" x14ac:dyDescent="0.3">
      <c r="A193">
        <v>184</v>
      </c>
    </row>
    <row r="194" spans="1:1" x14ac:dyDescent="0.3">
      <c r="A194">
        <v>185</v>
      </c>
    </row>
    <row r="195" spans="1:1" x14ac:dyDescent="0.3">
      <c r="A195">
        <v>186</v>
      </c>
    </row>
    <row r="196" spans="1:1" x14ac:dyDescent="0.3">
      <c r="A196">
        <v>186</v>
      </c>
    </row>
    <row r="197" spans="1:1" x14ac:dyDescent="0.3">
      <c r="A197">
        <v>186</v>
      </c>
    </row>
    <row r="198" spans="1:1" x14ac:dyDescent="0.3">
      <c r="A198">
        <v>187</v>
      </c>
    </row>
    <row r="199" spans="1:1" x14ac:dyDescent="0.3">
      <c r="A199">
        <v>188</v>
      </c>
    </row>
    <row r="200" spans="1:1" x14ac:dyDescent="0.3">
      <c r="A200">
        <v>189</v>
      </c>
    </row>
    <row r="201" spans="1:1" x14ac:dyDescent="0.3">
      <c r="A201">
        <v>189</v>
      </c>
    </row>
    <row r="202" spans="1:1" x14ac:dyDescent="0.3">
      <c r="A202">
        <v>189</v>
      </c>
    </row>
    <row r="203" spans="1:1" x14ac:dyDescent="0.3">
      <c r="A203">
        <v>190</v>
      </c>
    </row>
    <row r="204" spans="1:1" x14ac:dyDescent="0.3">
      <c r="A204">
        <v>190</v>
      </c>
    </row>
    <row r="205" spans="1:1" x14ac:dyDescent="0.3">
      <c r="A205">
        <v>191</v>
      </c>
    </row>
    <row r="206" spans="1:1" x14ac:dyDescent="0.3">
      <c r="A206">
        <v>192</v>
      </c>
    </row>
    <row r="207" spans="1:1" x14ac:dyDescent="0.3">
      <c r="A207">
        <v>193</v>
      </c>
    </row>
    <row r="208" spans="1:1" x14ac:dyDescent="0.3">
      <c r="A208">
        <v>193</v>
      </c>
    </row>
    <row r="209" spans="1:1" x14ac:dyDescent="0.3">
      <c r="A209">
        <v>195</v>
      </c>
    </row>
    <row r="210" spans="1:1" x14ac:dyDescent="0.3">
      <c r="A210">
        <v>196</v>
      </c>
    </row>
    <row r="211" spans="1:1" x14ac:dyDescent="0.3">
      <c r="A211">
        <v>197</v>
      </c>
    </row>
    <row r="212" spans="1:1" x14ac:dyDescent="0.3">
      <c r="A212">
        <v>198</v>
      </c>
    </row>
    <row r="213" spans="1:1" x14ac:dyDescent="0.3">
      <c r="A213">
        <v>198</v>
      </c>
    </row>
    <row r="214" spans="1:1" x14ac:dyDescent="0.3">
      <c r="A214">
        <v>199</v>
      </c>
    </row>
    <row r="215" spans="1:1" x14ac:dyDescent="0.3">
      <c r="A215">
        <v>200</v>
      </c>
    </row>
    <row r="216" spans="1:1" x14ac:dyDescent="0.3">
      <c r="A216">
        <v>201</v>
      </c>
    </row>
    <row r="217" spans="1:1" x14ac:dyDescent="0.3">
      <c r="A217">
        <v>201</v>
      </c>
    </row>
    <row r="218" spans="1:1" x14ac:dyDescent="0.3">
      <c r="A218">
        <v>202</v>
      </c>
    </row>
    <row r="219" spans="1:1" x14ac:dyDescent="0.3">
      <c r="A219">
        <v>202</v>
      </c>
    </row>
    <row r="220" spans="1:1" x14ac:dyDescent="0.3">
      <c r="A220">
        <v>203</v>
      </c>
    </row>
    <row r="221" spans="1:1" x14ac:dyDescent="0.3">
      <c r="A221">
        <v>207</v>
      </c>
    </row>
    <row r="222" spans="1:1" x14ac:dyDescent="0.3">
      <c r="A222">
        <v>208</v>
      </c>
    </row>
    <row r="223" spans="1:1" x14ac:dyDescent="0.3">
      <c r="A223">
        <v>209</v>
      </c>
    </row>
    <row r="224" spans="1:1" x14ac:dyDescent="0.3">
      <c r="A224">
        <v>210</v>
      </c>
    </row>
    <row r="225" spans="1:1" x14ac:dyDescent="0.3">
      <c r="A225">
        <v>210</v>
      </c>
    </row>
    <row r="226" spans="1:1" x14ac:dyDescent="0.3">
      <c r="A226">
        <v>211</v>
      </c>
    </row>
    <row r="227" spans="1:1" x14ac:dyDescent="0.3">
      <c r="A227">
        <v>212</v>
      </c>
    </row>
    <row r="228" spans="1:1" x14ac:dyDescent="0.3">
      <c r="A228">
        <v>212</v>
      </c>
    </row>
    <row r="229" spans="1:1" x14ac:dyDescent="0.3">
      <c r="A229">
        <v>212</v>
      </c>
    </row>
    <row r="230" spans="1:1" x14ac:dyDescent="0.3">
      <c r="A230">
        <v>213</v>
      </c>
    </row>
    <row r="231" spans="1:1" x14ac:dyDescent="0.3">
      <c r="A231">
        <v>213</v>
      </c>
    </row>
    <row r="232" spans="1:1" x14ac:dyDescent="0.3">
      <c r="A232">
        <v>214</v>
      </c>
    </row>
    <row r="233" spans="1:1" x14ac:dyDescent="0.3">
      <c r="A233">
        <v>214</v>
      </c>
    </row>
    <row r="234" spans="1:1" x14ac:dyDescent="0.3">
      <c r="A234">
        <v>215</v>
      </c>
    </row>
    <row r="235" spans="1:1" x14ac:dyDescent="0.3">
      <c r="A235">
        <v>215</v>
      </c>
    </row>
    <row r="236" spans="1:1" x14ac:dyDescent="0.3">
      <c r="A236">
        <v>216</v>
      </c>
    </row>
    <row r="237" spans="1:1" x14ac:dyDescent="0.3">
      <c r="A237">
        <v>216</v>
      </c>
    </row>
    <row r="238" spans="1:1" x14ac:dyDescent="0.3">
      <c r="A238">
        <v>217</v>
      </c>
    </row>
    <row r="239" spans="1:1" x14ac:dyDescent="0.3">
      <c r="A239">
        <v>218</v>
      </c>
    </row>
    <row r="240" spans="1:1" x14ac:dyDescent="0.3">
      <c r="A240">
        <v>218</v>
      </c>
    </row>
    <row r="241" spans="1:1" x14ac:dyDescent="0.3">
      <c r="A241">
        <v>220</v>
      </c>
    </row>
    <row r="242" spans="1:1" x14ac:dyDescent="0.3">
      <c r="A242">
        <v>220</v>
      </c>
    </row>
    <row r="243" spans="1:1" x14ac:dyDescent="0.3">
      <c r="A243">
        <v>221</v>
      </c>
    </row>
    <row r="244" spans="1:1" x14ac:dyDescent="0.3">
      <c r="A244">
        <v>221</v>
      </c>
    </row>
    <row r="245" spans="1:1" x14ac:dyDescent="0.3">
      <c r="A245">
        <v>221</v>
      </c>
    </row>
    <row r="246" spans="1:1" x14ac:dyDescent="0.3">
      <c r="A246">
        <v>289</v>
      </c>
    </row>
    <row r="247" spans="1:1" x14ac:dyDescent="0.3">
      <c r="A247">
        <v>313</v>
      </c>
    </row>
    <row r="248" spans="1:1" x14ac:dyDescent="0.3">
      <c r="A248">
        <v>314</v>
      </c>
    </row>
    <row r="249" spans="1:1" x14ac:dyDescent="0.3">
      <c r="A249">
        <v>315</v>
      </c>
    </row>
    <row r="250" spans="1:1" x14ac:dyDescent="0.3">
      <c r="A250">
        <v>316</v>
      </c>
    </row>
    <row r="251" spans="1:1" x14ac:dyDescent="0.3">
      <c r="A251">
        <v>316</v>
      </c>
    </row>
    <row r="252" spans="1:1" x14ac:dyDescent="0.3">
      <c r="A252">
        <v>317</v>
      </c>
    </row>
    <row r="253" spans="1:1" x14ac:dyDescent="0.3">
      <c r="A253">
        <v>318</v>
      </c>
    </row>
    <row r="254" spans="1:1" x14ac:dyDescent="0.3">
      <c r="A254">
        <v>319</v>
      </c>
    </row>
    <row r="255" spans="1:1" x14ac:dyDescent="0.3">
      <c r="A255">
        <v>320</v>
      </c>
    </row>
    <row r="256" spans="1:1" x14ac:dyDescent="0.3">
      <c r="A256">
        <v>321</v>
      </c>
    </row>
    <row r="257" spans="1:1" x14ac:dyDescent="0.3">
      <c r="A257">
        <v>321</v>
      </c>
    </row>
    <row r="258" spans="1:1" x14ac:dyDescent="0.3">
      <c r="A258">
        <v>322</v>
      </c>
    </row>
    <row r="259" spans="1:1" x14ac:dyDescent="0.3">
      <c r="A259">
        <v>323</v>
      </c>
    </row>
    <row r="260" spans="1:1" x14ac:dyDescent="0.3">
      <c r="A260">
        <v>324</v>
      </c>
    </row>
    <row r="261" spans="1:1" x14ac:dyDescent="0.3">
      <c r="A261">
        <v>325</v>
      </c>
    </row>
    <row r="262" spans="1:1" x14ac:dyDescent="0.3">
      <c r="A262">
        <v>326</v>
      </c>
    </row>
    <row r="263" spans="1:1" x14ac:dyDescent="0.3">
      <c r="A263">
        <v>327</v>
      </c>
    </row>
    <row r="264" spans="1:1" x14ac:dyDescent="0.3">
      <c r="A264">
        <v>329</v>
      </c>
    </row>
    <row r="265" spans="1:1" x14ac:dyDescent="0.3">
      <c r="A265">
        <v>330</v>
      </c>
    </row>
    <row r="266" spans="1:1" x14ac:dyDescent="0.3">
      <c r="A266">
        <v>330</v>
      </c>
    </row>
    <row r="267" spans="1:1" x14ac:dyDescent="0.3">
      <c r="A267">
        <v>330</v>
      </c>
    </row>
    <row r="268" spans="1:1" x14ac:dyDescent="0.3">
      <c r="A268">
        <v>330</v>
      </c>
    </row>
    <row r="269" spans="1:1" x14ac:dyDescent="0.3">
      <c r="A269">
        <v>330</v>
      </c>
    </row>
    <row r="270" spans="1:1" x14ac:dyDescent="0.3">
      <c r="A270">
        <v>331</v>
      </c>
    </row>
    <row r="271" spans="1:1" x14ac:dyDescent="0.3">
      <c r="A271">
        <v>332</v>
      </c>
    </row>
    <row r="272" spans="1:1" x14ac:dyDescent="0.3">
      <c r="A272">
        <v>333</v>
      </c>
    </row>
    <row r="273" spans="1:1" x14ac:dyDescent="0.3">
      <c r="A273">
        <v>334</v>
      </c>
    </row>
    <row r="274" spans="1:1" x14ac:dyDescent="0.3">
      <c r="A274">
        <v>338</v>
      </c>
    </row>
    <row r="275" spans="1:1" x14ac:dyDescent="0.3">
      <c r="A275">
        <v>339</v>
      </c>
    </row>
    <row r="276" spans="1:1" x14ac:dyDescent="0.3">
      <c r="A276">
        <v>339</v>
      </c>
    </row>
    <row r="277" spans="1:1" x14ac:dyDescent="0.3">
      <c r="A277">
        <v>340</v>
      </c>
    </row>
    <row r="278" spans="1:1" x14ac:dyDescent="0.3">
      <c r="A278">
        <v>341</v>
      </c>
    </row>
    <row r="279" spans="1:1" x14ac:dyDescent="0.3">
      <c r="A279">
        <v>342</v>
      </c>
    </row>
    <row r="280" spans="1:1" x14ac:dyDescent="0.3">
      <c r="A280">
        <v>351</v>
      </c>
    </row>
    <row r="281" spans="1:1" x14ac:dyDescent="0.3">
      <c r="A281">
        <v>352</v>
      </c>
    </row>
    <row r="282" spans="1:1" x14ac:dyDescent="0.3">
      <c r="A282">
        <v>353</v>
      </c>
    </row>
    <row r="283" spans="1:1" x14ac:dyDescent="0.3">
      <c r="A283">
        <v>354</v>
      </c>
    </row>
    <row r="284" spans="1:1" x14ac:dyDescent="0.3">
      <c r="A284">
        <v>355</v>
      </c>
    </row>
    <row r="285" spans="1:1" x14ac:dyDescent="0.3">
      <c r="A285">
        <v>356</v>
      </c>
    </row>
    <row r="286" spans="1:1" x14ac:dyDescent="0.3">
      <c r="A286">
        <v>357</v>
      </c>
    </row>
    <row r="287" spans="1:1" x14ac:dyDescent="0.3">
      <c r="A287">
        <v>358</v>
      </c>
    </row>
    <row r="288" spans="1:1" x14ac:dyDescent="0.3">
      <c r="A288">
        <v>363</v>
      </c>
    </row>
    <row r="289" spans="1:1" x14ac:dyDescent="0.3">
      <c r="A289">
        <v>363</v>
      </c>
    </row>
    <row r="290" spans="1:1" x14ac:dyDescent="0.3">
      <c r="A290">
        <v>364</v>
      </c>
    </row>
    <row r="291" spans="1:1" x14ac:dyDescent="0.3">
      <c r="A291">
        <v>366</v>
      </c>
    </row>
    <row r="292" spans="1:1" x14ac:dyDescent="0.3">
      <c r="A292">
        <v>367</v>
      </c>
    </row>
    <row r="293" spans="1:1" x14ac:dyDescent="0.3">
      <c r="A293">
        <v>367</v>
      </c>
    </row>
    <row r="294" spans="1:1" x14ac:dyDescent="0.3">
      <c r="A294">
        <v>368</v>
      </c>
    </row>
    <row r="295" spans="1:1" x14ac:dyDescent="0.3">
      <c r="A295">
        <v>368</v>
      </c>
    </row>
    <row r="296" spans="1:1" x14ac:dyDescent="0.3">
      <c r="A296">
        <v>368</v>
      </c>
    </row>
    <row r="297" spans="1:1" x14ac:dyDescent="0.3">
      <c r="A297">
        <v>369</v>
      </c>
    </row>
    <row r="298" spans="1:1" x14ac:dyDescent="0.3">
      <c r="A298">
        <v>369</v>
      </c>
    </row>
    <row r="299" spans="1:1" x14ac:dyDescent="0.3">
      <c r="A299">
        <v>370</v>
      </c>
    </row>
    <row r="300" spans="1:1" x14ac:dyDescent="0.3">
      <c r="A300">
        <v>371</v>
      </c>
    </row>
    <row r="301" spans="1:1" x14ac:dyDescent="0.3">
      <c r="A301">
        <v>372</v>
      </c>
    </row>
    <row r="302" spans="1:1" x14ac:dyDescent="0.3">
      <c r="A302">
        <v>373</v>
      </c>
    </row>
    <row r="303" spans="1:1" x14ac:dyDescent="0.3">
      <c r="A303">
        <v>374</v>
      </c>
    </row>
    <row r="304" spans="1:1" x14ac:dyDescent="0.3">
      <c r="A304">
        <v>374</v>
      </c>
    </row>
    <row r="305" spans="1:1" x14ac:dyDescent="0.3">
      <c r="A305">
        <v>375</v>
      </c>
    </row>
    <row r="306" spans="1:1" x14ac:dyDescent="0.3">
      <c r="A306">
        <v>380</v>
      </c>
    </row>
    <row r="307" spans="1:1" x14ac:dyDescent="0.3">
      <c r="A307">
        <v>381</v>
      </c>
    </row>
    <row r="308" spans="1:1" x14ac:dyDescent="0.3">
      <c r="A308">
        <v>382</v>
      </c>
    </row>
    <row r="309" spans="1:1" x14ac:dyDescent="0.3">
      <c r="A309">
        <v>383</v>
      </c>
    </row>
    <row r="310" spans="1:1" x14ac:dyDescent="0.3">
      <c r="A310">
        <v>384</v>
      </c>
    </row>
    <row r="311" spans="1:1" x14ac:dyDescent="0.3">
      <c r="A311">
        <v>384</v>
      </c>
    </row>
    <row r="312" spans="1:1" x14ac:dyDescent="0.3">
      <c r="A312">
        <v>384</v>
      </c>
    </row>
    <row r="313" spans="1:1" x14ac:dyDescent="0.3">
      <c r="A313">
        <v>385</v>
      </c>
    </row>
    <row r="314" spans="1:1" x14ac:dyDescent="0.3">
      <c r="A314">
        <v>386</v>
      </c>
    </row>
    <row r="315" spans="1:1" x14ac:dyDescent="0.3">
      <c r="A315">
        <v>399</v>
      </c>
    </row>
    <row r="316" spans="1:1" x14ac:dyDescent="0.3">
      <c r="A316">
        <v>400</v>
      </c>
    </row>
    <row r="317" spans="1:1" x14ac:dyDescent="0.3">
      <c r="A317">
        <v>400</v>
      </c>
    </row>
    <row r="318" spans="1:1" x14ac:dyDescent="0.3">
      <c r="A318">
        <v>401</v>
      </c>
    </row>
    <row r="319" spans="1:1" x14ac:dyDescent="0.3">
      <c r="A319">
        <v>402</v>
      </c>
    </row>
    <row r="320" spans="1:1" x14ac:dyDescent="0.3">
      <c r="A320">
        <v>403</v>
      </c>
    </row>
    <row r="321" spans="1:1" x14ac:dyDescent="0.3">
      <c r="A321">
        <v>404</v>
      </c>
    </row>
    <row r="322" spans="1:1" x14ac:dyDescent="0.3">
      <c r="A322">
        <v>405</v>
      </c>
    </row>
    <row r="323" spans="1:1" x14ac:dyDescent="0.3">
      <c r="A323">
        <v>406</v>
      </c>
    </row>
    <row r="324" spans="1:1" x14ac:dyDescent="0.3">
      <c r="A324">
        <v>407</v>
      </c>
    </row>
    <row r="325" spans="1:1" x14ac:dyDescent="0.3">
      <c r="A325">
        <v>408</v>
      </c>
    </row>
    <row r="326" spans="1:1" x14ac:dyDescent="0.3">
      <c r="A326">
        <v>409</v>
      </c>
    </row>
    <row r="327" spans="1:1" x14ac:dyDescent="0.3">
      <c r="A327">
        <v>410</v>
      </c>
    </row>
    <row r="328" spans="1:1" x14ac:dyDescent="0.3">
      <c r="A328">
        <v>411</v>
      </c>
    </row>
    <row r="329" spans="1:1" x14ac:dyDescent="0.3">
      <c r="A329">
        <v>412</v>
      </c>
    </row>
    <row r="330" spans="1:1" x14ac:dyDescent="0.3">
      <c r="A330">
        <v>412</v>
      </c>
    </row>
    <row r="331" spans="1:1" x14ac:dyDescent="0.3">
      <c r="A331">
        <v>413</v>
      </c>
    </row>
    <row r="332" spans="1:1" x14ac:dyDescent="0.3">
      <c r="A332">
        <v>414</v>
      </c>
    </row>
    <row r="333" spans="1:1" x14ac:dyDescent="0.3">
      <c r="A333">
        <v>419</v>
      </c>
    </row>
    <row r="334" spans="1:1" x14ac:dyDescent="0.3">
      <c r="A334">
        <v>419</v>
      </c>
    </row>
    <row r="335" spans="1:1" x14ac:dyDescent="0.3">
      <c r="A335">
        <v>420</v>
      </c>
    </row>
    <row r="336" spans="1:1" x14ac:dyDescent="0.3">
      <c r="A336">
        <v>420</v>
      </c>
    </row>
    <row r="337" spans="1:1" x14ac:dyDescent="0.3">
      <c r="A337">
        <v>421</v>
      </c>
    </row>
    <row r="338" spans="1:1" x14ac:dyDescent="0.3">
      <c r="A338">
        <v>422</v>
      </c>
    </row>
    <row r="339" spans="1:1" x14ac:dyDescent="0.3">
      <c r="A339">
        <v>423</v>
      </c>
    </row>
    <row r="340" spans="1:1" x14ac:dyDescent="0.3">
      <c r="A340">
        <v>423</v>
      </c>
    </row>
    <row r="341" spans="1:1" x14ac:dyDescent="0.3">
      <c r="A341">
        <v>424</v>
      </c>
    </row>
    <row r="342" spans="1:1" x14ac:dyDescent="0.3">
      <c r="A342">
        <v>433</v>
      </c>
    </row>
    <row r="343" spans="1:1" x14ac:dyDescent="0.3">
      <c r="A343">
        <v>434</v>
      </c>
    </row>
    <row r="344" spans="1:1" x14ac:dyDescent="0.3">
      <c r="A344">
        <v>435</v>
      </c>
    </row>
    <row r="345" spans="1:1" x14ac:dyDescent="0.3">
      <c r="A345">
        <v>437</v>
      </c>
    </row>
    <row r="346" spans="1:1" x14ac:dyDescent="0.3">
      <c r="A346">
        <v>438</v>
      </c>
    </row>
    <row r="347" spans="1:1" x14ac:dyDescent="0.3">
      <c r="A347">
        <v>440</v>
      </c>
    </row>
    <row r="348" spans="1:1" x14ac:dyDescent="0.3">
      <c r="A348">
        <v>441</v>
      </c>
    </row>
    <row r="349" spans="1:1" x14ac:dyDescent="0.3">
      <c r="A349">
        <v>441</v>
      </c>
    </row>
    <row r="350" spans="1:1" x14ac:dyDescent="0.3">
      <c r="A350">
        <v>442</v>
      </c>
    </row>
    <row r="351" spans="1:1" x14ac:dyDescent="0.3">
      <c r="A351">
        <v>442</v>
      </c>
    </row>
    <row r="352" spans="1:1" x14ac:dyDescent="0.3">
      <c r="A352">
        <v>446</v>
      </c>
    </row>
    <row r="353" spans="1:2" x14ac:dyDescent="0.3">
      <c r="A353">
        <v>447</v>
      </c>
    </row>
    <row r="354" spans="1:2" x14ac:dyDescent="0.3">
      <c r="A354">
        <v>448</v>
      </c>
    </row>
    <row r="355" spans="1:2" x14ac:dyDescent="0.3">
      <c r="A355">
        <v>449</v>
      </c>
    </row>
    <row r="356" spans="1:2" x14ac:dyDescent="0.3">
      <c r="A356">
        <v>449</v>
      </c>
    </row>
    <row r="357" spans="1:2" x14ac:dyDescent="0.3">
      <c r="A357">
        <v>451</v>
      </c>
    </row>
    <row r="358" spans="1:2" x14ac:dyDescent="0.3">
      <c r="A358">
        <v>452</v>
      </c>
    </row>
    <row r="359" spans="1:2" x14ac:dyDescent="0.3">
      <c r="A359">
        <v>453</v>
      </c>
      <c r="B359">
        <v>454</v>
      </c>
    </row>
    <row r="360" spans="1:2" x14ac:dyDescent="0.3">
      <c r="A360">
        <v>455</v>
      </c>
      <c r="B360">
        <v>451</v>
      </c>
    </row>
    <row r="361" spans="1:2" x14ac:dyDescent="0.3">
      <c r="A361">
        <v>456</v>
      </c>
    </row>
    <row r="362" spans="1:2" x14ac:dyDescent="0.3">
      <c r="A362">
        <v>457</v>
      </c>
    </row>
    <row r="363" spans="1:2" x14ac:dyDescent="0.3">
      <c r="A363">
        <v>457</v>
      </c>
    </row>
    <row r="364" spans="1:2" x14ac:dyDescent="0.3">
      <c r="A364">
        <v>458</v>
      </c>
    </row>
    <row r="365" spans="1:2" x14ac:dyDescent="0.3">
      <c r="A365">
        <v>461</v>
      </c>
    </row>
    <row r="366" spans="1:2" x14ac:dyDescent="0.3">
      <c r="A366">
        <v>462</v>
      </c>
    </row>
    <row r="367" spans="1:2" x14ac:dyDescent="0.3">
      <c r="A367">
        <v>463</v>
      </c>
    </row>
    <row r="368" spans="1:2" x14ac:dyDescent="0.3">
      <c r="A368">
        <v>464</v>
      </c>
    </row>
    <row r="369" spans="1:1" x14ac:dyDescent="0.3">
      <c r="A369">
        <v>464</v>
      </c>
    </row>
    <row r="370" spans="1:1" x14ac:dyDescent="0.3">
      <c r="A370">
        <v>465</v>
      </c>
    </row>
    <row r="371" spans="1:1" x14ac:dyDescent="0.3">
      <c r="A371">
        <v>466</v>
      </c>
    </row>
    <row r="372" spans="1:1" x14ac:dyDescent="0.3">
      <c r="A372">
        <v>468</v>
      </c>
    </row>
    <row r="373" spans="1:1" x14ac:dyDescent="0.3">
      <c r="A373">
        <v>472</v>
      </c>
    </row>
    <row r="374" spans="1:1" x14ac:dyDescent="0.3">
      <c r="A374">
        <v>473</v>
      </c>
    </row>
    <row r="375" spans="1:1" x14ac:dyDescent="0.3">
      <c r="A375">
        <v>475</v>
      </c>
    </row>
    <row r="376" spans="1:1" x14ac:dyDescent="0.3">
      <c r="A376">
        <v>475</v>
      </c>
    </row>
    <row r="377" spans="1:1" x14ac:dyDescent="0.3">
      <c r="A377">
        <v>476</v>
      </c>
    </row>
    <row r="378" spans="1:1" x14ac:dyDescent="0.3">
      <c r="A378">
        <v>479</v>
      </c>
    </row>
    <row r="379" spans="1:1" x14ac:dyDescent="0.3">
      <c r="A379">
        <v>480</v>
      </c>
    </row>
    <row r="380" spans="1:1" x14ac:dyDescent="0.3">
      <c r="A380">
        <v>483</v>
      </c>
    </row>
    <row r="381" spans="1:1" x14ac:dyDescent="0.3">
      <c r="A381">
        <v>486</v>
      </c>
    </row>
    <row r="382" spans="1:1" x14ac:dyDescent="0.3">
      <c r="A382">
        <v>487</v>
      </c>
    </row>
    <row r="383" spans="1:1" x14ac:dyDescent="0.3">
      <c r="A383">
        <v>489</v>
      </c>
    </row>
    <row r="384" spans="1:1" x14ac:dyDescent="0.3">
      <c r="A384">
        <v>490</v>
      </c>
    </row>
    <row r="385" spans="1:1" x14ac:dyDescent="0.3">
      <c r="A385">
        <v>490</v>
      </c>
    </row>
    <row r="386" spans="1:1" x14ac:dyDescent="0.3">
      <c r="A386">
        <v>491</v>
      </c>
    </row>
    <row r="387" spans="1:1" x14ac:dyDescent="0.3">
      <c r="A387">
        <v>492</v>
      </c>
    </row>
    <row r="388" spans="1:1" x14ac:dyDescent="0.3">
      <c r="A388">
        <v>492</v>
      </c>
    </row>
    <row r="389" spans="1:1" x14ac:dyDescent="0.3">
      <c r="A389">
        <v>492</v>
      </c>
    </row>
    <row r="390" spans="1:1" x14ac:dyDescent="0.3">
      <c r="A390">
        <v>493</v>
      </c>
    </row>
    <row r="391" spans="1:1" x14ac:dyDescent="0.3">
      <c r="A391">
        <v>493</v>
      </c>
    </row>
    <row r="392" spans="1:1" x14ac:dyDescent="0.3">
      <c r="A392">
        <v>494</v>
      </c>
    </row>
    <row r="393" spans="1:1" x14ac:dyDescent="0.3">
      <c r="A393">
        <v>494</v>
      </c>
    </row>
    <row r="394" spans="1:1" x14ac:dyDescent="0.3">
      <c r="A394">
        <v>495</v>
      </c>
    </row>
    <row r="395" spans="1:1" x14ac:dyDescent="0.3">
      <c r="A395">
        <v>496</v>
      </c>
    </row>
    <row r="396" spans="1:1" x14ac:dyDescent="0.3">
      <c r="A396">
        <v>496</v>
      </c>
    </row>
    <row r="397" spans="1:1" x14ac:dyDescent="0.3">
      <c r="A397">
        <v>497</v>
      </c>
    </row>
    <row r="398" spans="1:1" x14ac:dyDescent="0.3">
      <c r="A398">
        <v>497</v>
      </c>
    </row>
    <row r="399" spans="1:1" x14ac:dyDescent="0.3">
      <c r="A399">
        <v>498</v>
      </c>
    </row>
    <row r="400" spans="1:1" x14ac:dyDescent="0.3">
      <c r="A400">
        <v>498</v>
      </c>
    </row>
    <row r="401" spans="1:1" x14ac:dyDescent="0.3">
      <c r="A401">
        <v>498</v>
      </c>
    </row>
    <row r="402" spans="1:1" x14ac:dyDescent="0.3">
      <c r="A402">
        <v>498</v>
      </c>
    </row>
    <row r="403" spans="1:1" x14ac:dyDescent="0.3">
      <c r="A403">
        <v>499</v>
      </c>
    </row>
    <row r="404" spans="1:1" x14ac:dyDescent="0.3">
      <c r="A404">
        <v>499</v>
      </c>
    </row>
    <row r="405" spans="1:1" x14ac:dyDescent="0.3">
      <c r="A405">
        <v>500</v>
      </c>
    </row>
    <row r="406" spans="1:1" x14ac:dyDescent="0.3">
      <c r="A406">
        <v>501</v>
      </c>
    </row>
    <row r="407" spans="1:1" x14ac:dyDescent="0.3">
      <c r="A407">
        <v>502</v>
      </c>
    </row>
    <row r="408" spans="1:1" x14ac:dyDescent="0.3">
      <c r="A408">
        <v>502</v>
      </c>
    </row>
    <row r="409" spans="1:1" x14ac:dyDescent="0.3">
      <c r="A409">
        <v>503</v>
      </c>
    </row>
    <row r="410" spans="1:1" x14ac:dyDescent="0.3">
      <c r="A410">
        <v>504</v>
      </c>
    </row>
    <row r="411" spans="1:1" x14ac:dyDescent="0.3">
      <c r="A411">
        <v>505</v>
      </c>
    </row>
    <row r="412" spans="1:1" x14ac:dyDescent="0.3">
      <c r="A412">
        <v>505</v>
      </c>
    </row>
    <row r="413" spans="1:1" x14ac:dyDescent="0.3">
      <c r="A413">
        <v>506</v>
      </c>
    </row>
    <row r="414" spans="1:1" x14ac:dyDescent="0.3">
      <c r="A414">
        <v>507</v>
      </c>
    </row>
    <row r="415" spans="1:1" x14ac:dyDescent="0.3">
      <c r="A415">
        <v>508</v>
      </c>
    </row>
    <row r="416" spans="1:1" x14ac:dyDescent="0.3">
      <c r="A416">
        <v>509</v>
      </c>
    </row>
    <row r="417" spans="1:1" x14ac:dyDescent="0.3">
      <c r="A417">
        <v>510</v>
      </c>
    </row>
    <row r="418" spans="1:1" x14ac:dyDescent="0.3">
      <c r="A418">
        <v>511</v>
      </c>
    </row>
    <row r="419" spans="1:1" x14ac:dyDescent="0.3">
      <c r="A419">
        <v>511</v>
      </c>
    </row>
    <row r="420" spans="1:1" x14ac:dyDescent="0.3">
      <c r="A420">
        <v>513</v>
      </c>
    </row>
    <row r="421" spans="1:1" x14ac:dyDescent="0.3">
      <c r="A421">
        <v>513</v>
      </c>
    </row>
    <row r="422" spans="1:1" x14ac:dyDescent="0.3">
      <c r="A422">
        <v>516</v>
      </c>
    </row>
    <row r="423" spans="1:1" x14ac:dyDescent="0.3">
      <c r="A423">
        <v>517</v>
      </c>
    </row>
    <row r="424" spans="1:1" x14ac:dyDescent="0.3">
      <c r="A424">
        <v>518</v>
      </c>
    </row>
    <row r="425" spans="1:1" x14ac:dyDescent="0.3">
      <c r="A425">
        <v>518</v>
      </c>
    </row>
    <row r="426" spans="1:1" x14ac:dyDescent="0.3">
      <c r="A426">
        <v>521</v>
      </c>
    </row>
    <row r="427" spans="1:1" x14ac:dyDescent="0.3">
      <c r="A427">
        <v>521</v>
      </c>
    </row>
    <row r="428" spans="1:1" x14ac:dyDescent="0.3">
      <c r="A428">
        <v>522</v>
      </c>
    </row>
    <row r="429" spans="1:1" x14ac:dyDescent="0.3">
      <c r="A429">
        <v>526</v>
      </c>
    </row>
    <row r="430" spans="1:1" x14ac:dyDescent="0.3">
      <c r="A430">
        <v>526</v>
      </c>
    </row>
    <row r="431" spans="1:1" x14ac:dyDescent="0.3">
      <c r="A431">
        <v>527</v>
      </c>
    </row>
    <row r="432" spans="1:1" x14ac:dyDescent="0.3">
      <c r="A432">
        <v>528</v>
      </c>
    </row>
    <row r="433" spans="1:1" x14ac:dyDescent="0.3">
      <c r="A433">
        <v>528</v>
      </c>
    </row>
    <row r="434" spans="1:1" x14ac:dyDescent="0.3">
      <c r="A434">
        <v>529</v>
      </c>
    </row>
    <row r="435" spans="1:1" x14ac:dyDescent="0.3">
      <c r="A435">
        <v>530</v>
      </c>
    </row>
    <row r="436" spans="1:1" x14ac:dyDescent="0.3">
      <c r="A436">
        <v>530</v>
      </c>
    </row>
    <row r="437" spans="1:1" x14ac:dyDescent="0.3">
      <c r="A437">
        <v>531</v>
      </c>
    </row>
    <row r="438" spans="1:1" x14ac:dyDescent="0.3">
      <c r="A438">
        <v>531</v>
      </c>
    </row>
    <row r="439" spans="1:1" x14ac:dyDescent="0.3">
      <c r="A439">
        <v>532</v>
      </c>
    </row>
    <row r="440" spans="1:1" x14ac:dyDescent="0.3">
      <c r="A440">
        <v>532</v>
      </c>
    </row>
    <row r="441" spans="1:1" x14ac:dyDescent="0.3">
      <c r="A441">
        <v>533</v>
      </c>
    </row>
    <row r="442" spans="1:1" x14ac:dyDescent="0.3">
      <c r="A442">
        <v>534</v>
      </c>
    </row>
    <row r="443" spans="1:1" x14ac:dyDescent="0.3">
      <c r="A443">
        <v>535</v>
      </c>
    </row>
    <row r="444" spans="1:1" x14ac:dyDescent="0.3">
      <c r="A444">
        <v>536</v>
      </c>
    </row>
    <row r="445" spans="1:1" x14ac:dyDescent="0.3">
      <c r="A445">
        <v>537</v>
      </c>
    </row>
    <row r="446" spans="1:1" x14ac:dyDescent="0.3">
      <c r="A446">
        <v>537</v>
      </c>
    </row>
    <row r="447" spans="1:1" x14ac:dyDescent="0.3">
      <c r="A447">
        <v>538</v>
      </c>
    </row>
    <row r="448" spans="1:1" x14ac:dyDescent="0.3">
      <c r="A448">
        <v>539</v>
      </c>
    </row>
    <row r="449" spans="1:1" x14ac:dyDescent="0.3">
      <c r="A449">
        <v>540</v>
      </c>
    </row>
    <row r="450" spans="1:1" x14ac:dyDescent="0.3">
      <c r="A450">
        <v>541</v>
      </c>
    </row>
    <row r="451" spans="1:1" x14ac:dyDescent="0.3">
      <c r="A451">
        <v>541</v>
      </c>
    </row>
    <row r="452" spans="1:1" x14ac:dyDescent="0.3">
      <c r="A452">
        <v>542</v>
      </c>
    </row>
    <row r="453" spans="1:1" x14ac:dyDescent="0.3">
      <c r="A453">
        <v>543</v>
      </c>
    </row>
    <row r="454" spans="1:1" x14ac:dyDescent="0.3">
      <c r="A454">
        <v>543</v>
      </c>
    </row>
    <row r="455" spans="1:1" x14ac:dyDescent="0.3">
      <c r="A455">
        <v>543</v>
      </c>
    </row>
    <row r="456" spans="1:1" x14ac:dyDescent="0.3">
      <c r="A456">
        <v>544</v>
      </c>
    </row>
    <row r="457" spans="1:1" x14ac:dyDescent="0.3">
      <c r="A457">
        <v>544</v>
      </c>
    </row>
    <row r="458" spans="1:1" x14ac:dyDescent="0.3">
      <c r="A458">
        <v>545</v>
      </c>
    </row>
    <row r="459" spans="1:1" x14ac:dyDescent="0.3">
      <c r="A459">
        <v>545</v>
      </c>
    </row>
    <row r="460" spans="1:1" x14ac:dyDescent="0.3">
      <c r="A460">
        <v>545</v>
      </c>
    </row>
    <row r="461" spans="1:1" x14ac:dyDescent="0.3">
      <c r="A461">
        <v>546</v>
      </c>
    </row>
    <row r="462" spans="1:1" x14ac:dyDescent="0.3">
      <c r="A462">
        <v>546</v>
      </c>
    </row>
    <row r="463" spans="1:1" x14ac:dyDescent="0.3">
      <c r="A463">
        <v>547</v>
      </c>
    </row>
    <row r="464" spans="1:1" x14ac:dyDescent="0.3">
      <c r="A464">
        <v>548</v>
      </c>
    </row>
    <row r="465" spans="1:1" x14ac:dyDescent="0.3">
      <c r="A465">
        <v>549</v>
      </c>
    </row>
    <row r="466" spans="1:1" x14ac:dyDescent="0.3">
      <c r="A466">
        <v>550</v>
      </c>
    </row>
    <row r="467" spans="1:1" x14ac:dyDescent="0.3">
      <c r="A467">
        <v>551</v>
      </c>
    </row>
    <row r="468" spans="1:1" x14ac:dyDescent="0.3">
      <c r="A468">
        <v>552</v>
      </c>
    </row>
    <row r="469" spans="1:1" x14ac:dyDescent="0.3">
      <c r="A469">
        <v>553</v>
      </c>
    </row>
    <row r="470" spans="1:1" x14ac:dyDescent="0.3">
      <c r="A470">
        <v>553</v>
      </c>
    </row>
    <row r="471" spans="1:1" x14ac:dyDescent="0.3">
      <c r="A471">
        <v>553</v>
      </c>
    </row>
    <row r="472" spans="1:1" x14ac:dyDescent="0.3">
      <c r="A472">
        <v>554</v>
      </c>
    </row>
    <row r="473" spans="1:1" x14ac:dyDescent="0.3">
      <c r="A473">
        <v>555</v>
      </c>
    </row>
    <row r="474" spans="1:1" x14ac:dyDescent="0.3">
      <c r="A474">
        <v>556</v>
      </c>
    </row>
    <row r="475" spans="1:1" x14ac:dyDescent="0.3">
      <c r="A475">
        <v>556</v>
      </c>
    </row>
    <row r="476" spans="1:1" x14ac:dyDescent="0.3">
      <c r="A476">
        <v>556</v>
      </c>
    </row>
    <row r="477" spans="1:1" x14ac:dyDescent="0.3">
      <c r="A477">
        <v>557</v>
      </c>
    </row>
    <row r="478" spans="1:1" x14ac:dyDescent="0.3">
      <c r="A478">
        <v>557</v>
      </c>
    </row>
    <row r="479" spans="1:1" x14ac:dyDescent="0.3">
      <c r="A479">
        <v>557</v>
      </c>
    </row>
    <row r="480" spans="1:1" x14ac:dyDescent="0.3">
      <c r="A480">
        <v>558</v>
      </c>
    </row>
    <row r="481" spans="1:2" x14ac:dyDescent="0.3">
      <c r="A481">
        <v>558</v>
      </c>
    </row>
    <row r="482" spans="1:2" x14ac:dyDescent="0.3">
      <c r="A482">
        <v>559</v>
      </c>
    </row>
    <row r="483" spans="1:2" x14ac:dyDescent="0.3">
      <c r="A483">
        <v>559</v>
      </c>
    </row>
    <row r="484" spans="1:2" x14ac:dyDescent="0.3">
      <c r="A484">
        <v>559</v>
      </c>
      <c r="B484">
        <v>560</v>
      </c>
    </row>
    <row r="485" spans="1:2" x14ac:dyDescent="0.3">
      <c r="A485">
        <v>561</v>
      </c>
    </row>
    <row r="486" spans="1:2" x14ac:dyDescent="0.3">
      <c r="A486">
        <v>561</v>
      </c>
    </row>
    <row r="487" spans="1:2" x14ac:dyDescent="0.3">
      <c r="A487">
        <v>562</v>
      </c>
    </row>
    <row r="488" spans="1:2" x14ac:dyDescent="0.3">
      <c r="A488">
        <v>564</v>
      </c>
    </row>
    <row r="489" spans="1:2" x14ac:dyDescent="0.3">
      <c r="A489">
        <v>565</v>
      </c>
    </row>
    <row r="490" spans="1:2" x14ac:dyDescent="0.3">
      <c r="A490">
        <v>565</v>
      </c>
    </row>
    <row r="491" spans="1:2" x14ac:dyDescent="0.3">
      <c r="A491">
        <v>565</v>
      </c>
    </row>
    <row r="492" spans="1:2" x14ac:dyDescent="0.3">
      <c r="A492">
        <v>567</v>
      </c>
    </row>
    <row r="493" spans="1:2" x14ac:dyDescent="0.3">
      <c r="A493">
        <v>567</v>
      </c>
    </row>
    <row r="494" spans="1:2" x14ac:dyDescent="0.3">
      <c r="A494">
        <v>568</v>
      </c>
    </row>
    <row r="495" spans="1:2" x14ac:dyDescent="0.3">
      <c r="A495">
        <v>569</v>
      </c>
    </row>
    <row r="496" spans="1:2" x14ac:dyDescent="0.3">
      <c r="A496">
        <v>570</v>
      </c>
    </row>
    <row r="497" spans="1:2" x14ac:dyDescent="0.3">
      <c r="A497">
        <v>570</v>
      </c>
    </row>
    <row r="498" spans="1:2" x14ac:dyDescent="0.3">
      <c r="A498">
        <v>571</v>
      </c>
    </row>
    <row r="499" spans="1:2" x14ac:dyDescent="0.3">
      <c r="A499">
        <v>572</v>
      </c>
    </row>
    <row r="500" spans="1:2" x14ac:dyDescent="0.3">
      <c r="A500">
        <v>573</v>
      </c>
    </row>
    <row r="501" spans="1:2" x14ac:dyDescent="0.3">
      <c r="A501">
        <v>574</v>
      </c>
    </row>
    <row r="502" spans="1:2" x14ac:dyDescent="0.3">
      <c r="A502">
        <v>574</v>
      </c>
    </row>
    <row r="503" spans="1:2" x14ac:dyDescent="0.3">
      <c r="A503">
        <v>574</v>
      </c>
    </row>
    <row r="504" spans="1:2" x14ac:dyDescent="0.3">
      <c r="A504">
        <v>575</v>
      </c>
    </row>
    <row r="505" spans="1:2" x14ac:dyDescent="0.3">
      <c r="A505">
        <v>576</v>
      </c>
    </row>
    <row r="506" spans="1:2" x14ac:dyDescent="0.3">
      <c r="A506">
        <v>576</v>
      </c>
    </row>
    <row r="507" spans="1:2" x14ac:dyDescent="0.3">
      <c r="A507">
        <v>577</v>
      </c>
      <c r="B507">
        <v>579</v>
      </c>
    </row>
    <row r="508" spans="1:2" x14ac:dyDescent="0.3">
      <c r="A508">
        <v>578</v>
      </c>
    </row>
    <row r="509" spans="1:2" x14ac:dyDescent="0.3">
      <c r="A509">
        <v>580</v>
      </c>
    </row>
    <row r="510" spans="1:2" x14ac:dyDescent="0.3">
      <c r="A510">
        <v>581</v>
      </c>
    </row>
    <row r="511" spans="1:2" x14ac:dyDescent="0.3">
      <c r="A511">
        <v>582</v>
      </c>
    </row>
    <row r="512" spans="1:2" x14ac:dyDescent="0.3">
      <c r="A512">
        <v>583</v>
      </c>
    </row>
    <row r="513" spans="1:1" x14ac:dyDescent="0.3">
      <c r="A513">
        <v>583</v>
      </c>
    </row>
    <row r="514" spans="1:1" x14ac:dyDescent="0.3">
      <c r="A514">
        <v>584</v>
      </c>
    </row>
    <row r="515" spans="1:1" x14ac:dyDescent="0.3">
      <c r="A515">
        <v>585</v>
      </c>
    </row>
    <row r="516" spans="1:1" x14ac:dyDescent="0.3">
      <c r="A516">
        <v>585</v>
      </c>
    </row>
    <row r="517" spans="1:1" x14ac:dyDescent="0.3">
      <c r="A517">
        <v>586</v>
      </c>
    </row>
    <row r="518" spans="1:1" x14ac:dyDescent="0.3">
      <c r="A518">
        <v>587</v>
      </c>
    </row>
    <row r="519" spans="1:1" x14ac:dyDescent="0.3">
      <c r="A519">
        <v>587</v>
      </c>
    </row>
    <row r="520" spans="1:1" x14ac:dyDescent="0.3">
      <c r="A520">
        <v>588</v>
      </c>
    </row>
    <row r="521" spans="1:1" x14ac:dyDescent="0.3">
      <c r="A521">
        <v>588</v>
      </c>
    </row>
    <row r="522" spans="1:1" x14ac:dyDescent="0.3">
      <c r="A522">
        <v>588</v>
      </c>
    </row>
    <row r="523" spans="1:1" x14ac:dyDescent="0.3">
      <c r="A523">
        <v>589</v>
      </c>
    </row>
    <row r="524" spans="1:1" x14ac:dyDescent="0.3">
      <c r="A524">
        <v>589</v>
      </c>
    </row>
    <row r="525" spans="1:1" x14ac:dyDescent="0.3">
      <c r="A525">
        <v>590</v>
      </c>
    </row>
    <row r="526" spans="1:1" x14ac:dyDescent="0.3">
      <c r="A526">
        <v>590</v>
      </c>
    </row>
    <row r="527" spans="1:1" x14ac:dyDescent="0.3">
      <c r="A527">
        <v>592</v>
      </c>
    </row>
    <row r="528" spans="1:1" x14ac:dyDescent="0.3">
      <c r="A528">
        <v>593</v>
      </c>
    </row>
    <row r="529" spans="1:1" x14ac:dyDescent="0.3">
      <c r="A529">
        <v>593</v>
      </c>
    </row>
    <row r="530" spans="1:1" x14ac:dyDescent="0.3">
      <c r="A530">
        <v>594</v>
      </c>
    </row>
    <row r="531" spans="1:1" x14ac:dyDescent="0.3">
      <c r="A531">
        <v>595</v>
      </c>
    </row>
    <row r="532" spans="1:1" x14ac:dyDescent="0.3">
      <c r="A532">
        <v>595</v>
      </c>
    </row>
    <row r="533" spans="1:1" x14ac:dyDescent="0.3">
      <c r="A533">
        <v>598</v>
      </c>
    </row>
    <row r="534" spans="1:1" x14ac:dyDescent="0.3">
      <c r="A534">
        <v>599</v>
      </c>
    </row>
    <row r="535" spans="1:1" x14ac:dyDescent="0.3">
      <c r="A535">
        <v>600</v>
      </c>
    </row>
    <row r="536" spans="1:1" x14ac:dyDescent="0.3">
      <c r="A536">
        <v>601</v>
      </c>
    </row>
    <row r="537" spans="1:1" x14ac:dyDescent="0.3">
      <c r="A537">
        <v>601</v>
      </c>
    </row>
    <row r="538" spans="1:1" x14ac:dyDescent="0.3">
      <c r="A538">
        <v>602</v>
      </c>
    </row>
    <row r="539" spans="1:1" x14ac:dyDescent="0.3">
      <c r="A539">
        <v>602</v>
      </c>
    </row>
    <row r="540" spans="1:1" x14ac:dyDescent="0.3">
      <c r="A540">
        <v>602</v>
      </c>
    </row>
    <row r="541" spans="1:1" x14ac:dyDescent="0.3">
      <c r="A541">
        <v>603</v>
      </c>
    </row>
    <row r="542" spans="1:1" x14ac:dyDescent="0.3">
      <c r="A542">
        <v>603</v>
      </c>
    </row>
    <row r="543" spans="1:1" x14ac:dyDescent="0.3">
      <c r="A543">
        <v>604</v>
      </c>
    </row>
    <row r="544" spans="1:1" x14ac:dyDescent="0.3">
      <c r="A544">
        <v>606</v>
      </c>
    </row>
    <row r="545" spans="1:1" x14ac:dyDescent="0.3">
      <c r="A545">
        <v>606</v>
      </c>
    </row>
    <row r="546" spans="1:1" x14ac:dyDescent="0.3">
      <c r="A546">
        <v>610</v>
      </c>
    </row>
    <row r="547" spans="1:1" x14ac:dyDescent="0.3">
      <c r="A547">
        <v>611</v>
      </c>
    </row>
    <row r="548" spans="1:1" x14ac:dyDescent="0.3">
      <c r="A548">
        <v>612</v>
      </c>
    </row>
    <row r="549" spans="1:1" x14ac:dyDescent="0.3">
      <c r="A549">
        <v>612</v>
      </c>
    </row>
    <row r="550" spans="1:1" x14ac:dyDescent="0.3">
      <c r="A550">
        <v>613</v>
      </c>
    </row>
    <row r="551" spans="1:1" x14ac:dyDescent="0.3">
      <c r="A551">
        <v>613</v>
      </c>
    </row>
    <row r="552" spans="1:1" x14ac:dyDescent="0.3">
      <c r="A552">
        <v>615</v>
      </c>
    </row>
    <row r="553" spans="1:1" x14ac:dyDescent="0.3">
      <c r="A553">
        <v>616</v>
      </c>
    </row>
    <row r="554" spans="1:1" x14ac:dyDescent="0.3">
      <c r="A554">
        <v>619</v>
      </c>
    </row>
    <row r="555" spans="1:1" x14ac:dyDescent="0.3">
      <c r="A555">
        <v>620</v>
      </c>
    </row>
    <row r="556" spans="1:1" x14ac:dyDescent="0.3">
      <c r="A556">
        <v>620</v>
      </c>
    </row>
    <row r="557" spans="1:1" x14ac:dyDescent="0.3">
      <c r="A557">
        <v>621</v>
      </c>
    </row>
    <row r="558" spans="1:1" x14ac:dyDescent="0.3">
      <c r="A558">
        <v>621</v>
      </c>
    </row>
    <row r="559" spans="1:1" x14ac:dyDescent="0.3">
      <c r="A559">
        <v>622</v>
      </c>
    </row>
    <row r="560" spans="1:1" x14ac:dyDescent="0.3">
      <c r="A560">
        <v>623</v>
      </c>
    </row>
    <row r="561" spans="1:1" x14ac:dyDescent="0.3">
      <c r="A561">
        <v>624</v>
      </c>
    </row>
    <row r="562" spans="1:1" x14ac:dyDescent="0.3">
      <c r="A562">
        <v>624</v>
      </c>
    </row>
    <row r="563" spans="1:1" x14ac:dyDescent="0.3">
      <c r="A563">
        <v>630</v>
      </c>
    </row>
    <row r="564" spans="1:1" x14ac:dyDescent="0.3">
      <c r="A564">
        <v>631</v>
      </c>
    </row>
    <row r="565" spans="1:1" x14ac:dyDescent="0.3">
      <c r="A565">
        <v>631</v>
      </c>
    </row>
    <row r="566" spans="1:1" x14ac:dyDescent="0.3">
      <c r="A566">
        <v>631</v>
      </c>
    </row>
    <row r="567" spans="1:1" x14ac:dyDescent="0.3">
      <c r="A567">
        <v>632</v>
      </c>
    </row>
    <row r="568" spans="1:1" x14ac:dyDescent="0.3">
      <c r="A568">
        <v>633</v>
      </c>
    </row>
    <row r="569" spans="1:1" x14ac:dyDescent="0.3">
      <c r="A569">
        <v>633</v>
      </c>
    </row>
    <row r="570" spans="1:1" x14ac:dyDescent="0.3">
      <c r="A570">
        <v>635</v>
      </c>
    </row>
    <row r="571" spans="1:1" x14ac:dyDescent="0.3">
      <c r="A571">
        <v>636</v>
      </c>
    </row>
    <row r="572" spans="1:1" x14ac:dyDescent="0.3">
      <c r="A572">
        <v>636</v>
      </c>
    </row>
    <row r="573" spans="1:1" x14ac:dyDescent="0.3">
      <c r="A573">
        <v>637</v>
      </c>
    </row>
    <row r="574" spans="1:1" x14ac:dyDescent="0.3">
      <c r="A574">
        <v>637</v>
      </c>
    </row>
    <row r="575" spans="1:1" x14ac:dyDescent="0.3">
      <c r="A575">
        <v>639</v>
      </c>
    </row>
    <row r="576" spans="1:1" x14ac:dyDescent="0.3">
      <c r="A576">
        <v>640</v>
      </c>
    </row>
    <row r="577" spans="1:2" x14ac:dyDescent="0.3">
      <c r="A577">
        <v>640</v>
      </c>
    </row>
    <row r="578" spans="1:2" x14ac:dyDescent="0.3">
      <c r="A578">
        <v>641</v>
      </c>
    </row>
    <row r="579" spans="1:2" x14ac:dyDescent="0.3">
      <c r="A579">
        <v>641</v>
      </c>
    </row>
    <row r="580" spans="1:2" x14ac:dyDescent="0.3">
      <c r="A580">
        <v>641</v>
      </c>
    </row>
    <row r="581" spans="1:2" x14ac:dyDescent="0.3">
      <c r="A581">
        <v>642</v>
      </c>
    </row>
    <row r="582" spans="1:2" x14ac:dyDescent="0.3">
      <c r="A582">
        <v>644</v>
      </c>
      <c r="B582">
        <v>642</v>
      </c>
    </row>
    <row r="583" spans="1:2" x14ac:dyDescent="0.3">
      <c r="A583">
        <v>644</v>
      </c>
    </row>
    <row r="584" spans="1:2" x14ac:dyDescent="0.3">
      <c r="A584">
        <v>645</v>
      </c>
    </row>
    <row r="585" spans="1:2" x14ac:dyDescent="0.3">
      <c r="A585">
        <v>645</v>
      </c>
    </row>
    <row r="586" spans="1:2" x14ac:dyDescent="0.3">
      <c r="A586">
        <v>645</v>
      </c>
    </row>
    <row r="587" spans="1:2" x14ac:dyDescent="0.3">
      <c r="A587">
        <v>646</v>
      </c>
    </row>
    <row r="588" spans="1:2" x14ac:dyDescent="0.3">
      <c r="A588">
        <v>646</v>
      </c>
    </row>
    <row r="589" spans="1:2" x14ac:dyDescent="0.3">
      <c r="A589">
        <v>646</v>
      </c>
    </row>
    <row r="590" spans="1:2" x14ac:dyDescent="0.3">
      <c r="A590">
        <v>646</v>
      </c>
    </row>
    <row r="591" spans="1:2" x14ac:dyDescent="0.3">
      <c r="A591">
        <v>647</v>
      </c>
    </row>
    <row r="592" spans="1:2" x14ac:dyDescent="0.3">
      <c r="A592">
        <v>649</v>
      </c>
    </row>
    <row r="593" spans="1:1" x14ac:dyDescent="0.3">
      <c r="A593">
        <v>652</v>
      </c>
    </row>
    <row r="594" spans="1:1" x14ac:dyDescent="0.3">
      <c r="A594">
        <v>652</v>
      </c>
    </row>
    <row r="595" spans="1:1" x14ac:dyDescent="0.3">
      <c r="A595">
        <v>653</v>
      </c>
    </row>
    <row r="596" spans="1:1" x14ac:dyDescent="0.3">
      <c r="A596">
        <v>653</v>
      </c>
    </row>
    <row r="597" spans="1:1" x14ac:dyDescent="0.3">
      <c r="A597">
        <v>653</v>
      </c>
    </row>
    <row r="598" spans="1:1" x14ac:dyDescent="0.3">
      <c r="A598">
        <v>653</v>
      </c>
    </row>
    <row r="599" spans="1:1" x14ac:dyDescent="0.3">
      <c r="A599">
        <v>655</v>
      </c>
    </row>
    <row r="600" spans="1:1" x14ac:dyDescent="0.3">
      <c r="A600">
        <v>655</v>
      </c>
    </row>
    <row r="601" spans="1:1" x14ac:dyDescent="0.3">
      <c r="A601">
        <v>656</v>
      </c>
    </row>
    <row r="602" spans="1:1" x14ac:dyDescent="0.3">
      <c r="A602">
        <v>656</v>
      </c>
    </row>
    <row r="603" spans="1:1" x14ac:dyDescent="0.3">
      <c r="A603">
        <v>659</v>
      </c>
    </row>
    <row r="604" spans="1:1" x14ac:dyDescent="0.3">
      <c r="A604">
        <v>659</v>
      </c>
    </row>
    <row r="605" spans="1:1" x14ac:dyDescent="0.3">
      <c r="A605">
        <v>659</v>
      </c>
    </row>
    <row r="606" spans="1:1" x14ac:dyDescent="0.3">
      <c r="A606">
        <v>660</v>
      </c>
    </row>
    <row r="607" spans="1:1" x14ac:dyDescent="0.3">
      <c r="A607">
        <v>661</v>
      </c>
    </row>
    <row r="608" spans="1:1" x14ac:dyDescent="0.3">
      <c r="A608">
        <v>662</v>
      </c>
    </row>
    <row r="609" spans="1:1" x14ac:dyDescent="0.3">
      <c r="A609">
        <v>662</v>
      </c>
    </row>
    <row r="610" spans="1:1" x14ac:dyDescent="0.3">
      <c r="A610">
        <v>663</v>
      </c>
    </row>
    <row r="611" spans="1:1" x14ac:dyDescent="0.3">
      <c r="A611">
        <v>664</v>
      </c>
    </row>
    <row r="612" spans="1:1" x14ac:dyDescent="0.3">
      <c r="A612">
        <v>664</v>
      </c>
    </row>
    <row r="613" spans="1:1" x14ac:dyDescent="0.3">
      <c r="A613">
        <v>665</v>
      </c>
    </row>
    <row r="614" spans="1:1" x14ac:dyDescent="0.3">
      <c r="A614">
        <v>665</v>
      </c>
    </row>
    <row r="615" spans="1:1" x14ac:dyDescent="0.3">
      <c r="A615">
        <v>666</v>
      </c>
    </row>
    <row r="616" spans="1:1" x14ac:dyDescent="0.3">
      <c r="A616">
        <v>666</v>
      </c>
    </row>
    <row r="617" spans="1:1" x14ac:dyDescent="0.3">
      <c r="A617">
        <v>667</v>
      </c>
    </row>
    <row r="618" spans="1:1" x14ac:dyDescent="0.3">
      <c r="A618">
        <v>668</v>
      </c>
    </row>
    <row r="619" spans="1:1" x14ac:dyDescent="0.3">
      <c r="A619">
        <v>668</v>
      </c>
    </row>
    <row r="620" spans="1:1" x14ac:dyDescent="0.3">
      <c r="A620">
        <v>669</v>
      </c>
    </row>
    <row r="621" spans="1:1" x14ac:dyDescent="0.3">
      <c r="A621">
        <v>669</v>
      </c>
    </row>
    <row r="622" spans="1:1" x14ac:dyDescent="0.3">
      <c r="A622">
        <v>670</v>
      </c>
    </row>
    <row r="623" spans="1:1" x14ac:dyDescent="0.3">
      <c r="A623">
        <v>671</v>
      </c>
    </row>
    <row r="624" spans="1:1" x14ac:dyDescent="0.3">
      <c r="A624">
        <v>673</v>
      </c>
    </row>
    <row r="625" spans="1:1" x14ac:dyDescent="0.3">
      <c r="A625">
        <v>676</v>
      </c>
    </row>
    <row r="626" spans="1:1" x14ac:dyDescent="0.3">
      <c r="A626">
        <v>677</v>
      </c>
    </row>
    <row r="627" spans="1:1" x14ac:dyDescent="0.3">
      <c r="A627">
        <v>678</v>
      </c>
    </row>
    <row r="628" spans="1:1" x14ac:dyDescent="0.3">
      <c r="A628">
        <v>678</v>
      </c>
    </row>
    <row r="629" spans="1:1" x14ac:dyDescent="0.3">
      <c r="A629">
        <v>680</v>
      </c>
    </row>
    <row r="630" spans="1:1" x14ac:dyDescent="0.3">
      <c r="A630">
        <v>680</v>
      </c>
    </row>
    <row r="631" spans="1:1" x14ac:dyDescent="0.3">
      <c r="A631">
        <v>681</v>
      </c>
    </row>
    <row r="632" spans="1:1" x14ac:dyDescent="0.3">
      <c r="A632">
        <v>681</v>
      </c>
    </row>
    <row r="633" spans="1:1" x14ac:dyDescent="0.3">
      <c r="A633">
        <v>682</v>
      </c>
    </row>
    <row r="634" spans="1:1" x14ac:dyDescent="0.3">
      <c r="A634">
        <v>682</v>
      </c>
    </row>
    <row r="635" spans="1:1" x14ac:dyDescent="0.3">
      <c r="A635">
        <v>683</v>
      </c>
    </row>
    <row r="636" spans="1:1" x14ac:dyDescent="0.3">
      <c r="A636">
        <v>683</v>
      </c>
    </row>
    <row r="637" spans="1:1" x14ac:dyDescent="0.3">
      <c r="A637">
        <v>684</v>
      </c>
    </row>
    <row r="638" spans="1:1" x14ac:dyDescent="0.3">
      <c r="A638">
        <v>685</v>
      </c>
    </row>
    <row r="639" spans="1:1" x14ac:dyDescent="0.3">
      <c r="A639">
        <v>686</v>
      </c>
    </row>
    <row r="640" spans="1:1" x14ac:dyDescent="0.3">
      <c r="A640">
        <v>686</v>
      </c>
    </row>
    <row r="641" spans="1:1" x14ac:dyDescent="0.3">
      <c r="A641">
        <v>686</v>
      </c>
    </row>
    <row r="642" spans="1:1" x14ac:dyDescent="0.3">
      <c r="A642">
        <v>687</v>
      </c>
    </row>
    <row r="643" spans="1:1" x14ac:dyDescent="0.3">
      <c r="A643">
        <v>687</v>
      </c>
    </row>
    <row r="644" spans="1:1" x14ac:dyDescent="0.3">
      <c r="A644">
        <v>687</v>
      </c>
    </row>
    <row r="645" spans="1:1" x14ac:dyDescent="0.3">
      <c r="A645">
        <v>688</v>
      </c>
    </row>
    <row r="646" spans="1:1" x14ac:dyDescent="0.3">
      <c r="A646">
        <v>689</v>
      </c>
    </row>
    <row r="647" spans="1:1" x14ac:dyDescent="0.3">
      <c r="A647">
        <v>689</v>
      </c>
    </row>
    <row r="648" spans="1:1" x14ac:dyDescent="0.3">
      <c r="A648">
        <v>689</v>
      </c>
    </row>
    <row r="649" spans="1:1" x14ac:dyDescent="0.3">
      <c r="A649" t="s">
        <v>2866</v>
      </c>
    </row>
    <row r="650" spans="1:1" x14ac:dyDescent="0.3">
      <c r="A650" t="s">
        <v>2861</v>
      </c>
    </row>
    <row r="651" spans="1:1" x14ac:dyDescent="0.3">
      <c r="A651" t="s">
        <v>2825</v>
      </c>
    </row>
    <row r="652" spans="1:1" x14ac:dyDescent="0.3">
      <c r="A652" t="s">
        <v>2865</v>
      </c>
    </row>
    <row r="653" spans="1:1" x14ac:dyDescent="0.3">
      <c r="A653" t="s">
        <v>2516</v>
      </c>
    </row>
    <row r="654" spans="1:1" x14ac:dyDescent="0.3">
      <c r="A654" t="s">
        <v>2281</v>
      </c>
    </row>
    <row r="655" spans="1:1" x14ac:dyDescent="0.3">
      <c r="A655" t="s">
        <v>2230</v>
      </c>
    </row>
    <row r="656" spans="1:1" x14ac:dyDescent="0.3">
      <c r="A656" t="s">
        <v>2124</v>
      </c>
    </row>
    <row r="657" spans="1:1" x14ac:dyDescent="0.3">
      <c r="A657" t="s">
        <v>2250</v>
      </c>
    </row>
    <row r="658" spans="1:1" x14ac:dyDescent="0.3">
      <c r="A658" t="s">
        <v>2634</v>
      </c>
    </row>
    <row r="659" spans="1:1" x14ac:dyDescent="0.3">
      <c r="A659" t="s">
        <v>2623</v>
      </c>
    </row>
    <row r="660" spans="1:1" x14ac:dyDescent="0.3">
      <c r="A660" t="s">
        <v>2864</v>
      </c>
    </row>
    <row r="661" spans="1:1" x14ac:dyDescent="0.3">
      <c r="A661" t="s">
        <v>2650</v>
      </c>
    </row>
    <row r="662" spans="1:1" x14ac:dyDescent="0.3">
      <c r="A662" t="s">
        <v>2305</v>
      </c>
    </row>
    <row r="663" spans="1:1" x14ac:dyDescent="0.3">
      <c r="A663" t="s">
        <v>2862</v>
      </c>
    </row>
    <row r="664" spans="1:1" x14ac:dyDescent="0.3">
      <c r="A664" t="s">
        <v>2863</v>
      </c>
    </row>
  </sheetData>
  <sortState ref="A1:A665">
    <sortCondition ref="A665"/>
  </sortState>
  <customSheetViews>
    <customSheetView guid="{4D6F9BFA-08F7-4CEB-84A1-5CA08A04CE06}" topLeftCell="A68">
      <selection activeCell="A651" sqref="A651:A665"/>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R616"/>
  <sheetViews>
    <sheetView zoomScale="125" zoomScaleNormal="125" zoomScalePageLayoutView="125" workbookViewId="0">
      <pane xSplit="1" topLeftCell="N1" activePane="topRight" state="frozen"/>
      <selection pane="topRight" activeCell="N252" sqref="N252"/>
    </sheetView>
  </sheetViews>
  <sheetFormatPr defaultColWidth="17.19921875" defaultRowHeight="12.75" customHeight="1" x14ac:dyDescent="0.3"/>
  <cols>
    <col min="1" max="1" width="7.19921875" customWidth="1"/>
    <col min="2" max="2" width="15" customWidth="1"/>
    <col min="3" max="3" width="14" customWidth="1"/>
    <col min="4" max="4" width="11.296875" customWidth="1"/>
    <col min="5" max="5" width="23.296875" customWidth="1"/>
    <col min="7" max="7" width="13.19921875" customWidth="1"/>
    <col min="8" max="8" width="14.19921875" customWidth="1"/>
    <col min="11" max="11" width="11.5" customWidth="1"/>
    <col min="13" max="13" width="20.69921875" customWidth="1"/>
    <col min="14" max="14" width="34.19921875" customWidth="1"/>
    <col min="15" max="15" width="8.5" customWidth="1"/>
    <col min="16" max="16" width="20.19921875" customWidth="1"/>
    <col min="17" max="17" width="23.5" customWidth="1"/>
  </cols>
  <sheetData>
    <row r="1" spans="1:18" ht="12.75" customHeight="1" x14ac:dyDescent="0.3">
      <c r="A1" t="s">
        <v>0</v>
      </c>
      <c r="B1" t="s">
        <v>1</v>
      </c>
      <c r="C1" t="s">
        <v>2</v>
      </c>
      <c r="D1" t="s">
        <v>3</v>
      </c>
      <c r="E1" t="s">
        <v>4</v>
      </c>
      <c r="F1" t="s">
        <v>5</v>
      </c>
      <c r="G1" t="s">
        <v>6</v>
      </c>
      <c r="H1" t="s">
        <v>7</v>
      </c>
      <c r="I1" t="s">
        <v>8</v>
      </c>
      <c r="J1" t="s">
        <v>9</v>
      </c>
      <c r="K1" t="s">
        <v>10</v>
      </c>
      <c r="L1" t="s">
        <v>11</v>
      </c>
      <c r="M1" t="s">
        <v>12</v>
      </c>
      <c r="N1" t="s">
        <v>13</v>
      </c>
      <c r="O1" t="s">
        <v>14</v>
      </c>
    </row>
    <row r="2" spans="1:18" ht="12.75" customHeight="1" x14ac:dyDescent="0.3">
      <c r="A2">
        <v>1</v>
      </c>
      <c r="B2" t="s">
        <v>15</v>
      </c>
      <c r="C2" t="s">
        <v>16</v>
      </c>
      <c r="D2">
        <v>0.5</v>
      </c>
      <c r="F2">
        <v>0.82</v>
      </c>
      <c r="G2">
        <v>17</v>
      </c>
      <c r="H2" t="s">
        <v>17</v>
      </c>
      <c r="L2" t="s">
        <v>18</v>
      </c>
      <c r="M2" t="s">
        <v>19</v>
      </c>
      <c r="N2" t="s">
        <v>18</v>
      </c>
      <c r="P2" t="s">
        <v>20</v>
      </c>
      <c r="Q2" t="s">
        <v>21</v>
      </c>
    </row>
    <row r="3" spans="1:18" ht="12.75" customHeight="1" x14ac:dyDescent="0.3">
      <c r="A3">
        <v>2</v>
      </c>
      <c r="B3" t="s">
        <v>15</v>
      </c>
      <c r="C3" t="s">
        <v>16</v>
      </c>
      <c r="D3">
        <v>0.5</v>
      </c>
      <c r="F3">
        <v>1.02</v>
      </c>
      <c r="G3">
        <v>17</v>
      </c>
      <c r="H3" t="s">
        <v>22</v>
      </c>
      <c r="L3" t="s">
        <v>18</v>
      </c>
      <c r="M3" t="s">
        <v>19</v>
      </c>
      <c r="N3" t="s">
        <v>18</v>
      </c>
      <c r="P3" t="s">
        <v>20</v>
      </c>
      <c r="Q3" t="s">
        <v>21</v>
      </c>
    </row>
    <row r="4" spans="1:18" ht="12.75" customHeight="1" x14ac:dyDescent="0.3">
      <c r="A4">
        <v>3</v>
      </c>
      <c r="B4" t="s">
        <v>15</v>
      </c>
      <c r="C4" t="s">
        <v>23</v>
      </c>
      <c r="D4">
        <v>0.5</v>
      </c>
      <c r="F4">
        <v>0.72499999999999998</v>
      </c>
      <c r="G4">
        <v>17</v>
      </c>
      <c r="H4" t="s">
        <v>24</v>
      </c>
      <c r="L4" t="s">
        <v>18</v>
      </c>
      <c r="M4" t="s">
        <v>19</v>
      </c>
      <c r="N4" t="s">
        <v>18</v>
      </c>
      <c r="P4" t="s">
        <v>20</v>
      </c>
      <c r="Q4" t="s">
        <v>21</v>
      </c>
    </row>
    <row r="5" spans="1:18" ht="12.75" customHeight="1" x14ac:dyDescent="0.3">
      <c r="A5">
        <v>4</v>
      </c>
      <c r="B5" t="s">
        <v>15</v>
      </c>
      <c r="C5" t="s">
        <v>25</v>
      </c>
      <c r="D5">
        <v>0.5</v>
      </c>
      <c r="F5">
        <v>0.86</v>
      </c>
      <c r="G5">
        <v>17</v>
      </c>
      <c r="H5" t="s">
        <v>26</v>
      </c>
      <c r="L5" t="s">
        <v>18</v>
      </c>
      <c r="M5" t="s">
        <v>19</v>
      </c>
      <c r="N5" t="s">
        <v>18</v>
      </c>
      <c r="P5" t="s">
        <v>20</v>
      </c>
      <c r="Q5" t="s">
        <v>21</v>
      </c>
    </row>
    <row r="6" spans="1:18" ht="12.75" customHeight="1" x14ac:dyDescent="0.3">
      <c r="A6">
        <v>5</v>
      </c>
      <c r="B6" t="s">
        <v>27</v>
      </c>
      <c r="C6" t="s">
        <v>16</v>
      </c>
      <c r="D6">
        <v>0.5</v>
      </c>
      <c r="F6">
        <v>0.74</v>
      </c>
      <c r="G6">
        <v>17</v>
      </c>
      <c r="H6" t="s">
        <v>28</v>
      </c>
      <c r="L6" t="s">
        <v>18</v>
      </c>
      <c r="M6" t="s">
        <v>29</v>
      </c>
      <c r="N6" t="s">
        <v>18</v>
      </c>
      <c r="P6" t="s">
        <v>20</v>
      </c>
      <c r="Q6" t="s">
        <v>21</v>
      </c>
    </row>
    <row r="7" spans="1:18" ht="12.75" customHeight="1" x14ac:dyDescent="0.3">
      <c r="A7">
        <v>6</v>
      </c>
      <c r="B7" t="s">
        <v>27</v>
      </c>
      <c r="C7" t="s">
        <v>16</v>
      </c>
      <c r="D7">
        <v>0.5</v>
      </c>
      <c r="F7">
        <v>0.81</v>
      </c>
      <c r="G7">
        <v>17</v>
      </c>
      <c r="H7" t="s">
        <v>30</v>
      </c>
      <c r="L7" t="s">
        <v>18</v>
      </c>
      <c r="M7" t="s">
        <v>29</v>
      </c>
      <c r="N7" t="s">
        <v>18</v>
      </c>
      <c r="P7" t="s">
        <v>20</v>
      </c>
      <c r="Q7" t="s">
        <v>21</v>
      </c>
    </row>
    <row r="8" spans="1:18" ht="12.75" customHeight="1" x14ac:dyDescent="0.3">
      <c r="A8">
        <v>7</v>
      </c>
      <c r="B8" t="s">
        <v>27</v>
      </c>
      <c r="C8" t="s">
        <v>16</v>
      </c>
      <c r="D8">
        <v>0.5</v>
      </c>
      <c r="F8">
        <v>0.87</v>
      </c>
      <c r="G8">
        <v>17</v>
      </c>
      <c r="H8" t="s">
        <v>31</v>
      </c>
      <c r="L8" t="s">
        <v>18</v>
      </c>
      <c r="M8" t="s">
        <v>29</v>
      </c>
      <c r="N8" t="s">
        <v>18</v>
      </c>
      <c r="P8" t="s">
        <v>20</v>
      </c>
      <c r="Q8" t="s">
        <v>21</v>
      </c>
    </row>
    <row r="9" spans="1:18" ht="12.75" customHeight="1" x14ac:dyDescent="0.3">
      <c r="A9">
        <v>8</v>
      </c>
      <c r="B9" t="s">
        <v>27</v>
      </c>
      <c r="C9" t="s">
        <v>16</v>
      </c>
      <c r="D9">
        <v>0.5</v>
      </c>
      <c r="F9">
        <v>0.72</v>
      </c>
      <c r="G9">
        <v>17</v>
      </c>
      <c r="H9" t="s">
        <v>32</v>
      </c>
      <c r="L9" t="s">
        <v>18</v>
      </c>
      <c r="M9" t="s">
        <v>29</v>
      </c>
      <c r="N9" t="s">
        <v>18</v>
      </c>
      <c r="P9" t="s">
        <v>20</v>
      </c>
      <c r="Q9" t="s">
        <v>21</v>
      </c>
    </row>
    <row r="10" spans="1:18" ht="12.75" customHeight="1" x14ac:dyDescent="0.3">
      <c r="A10">
        <v>9</v>
      </c>
      <c r="B10" t="s">
        <v>27</v>
      </c>
      <c r="C10" t="s">
        <v>25</v>
      </c>
      <c r="D10">
        <v>0.5</v>
      </c>
      <c r="F10">
        <v>0.48</v>
      </c>
      <c r="G10">
        <v>17</v>
      </c>
      <c r="H10" t="s">
        <v>28</v>
      </c>
      <c r="L10" t="s">
        <v>33</v>
      </c>
      <c r="M10" t="s">
        <v>34</v>
      </c>
      <c r="N10" t="s">
        <v>35</v>
      </c>
      <c r="O10" t="s">
        <v>36</v>
      </c>
      <c r="P10" t="s">
        <v>37</v>
      </c>
      <c r="Q10" t="s">
        <v>38</v>
      </c>
    </row>
    <row r="11" spans="1:18" ht="12.75" customHeight="1" x14ac:dyDescent="0.3">
      <c r="A11">
        <v>10</v>
      </c>
      <c r="B11" t="s">
        <v>27</v>
      </c>
      <c r="C11" t="s">
        <v>25</v>
      </c>
      <c r="D11">
        <v>0.5</v>
      </c>
      <c r="F11">
        <v>7.0000000000000007E-2</v>
      </c>
      <c r="G11">
        <v>17</v>
      </c>
      <c r="H11" t="s">
        <v>28</v>
      </c>
      <c r="I11" t="s">
        <v>39</v>
      </c>
      <c r="L11" t="s">
        <v>40</v>
      </c>
      <c r="M11" t="s">
        <v>41</v>
      </c>
      <c r="N11" t="s">
        <v>42</v>
      </c>
      <c r="O11" t="s">
        <v>36</v>
      </c>
      <c r="P11" t="s">
        <v>43</v>
      </c>
      <c r="Q11" t="s">
        <v>44</v>
      </c>
      <c r="R11" t="s">
        <v>2869</v>
      </c>
    </row>
    <row r="12" spans="1:18" ht="12.75" customHeight="1" x14ac:dyDescent="0.3">
      <c r="A12">
        <v>11</v>
      </c>
      <c r="B12" t="s">
        <v>27</v>
      </c>
      <c r="C12" t="s">
        <v>25</v>
      </c>
      <c r="D12">
        <v>0.5</v>
      </c>
      <c r="F12">
        <v>1.45</v>
      </c>
      <c r="G12">
        <v>17</v>
      </c>
      <c r="H12" t="s">
        <v>30</v>
      </c>
      <c r="L12" t="s">
        <v>45</v>
      </c>
      <c r="M12" t="s">
        <v>46</v>
      </c>
      <c r="N12" t="s">
        <v>47</v>
      </c>
      <c r="P12" t="s">
        <v>48</v>
      </c>
      <c r="Q12" t="s">
        <v>49</v>
      </c>
    </row>
    <row r="13" spans="1:18" ht="12.75" customHeight="1" x14ac:dyDescent="0.3">
      <c r="A13">
        <v>12</v>
      </c>
      <c r="B13" t="s">
        <v>27</v>
      </c>
      <c r="C13" t="s">
        <v>25</v>
      </c>
      <c r="D13">
        <v>0.5</v>
      </c>
      <c r="F13">
        <v>0.4</v>
      </c>
      <c r="G13">
        <v>17</v>
      </c>
      <c r="H13" t="s">
        <v>32</v>
      </c>
      <c r="L13" t="s">
        <v>50</v>
      </c>
      <c r="M13" t="s">
        <v>51</v>
      </c>
      <c r="N13" t="s">
        <v>35</v>
      </c>
      <c r="P13" t="s">
        <v>52</v>
      </c>
      <c r="Q13" t="s">
        <v>38</v>
      </c>
    </row>
    <row r="14" spans="1:18" ht="12.75" customHeight="1" x14ac:dyDescent="0.3">
      <c r="A14">
        <v>13</v>
      </c>
      <c r="B14" t="s">
        <v>27</v>
      </c>
      <c r="C14" t="s">
        <v>25</v>
      </c>
      <c r="D14">
        <v>0.5</v>
      </c>
      <c r="F14">
        <v>0.4</v>
      </c>
      <c r="G14">
        <v>17</v>
      </c>
      <c r="H14" t="s">
        <v>31</v>
      </c>
      <c r="L14" t="s">
        <v>593</v>
      </c>
      <c r="M14" t="s">
        <v>65</v>
      </c>
      <c r="N14" t="s">
        <v>594</v>
      </c>
      <c r="O14" t="s">
        <v>36</v>
      </c>
      <c r="Q14" t="s">
        <v>595</v>
      </c>
    </row>
    <row r="15" spans="1:18" ht="12.75" customHeight="1" x14ac:dyDescent="0.3">
      <c r="A15">
        <v>14</v>
      </c>
      <c r="B15" t="s">
        <v>15</v>
      </c>
      <c r="C15" t="s">
        <v>25</v>
      </c>
      <c r="D15">
        <v>0.5</v>
      </c>
      <c r="F15">
        <v>0.2</v>
      </c>
      <c r="G15">
        <v>17</v>
      </c>
      <c r="H15" t="s">
        <v>17</v>
      </c>
      <c r="L15" t="s">
        <v>1475</v>
      </c>
      <c r="M15" t="s">
        <v>1476</v>
      </c>
      <c r="N15" t="s">
        <v>1477</v>
      </c>
      <c r="Q15" t="s">
        <v>1478</v>
      </c>
    </row>
    <row r="16" spans="1:18" ht="12.75" customHeight="1" x14ac:dyDescent="0.3">
      <c r="A16">
        <v>15</v>
      </c>
      <c r="B16" t="s">
        <v>15</v>
      </c>
      <c r="C16" t="s">
        <v>25</v>
      </c>
      <c r="D16">
        <v>0.5</v>
      </c>
      <c r="F16">
        <v>0.21</v>
      </c>
      <c r="G16">
        <v>17</v>
      </c>
      <c r="H16" t="s">
        <v>24</v>
      </c>
      <c r="L16" t="s">
        <v>1511</v>
      </c>
      <c r="M16" t="s">
        <v>1476</v>
      </c>
      <c r="N16" t="s">
        <v>1477</v>
      </c>
      <c r="Q16" t="s">
        <v>1478</v>
      </c>
    </row>
    <row r="17" spans="1:17" ht="12.75" customHeight="1" x14ac:dyDescent="0.3">
      <c r="A17">
        <v>16</v>
      </c>
      <c r="B17" t="s">
        <v>15</v>
      </c>
      <c r="C17" t="s">
        <v>63</v>
      </c>
      <c r="D17">
        <v>0.5</v>
      </c>
      <c r="F17">
        <v>0.98499999999999999</v>
      </c>
      <c r="G17">
        <v>17</v>
      </c>
      <c r="H17" t="s">
        <v>24</v>
      </c>
      <c r="J17" t="s">
        <v>78</v>
      </c>
      <c r="L17" t="s">
        <v>602</v>
      </c>
      <c r="M17" t="s">
        <v>603</v>
      </c>
      <c r="N17" t="s">
        <v>594</v>
      </c>
      <c r="Q17" t="s">
        <v>595</v>
      </c>
    </row>
    <row r="18" spans="1:17" ht="12.75" customHeight="1" x14ac:dyDescent="0.3">
      <c r="A18">
        <v>17</v>
      </c>
      <c r="B18" t="s">
        <v>15</v>
      </c>
      <c r="C18" t="s">
        <v>63</v>
      </c>
      <c r="D18">
        <v>0.5</v>
      </c>
      <c r="F18">
        <f>SUM(0.605,0.268)</f>
        <v>0.873</v>
      </c>
      <c r="G18">
        <v>17</v>
      </c>
      <c r="H18" t="s">
        <v>26</v>
      </c>
      <c r="L18" t="s">
        <v>612</v>
      </c>
      <c r="M18" t="s">
        <v>613</v>
      </c>
      <c r="N18" t="s">
        <v>594</v>
      </c>
      <c r="Q18" t="s">
        <v>595</v>
      </c>
    </row>
    <row r="19" spans="1:17" ht="12.75" customHeight="1" x14ac:dyDescent="0.3">
      <c r="A19">
        <v>18</v>
      </c>
      <c r="B19" t="s">
        <v>27</v>
      </c>
      <c r="C19" t="s">
        <v>63</v>
      </c>
      <c r="D19">
        <v>0.5</v>
      </c>
      <c r="F19">
        <v>0.44</v>
      </c>
      <c r="G19">
        <v>17</v>
      </c>
      <c r="H19" t="s">
        <v>31</v>
      </c>
      <c r="L19" t="s">
        <v>64</v>
      </c>
      <c r="M19" t="s">
        <v>65</v>
      </c>
      <c r="N19" t="s">
        <v>66</v>
      </c>
      <c r="Q19" t="s">
        <v>67</v>
      </c>
    </row>
    <row r="20" spans="1:17" ht="12.75" customHeight="1" x14ac:dyDescent="0.3">
      <c r="A20">
        <v>19</v>
      </c>
      <c r="B20" t="s">
        <v>27</v>
      </c>
      <c r="C20" t="s">
        <v>68</v>
      </c>
      <c r="D20">
        <v>0.5</v>
      </c>
      <c r="F20">
        <v>0.46</v>
      </c>
      <c r="G20">
        <v>17</v>
      </c>
      <c r="H20" t="s">
        <v>32</v>
      </c>
      <c r="L20" t="s">
        <v>69</v>
      </c>
      <c r="M20" t="s">
        <v>70</v>
      </c>
      <c r="N20" t="s">
        <v>66</v>
      </c>
      <c r="Q20" t="s">
        <v>67</v>
      </c>
    </row>
    <row r="21" spans="1:17" ht="12.75" customHeight="1" x14ac:dyDescent="0.3">
      <c r="A21">
        <v>20</v>
      </c>
      <c r="B21" t="s">
        <v>27</v>
      </c>
      <c r="C21" t="s">
        <v>68</v>
      </c>
      <c r="D21">
        <v>0.5</v>
      </c>
      <c r="F21">
        <v>0.3</v>
      </c>
      <c r="G21">
        <v>17</v>
      </c>
      <c r="H21" t="s">
        <v>30</v>
      </c>
      <c r="K21" t="s">
        <v>71</v>
      </c>
      <c r="L21" t="s">
        <v>72</v>
      </c>
      <c r="M21" t="s">
        <v>73</v>
      </c>
      <c r="N21" t="s">
        <v>74</v>
      </c>
      <c r="O21" t="s">
        <v>36</v>
      </c>
      <c r="Q21" t="s">
        <v>75</v>
      </c>
    </row>
    <row r="22" spans="1:17" ht="12.75" customHeight="1" x14ac:dyDescent="0.3">
      <c r="A22">
        <v>21</v>
      </c>
      <c r="B22" t="s">
        <v>27</v>
      </c>
      <c r="C22" t="s">
        <v>68</v>
      </c>
      <c r="D22">
        <v>0.5</v>
      </c>
      <c r="F22">
        <v>0.38</v>
      </c>
      <c r="G22">
        <v>17</v>
      </c>
      <c r="H22" t="s">
        <v>30</v>
      </c>
      <c r="L22" t="s">
        <v>76</v>
      </c>
      <c r="M22" t="s">
        <v>77</v>
      </c>
      <c r="N22" t="s">
        <v>66</v>
      </c>
      <c r="O22" t="s">
        <v>36</v>
      </c>
      <c r="Q22" t="s">
        <v>67</v>
      </c>
    </row>
    <row r="23" spans="1:17" ht="12.75" customHeight="1" x14ac:dyDescent="0.3">
      <c r="A23">
        <v>22</v>
      </c>
      <c r="B23" t="s">
        <v>15</v>
      </c>
      <c r="C23" t="s">
        <v>68</v>
      </c>
      <c r="D23">
        <v>0.5</v>
      </c>
      <c r="F23">
        <v>0.21299999999999999</v>
      </c>
      <c r="G23">
        <v>17</v>
      </c>
      <c r="H23" t="s">
        <v>24</v>
      </c>
      <c r="J23" t="s">
        <v>78</v>
      </c>
      <c r="L23" t="s">
        <v>79</v>
      </c>
      <c r="M23" t="s">
        <v>80</v>
      </c>
      <c r="N23" t="s">
        <v>81</v>
      </c>
      <c r="Q23" t="s">
        <v>82</v>
      </c>
    </row>
    <row r="24" spans="1:17" ht="12.75" customHeight="1" x14ac:dyDescent="0.3">
      <c r="A24">
        <v>23</v>
      </c>
      <c r="B24" t="s">
        <v>15</v>
      </c>
      <c r="C24" t="s">
        <v>68</v>
      </c>
      <c r="D24">
        <v>0.5</v>
      </c>
      <c r="F24">
        <v>1.3360000000000001</v>
      </c>
      <c r="G24">
        <v>17</v>
      </c>
      <c r="H24" t="s">
        <v>17</v>
      </c>
      <c r="J24" t="s">
        <v>78</v>
      </c>
      <c r="L24" t="s">
        <v>83</v>
      </c>
      <c r="M24" t="s">
        <v>84</v>
      </c>
      <c r="N24" t="s">
        <v>81</v>
      </c>
      <c r="Q24" t="s">
        <v>82</v>
      </c>
    </row>
    <row r="25" spans="1:17" ht="12.75" customHeight="1" x14ac:dyDescent="0.3">
      <c r="A25">
        <v>24</v>
      </c>
      <c r="B25" t="s">
        <v>15</v>
      </c>
      <c r="C25" t="s">
        <v>68</v>
      </c>
      <c r="D25">
        <v>0.5</v>
      </c>
      <c r="F25">
        <v>1.089</v>
      </c>
      <c r="G25">
        <v>17</v>
      </c>
      <c r="H25" t="s">
        <v>22</v>
      </c>
      <c r="J25" t="s">
        <v>78</v>
      </c>
      <c r="L25" t="s">
        <v>85</v>
      </c>
      <c r="M25" t="s">
        <v>86</v>
      </c>
      <c r="N25" t="s">
        <v>81</v>
      </c>
      <c r="O25" t="s">
        <v>36</v>
      </c>
      <c r="Q25" t="s">
        <v>82</v>
      </c>
    </row>
    <row r="26" spans="1:17" ht="12.75" customHeight="1" x14ac:dyDescent="0.3">
      <c r="A26">
        <v>25</v>
      </c>
      <c r="B26" t="s">
        <v>27</v>
      </c>
      <c r="C26" t="s">
        <v>90</v>
      </c>
      <c r="D26">
        <v>0.5</v>
      </c>
      <c r="F26">
        <v>0.4</v>
      </c>
      <c r="G26">
        <v>17</v>
      </c>
      <c r="H26" t="s">
        <v>28</v>
      </c>
      <c r="L26" t="s">
        <v>1378</v>
      </c>
      <c r="M26" t="s">
        <v>51</v>
      </c>
      <c r="N26" t="s">
        <v>1379</v>
      </c>
      <c r="Q26" t="s">
        <v>1380</v>
      </c>
    </row>
    <row r="27" spans="1:17" ht="12.75" customHeight="1" x14ac:dyDescent="0.3">
      <c r="A27">
        <v>26</v>
      </c>
      <c r="B27" t="s">
        <v>27</v>
      </c>
      <c r="C27" t="s">
        <v>90</v>
      </c>
      <c r="D27">
        <v>0.5</v>
      </c>
      <c r="F27">
        <v>0.68</v>
      </c>
      <c r="G27">
        <v>17</v>
      </c>
      <c r="H27" t="s">
        <v>91</v>
      </c>
      <c r="L27" t="s">
        <v>18</v>
      </c>
      <c r="M27" t="s">
        <v>29</v>
      </c>
      <c r="N27" t="s">
        <v>18</v>
      </c>
      <c r="P27" t="s">
        <v>20</v>
      </c>
      <c r="Q27" t="s">
        <v>92</v>
      </c>
    </row>
    <row r="28" spans="1:17" ht="12.75" customHeight="1" x14ac:dyDescent="0.3">
      <c r="A28">
        <v>27</v>
      </c>
      <c r="B28" t="s">
        <v>27</v>
      </c>
      <c r="C28" t="s">
        <v>93</v>
      </c>
      <c r="D28">
        <v>0.5</v>
      </c>
      <c r="F28">
        <v>0.54</v>
      </c>
      <c r="G28">
        <v>17</v>
      </c>
      <c r="H28" t="s">
        <v>94</v>
      </c>
      <c r="L28" t="s">
        <v>18</v>
      </c>
      <c r="M28" t="s">
        <v>29</v>
      </c>
      <c r="N28" t="s">
        <v>18</v>
      </c>
      <c r="P28" t="s">
        <v>20</v>
      </c>
      <c r="Q28" t="s">
        <v>92</v>
      </c>
    </row>
    <row r="29" spans="1:17" ht="12.75" customHeight="1" x14ac:dyDescent="0.3">
      <c r="A29">
        <v>28</v>
      </c>
      <c r="B29" t="s">
        <v>95</v>
      </c>
      <c r="C29" t="s">
        <v>93</v>
      </c>
      <c r="D29">
        <v>0.5</v>
      </c>
      <c r="F29">
        <v>0.45</v>
      </c>
      <c r="G29">
        <v>17</v>
      </c>
      <c r="H29" t="s">
        <v>96</v>
      </c>
      <c r="L29" t="s">
        <v>18</v>
      </c>
      <c r="M29" t="s">
        <v>97</v>
      </c>
      <c r="N29" t="s">
        <v>18</v>
      </c>
      <c r="P29" t="s">
        <v>20</v>
      </c>
      <c r="Q29" t="s">
        <v>92</v>
      </c>
    </row>
    <row r="30" spans="1:17" ht="12.75" customHeight="1" x14ac:dyDescent="0.3">
      <c r="A30">
        <v>29</v>
      </c>
      <c r="B30" t="s">
        <v>95</v>
      </c>
      <c r="C30" t="s">
        <v>93</v>
      </c>
      <c r="D30">
        <v>0.5</v>
      </c>
      <c r="F30">
        <v>0.57999999999999996</v>
      </c>
      <c r="G30">
        <v>17</v>
      </c>
      <c r="H30" t="s">
        <v>98</v>
      </c>
      <c r="L30" t="s">
        <v>18</v>
      </c>
      <c r="M30" t="s">
        <v>97</v>
      </c>
      <c r="N30" t="s">
        <v>18</v>
      </c>
      <c r="P30" t="s">
        <v>20</v>
      </c>
      <c r="Q30" t="s">
        <v>92</v>
      </c>
    </row>
    <row r="31" spans="1:17" ht="12.75" customHeight="1" x14ac:dyDescent="0.3">
      <c r="A31">
        <v>30</v>
      </c>
      <c r="B31" t="s">
        <v>95</v>
      </c>
      <c r="C31" t="s">
        <v>93</v>
      </c>
      <c r="D31">
        <v>0.5</v>
      </c>
      <c r="F31">
        <v>0.45</v>
      </c>
      <c r="G31">
        <v>17</v>
      </c>
      <c r="H31" t="s">
        <v>99</v>
      </c>
      <c r="L31" t="s">
        <v>18</v>
      </c>
      <c r="M31" t="s">
        <v>97</v>
      </c>
      <c r="N31" t="s">
        <v>18</v>
      </c>
      <c r="P31" t="s">
        <v>20</v>
      </c>
      <c r="Q31" t="s">
        <v>92</v>
      </c>
    </row>
    <row r="32" spans="1:17" ht="12.75" customHeight="1" x14ac:dyDescent="0.3">
      <c r="A32">
        <v>31</v>
      </c>
      <c r="B32" t="s">
        <v>95</v>
      </c>
      <c r="C32" t="s">
        <v>93</v>
      </c>
      <c r="D32">
        <v>0.5</v>
      </c>
      <c r="F32">
        <v>0.45</v>
      </c>
      <c r="G32">
        <v>17</v>
      </c>
      <c r="H32" t="s">
        <v>100</v>
      </c>
      <c r="L32" t="s">
        <v>18</v>
      </c>
      <c r="M32" t="s">
        <v>97</v>
      </c>
      <c r="N32" t="s">
        <v>18</v>
      </c>
      <c r="P32" t="s">
        <v>20</v>
      </c>
      <c r="Q32" t="s">
        <v>92</v>
      </c>
    </row>
    <row r="33" spans="1:18" ht="12.75" customHeight="1" x14ac:dyDescent="0.3">
      <c r="A33">
        <v>32</v>
      </c>
      <c r="B33" t="s">
        <v>27</v>
      </c>
      <c r="C33" t="s">
        <v>93</v>
      </c>
      <c r="D33">
        <v>0.5</v>
      </c>
      <c r="F33">
        <v>0.61</v>
      </c>
      <c r="G33">
        <v>17</v>
      </c>
      <c r="H33" t="s">
        <v>91</v>
      </c>
      <c r="L33" t="s">
        <v>101</v>
      </c>
      <c r="M33" t="s">
        <v>102</v>
      </c>
      <c r="N33" t="s">
        <v>103</v>
      </c>
      <c r="O33" t="s">
        <v>36</v>
      </c>
      <c r="Q33" t="s">
        <v>104</v>
      </c>
    </row>
    <row r="34" spans="1:18" ht="12.75" customHeight="1" x14ac:dyDescent="0.3">
      <c r="A34">
        <v>33</v>
      </c>
      <c r="B34" t="s">
        <v>27</v>
      </c>
      <c r="C34" t="s">
        <v>93</v>
      </c>
      <c r="D34">
        <v>0.5</v>
      </c>
      <c r="F34">
        <v>1.1499999999999999</v>
      </c>
      <c r="G34">
        <v>17</v>
      </c>
      <c r="H34" t="s">
        <v>94</v>
      </c>
      <c r="L34" t="s">
        <v>105</v>
      </c>
      <c r="M34" t="s">
        <v>106</v>
      </c>
      <c r="N34" t="s">
        <v>47</v>
      </c>
      <c r="Q34" t="s">
        <v>49</v>
      </c>
    </row>
    <row r="35" spans="1:18" ht="12.75" customHeight="1" x14ac:dyDescent="0.3">
      <c r="A35">
        <v>34</v>
      </c>
      <c r="B35" t="s">
        <v>15</v>
      </c>
      <c r="C35" t="s">
        <v>93</v>
      </c>
      <c r="D35">
        <v>0.5</v>
      </c>
      <c r="F35">
        <v>0.128</v>
      </c>
      <c r="G35">
        <v>17</v>
      </c>
      <c r="H35" t="s">
        <v>24</v>
      </c>
      <c r="I35" t="s">
        <v>107</v>
      </c>
      <c r="J35" t="s">
        <v>78</v>
      </c>
      <c r="L35" t="s">
        <v>108</v>
      </c>
      <c r="M35" t="s">
        <v>55</v>
      </c>
      <c r="N35" t="s">
        <v>109</v>
      </c>
      <c r="O35" t="s">
        <v>36</v>
      </c>
      <c r="Q35" t="s">
        <v>110</v>
      </c>
    </row>
    <row r="36" spans="1:18" ht="12.75" customHeight="1" x14ac:dyDescent="0.3">
      <c r="A36">
        <v>35</v>
      </c>
      <c r="B36" t="s">
        <v>15</v>
      </c>
      <c r="C36" t="s">
        <v>53</v>
      </c>
      <c r="D36">
        <v>0.5</v>
      </c>
      <c r="F36">
        <v>7.2499999999999995E-2</v>
      </c>
      <c r="G36">
        <v>17</v>
      </c>
      <c r="H36" t="s">
        <v>24</v>
      </c>
      <c r="I36" t="s">
        <v>107</v>
      </c>
      <c r="J36" t="s">
        <v>78</v>
      </c>
      <c r="L36" t="s">
        <v>111</v>
      </c>
      <c r="M36" t="s">
        <v>55</v>
      </c>
      <c r="N36" t="s">
        <v>109</v>
      </c>
      <c r="Q36" t="s">
        <v>110</v>
      </c>
    </row>
    <row r="37" spans="1:18" ht="12.75" customHeight="1" x14ac:dyDescent="0.3">
      <c r="A37">
        <v>36</v>
      </c>
      <c r="B37" t="s">
        <v>15</v>
      </c>
      <c r="C37" t="s">
        <v>53</v>
      </c>
      <c r="D37">
        <v>0.5</v>
      </c>
      <c r="F37">
        <v>0.13400000000000001</v>
      </c>
      <c r="G37">
        <v>17</v>
      </c>
      <c r="H37" t="s">
        <v>24</v>
      </c>
      <c r="L37" t="s">
        <v>112</v>
      </c>
      <c r="M37" t="s">
        <v>55</v>
      </c>
      <c r="N37" t="s">
        <v>109</v>
      </c>
      <c r="Q37" t="s">
        <v>110</v>
      </c>
    </row>
    <row r="38" spans="1:18" ht="12.75" customHeight="1" x14ac:dyDescent="0.3">
      <c r="A38">
        <v>37</v>
      </c>
      <c r="B38" t="s">
        <v>15</v>
      </c>
      <c r="C38" t="s">
        <v>53</v>
      </c>
      <c r="D38">
        <v>0.5</v>
      </c>
      <c r="F38">
        <v>0.24099999999999999</v>
      </c>
      <c r="G38">
        <v>17</v>
      </c>
      <c r="H38" t="s">
        <v>24</v>
      </c>
      <c r="L38" t="s">
        <v>54</v>
      </c>
      <c r="M38" t="s">
        <v>55</v>
      </c>
      <c r="N38" t="s">
        <v>35</v>
      </c>
      <c r="Q38" t="s">
        <v>56</v>
      </c>
    </row>
    <row r="39" spans="1:18" ht="12.75" customHeight="1" x14ac:dyDescent="0.3">
      <c r="A39">
        <v>38</v>
      </c>
      <c r="B39" t="s">
        <v>15</v>
      </c>
      <c r="C39" t="s">
        <v>53</v>
      </c>
      <c r="D39">
        <v>0.5</v>
      </c>
      <c r="F39">
        <v>0.17077000000000001</v>
      </c>
      <c r="G39">
        <v>17</v>
      </c>
      <c r="H39" t="s">
        <v>24</v>
      </c>
      <c r="L39" t="s">
        <v>57</v>
      </c>
      <c r="M39" t="s">
        <v>55</v>
      </c>
      <c r="N39" t="s">
        <v>35</v>
      </c>
      <c r="Q39" t="s">
        <v>56</v>
      </c>
    </row>
    <row r="40" spans="1:18" ht="12.75" customHeight="1" x14ac:dyDescent="0.3">
      <c r="A40">
        <v>39</v>
      </c>
      <c r="B40" t="s">
        <v>27</v>
      </c>
      <c r="C40" t="s">
        <v>53</v>
      </c>
      <c r="D40">
        <v>0.5</v>
      </c>
      <c r="F40">
        <v>0.12</v>
      </c>
      <c r="G40">
        <v>17</v>
      </c>
      <c r="H40" t="s">
        <v>94</v>
      </c>
      <c r="L40" t="s">
        <v>115</v>
      </c>
      <c r="M40" t="s">
        <v>70</v>
      </c>
      <c r="N40" t="s">
        <v>66</v>
      </c>
      <c r="Q40" t="s">
        <v>67</v>
      </c>
    </row>
    <row r="41" spans="1:18" ht="12.75" customHeight="1" x14ac:dyDescent="0.3">
      <c r="A41">
        <v>40</v>
      </c>
      <c r="B41" t="s">
        <v>27</v>
      </c>
      <c r="C41" t="s">
        <v>53</v>
      </c>
      <c r="D41">
        <v>0.5</v>
      </c>
      <c r="F41">
        <v>0.23</v>
      </c>
      <c r="G41">
        <v>17</v>
      </c>
      <c r="H41" t="s">
        <v>94</v>
      </c>
      <c r="K41" t="s">
        <v>71</v>
      </c>
      <c r="L41" t="s">
        <v>116</v>
      </c>
      <c r="M41" t="s">
        <v>70</v>
      </c>
      <c r="N41" t="s">
        <v>66</v>
      </c>
      <c r="O41" t="s">
        <v>36</v>
      </c>
      <c r="Q41" t="s">
        <v>67</v>
      </c>
    </row>
    <row r="42" spans="1:18" ht="12.75" customHeight="1" x14ac:dyDescent="0.3">
      <c r="A42">
        <v>41</v>
      </c>
      <c r="B42" t="s">
        <v>27</v>
      </c>
      <c r="C42" t="s">
        <v>53</v>
      </c>
      <c r="D42">
        <v>0.5</v>
      </c>
      <c r="F42">
        <v>0.42</v>
      </c>
      <c r="G42">
        <v>17</v>
      </c>
      <c r="H42" t="s">
        <v>91</v>
      </c>
      <c r="L42" t="s">
        <v>117</v>
      </c>
      <c r="M42" t="s">
        <v>118</v>
      </c>
      <c r="N42" t="s">
        <v>66</v>
      </c>
      <c r="Q42" t="s">
        <v>67</v>
      </c>
    </row>
    <row r="43" spans="1:18" ht="12.75" customHeight="1" x14ac:dyDescent="0.3">
      <c r="A43">
        <v>42</v>
      </c>
      <c r="B43" t="s">
        <v>15</v>
      </c>
      <c r="C43" t="s">
        <v>53</v>
      </c>
      <c r="D43">
        <v>0.5</v>
      </c>
      <c r="F43">
        <v>0.2117</v>
      </c>
      <c r="G43">
        <v>17</v>
      </c>
      <c r="H43" t="s">
        <v>24</v>
      </c>
      <c r="L43" t="s">
        <v>58</v>
      </c>
      <c r="M43" t="s">
        <v>55</v>
      </c>
      <c r="N43" t="s">
        <v>35</v>
      </c>
      <c r="Q43" t="s">
        <v>56</v>
      </c>
    </row>
    <row r="44" spans="1:18" ht="12.75" customHeight="1" x14ac:dyDescent="0.3">
      <c r="A44">
        <v>43</v>
      </c>
      <c r="B44" t="s">
        <v>15</v>
      </c>
      <c r="C44" t="s">
        <v>122</v>
      </c>
      <c r="D44">
        <v>0.5</v>
      </c>
      <c r="F44">
        <v>0.3821</v>
      </c>
      <c r="G44">
        <v>17</v>
      </c>
      <c r="H44" t="s">
        <v>24</v>
      </c>
      <c r="L44" t="s">
        <v>123</v>
      </c>
      <c r="M44" t="s">
        <v>55</v>
      </c>
      <c r="N44" t="s">
        <v>109</v>
      </c>
      <c r="Q44" t="s">
        <v>110</v>
      </c>
    </row>
    <row r="45" spans="1:18" ht="12.75" customHeight="1" x14ac:dyDescent="0.3">
      <c r="A45">
        <v>44</v>
      </c>
      <c r="B45" t="s">
        <v>15</v>
      </c>
      <c r="C45" t="s">
        <v>122</v>
      </c>
      <c r="D45">
        <v>0.5</v>
      </c>
      <c r="F45">
        <v>0.47699999999999998</v>
      </c>
      <c r="G45">
        <v>17</v>
      </c>
      <c r="H45" t="s">
        <v>24</v>
      </c>
      <c r="L45" t="s">
        <v>124</v>
      </c>
      <c r="M45" t="s">
        <v>55</v>
      </c>
      <c r="N45" t="s">
        <v>109</v>
      </c>
      <c r="O45" t="s">
        <v>36</v>
      </c>
      <c r="Q45" t="s">
        <v>110</v>
      </c>
    </row>
    <row r="46" spans="1:18" ht="12.75" customHeight="1" x14ac:dyDescent="0.3">
      <c r="A46">
        <v>45</v>
      </c>
      <c r="B46" t="s">
        <v>15</v>
      </c>
      <c r="C46" t="s">
        <v>122</v>
      </c>
      <c r="D46">
        <v>0.5</v>
      </c>
      <c r="F46">
        <v>0.28249999999999997</v>
      </c>
      <c r="G46">
        <v>17</v>
      </c>
      <c r="H46" t="s">
        <v>24</v>
      </c>
      <c r="L46" t="s">
        <v>125</v>
      </c>
      <c r="M46" t="s">
        <v>65</v>
      </c>
      <c r="N46" t="s">
        <v>126</v>
      </c>
      <c r="O46" t="s">
        <v>36</v>
      </c>
      <c r="Q46" t="s">
        <v>127</v>
      </c>
      <c r="R46" t="s">
        <v>2869</v>
      </c>
    </row>
    <row r="47" spans="1:18" ht="12.75" customHeight="1" x14ac:dyDescent="0.3">
      <c r="A47">
        <v>46</v>
      </c>
      <c r="B47" t="s">
        <v>27</v>
      </c>
      <c r="C47" t="s">
        <v>122</v>
      </c>
      <c r="D47">
        <v>0.5</v>
      </c>
      <c r="F47">
        <v>0.67</v>
      </c>
      <c r="G47">
        <v>17</v>
      </c>
      <c r="H47" t="s">
        <v>128</v>
      </c>
      <c r="L47" t="s">
        <v>18</v>
      </c>
      <c r="M47" t="s">
        <v>29</v>
      </c>
      <c r="N47" t="s">
        <v>18</v>
      </c>
      <c r="P47" t="s">
        <v>20</v>
      </c>
      <c r="Q47" t="s">
        <v>92</v>
      </c>
    </row>
    <row r="48" spans="1:18" ht="12.75" customHeight="1" x14ac:dyDescent="0.3">
      <c r="A48">
        <v>47</v>
      </c>
      <c r="B48" t="s">
        <v>27</v>
      </c>
      <c r="C48" t="s">
        <v>122</v>
      </c>
      <c r="D48">
        <v>0.5</v>
      </c>
      <c r="F48">
        <v>0.73</v>
      </c>
      <c r="G48">
        <v>17</v>
      </c>
      <c r="H48" t="s">
        <v>87</v>
      </c>
      <c r="L48" t="s">
        <v>18</v>
      </c>
      <c r="M48" t="s">
        <v>29</v>
      </c>
      <c r="N48" t="s">
        <v>5275</v>
      </c>
      <c r="P48" t="s">
        <v>20</v>
      </c>
      <c r="Q48" t="s">
        <v>92</v>
      </c>
    </row>
    <row r="49" spans="1:17" ht="12.75" customHeight="1" x14ac:dyDescent="0.3">
      <c r="A49">
        <v>48</v>
      </c>
      <c r="B49" t="s">
        <v>27</v>
      </c>
      <c r="C49" t="s">
        <v>122</v>
      </c>
      <c r="D49">
        <v>0.5</v>
      </c>
      <c r="F49">
        <v>0.5</v>
      </c>
      <c r="G49">
        <v>17</v>
      </c>
      <c r="H49" t="s">
        <v>129</v>
      </c>
      <c r="L49" t="s">
        <v>18</v>
      </c>
      <c r="M49" t="s">
        <v>29</v>
      </c>
      <c r="N49" t="s">
        <v>18</v>
      </c>
      <c r="P49" t="s">
        <v>20</v>
      </c>
      <c r="Q49" t="s">
        <v>92</v>
      </c>
    </row>
    <row r="50" spans="1:17" ht="12.75" customHeight="1" x14ac:dyDescent="0.3">
      <c r="A50">
        <v>49</v>
      </c>
      <c r="B50" t="s">
        <v>95</v>
      </c>
      <c r="C50" t="s">
        <v>122</v>
      </c>
      <c r="D50">
        <v>0.5</v>
      </c>
      <c r="F50">
        <v>0.52</v>
      </c>
      <c r="G50">
        <v>17</v>
      </c>
      <c r="H50" t="s">
        <v>98</v>
      </c>
      <c r="L50" t="s">
        <v>615</v>
      </c>
      <c r="M50" t="s">
        <v>133</v>
      </c>
      <c r="N50" t="s">
        <v>594</v>
      </c>
      <c r="Q50" t="s">
        <v>595</v>
      </c>
    </row>
    <row r="51" spans="1:17" ht="12.75" customHeight="1" x14ac:dyDescent="0.3">
      <c r="A51">
        <v>50</v>
      </c>
      <c r="B51" t="s">
        <v>95</v>
      </c>
      <c r="C51" t="s">
        <v>122</v>
      </c>
      <c r="D51">
        <v>0.5</v>
      </c>
      <c r="F51">
        <v>0.36099999999999999</v>
      </c>
      <c r="G51">
        <v>17</v>
      </c>
      <c r="H51" t="s">
        <v>100</v>
      </c>
      <c r="L51" t="s">
        <v>1217</v>
      </c>
      <c r="M51" t="s">
        <v>133</v>
      </c>
      <c r="N51" t="s">
        <v>1218</v>
      </c>
      <c r="Q51" t="s">
        <v>56</v>
      </c>
    </row>
    <row r="52" spans="1:17" ht="12.75" customHeight="1" x14ac:dyDescent="0.3">
      <c r="A52">
        <v>51</v>
      </c>
      <c r="B52" t="s">
        <v>95</v>
      </c>
      <c r="C52" t="s">
        <v>59</v>
      </c>
      <c r="D52">
        <v>0.5</v>
      </c>
      <c r="F52">
        <v>0.53</v>
      </c>
      <c r="G52">
        <v>17</v>
      </c>
      <c r="H52" t="s">
        <v>96</v>
      </c>
      <c r="L52" t="s">
        <v>628</v>
      </c>
      <c r="M52" t="s">
        <v>133</v>
      </c>
      <c r="N52" t="s">
        <v>594</v>
      </c>
      <c r="Q52" t="s">
        <v>595</v>
      </c>
    </row>
    <row r="53" spans="1:17" ht="12.75" customHeight="1" x14ac:dyDescent="0.3">
      <c r="A53">
        <v>52</v>
      </c>
      <c r="B53" t="s">
        <v>95</v>
      </c>
      <c r="C53" t="s">
        <v>59</v>
      </c>
      <c r="D53">
        <v>0.5</v>
      </c>
      <c r="F53">
        <v>0.46</v>
      </c>
      <c r="G53">
        <v>17</v>
      </c>
      <c r="H53" t="s">
        <v>99</v>
      </c>
      <c r="L53" t="s">
        <v>1342</v>
      </c>
      <c r="M53" t="s">
        <v>133</v>
      </c>
      <c r="N53" t="s">
        <v>1218</v>
      </c>
      <c r="Q53" t="s">
        <v>56</v>
      </c>
    </row>
    <row r="54" spans="1:17" ht="12.75" customHeight="1" x14ac:dyDescent="0.3">
      <c r="A54">
        <v>53</v>
      </c>
      <c r="B54" t="s">
        <v>15</v>
      </c>
      <c r="C54" t="s">
        <v>59</v>
      </c>
      <c r="D54">
        <v>0.5</v>
      </c>
      <c r="F54">
        <v>0.33500000000000002</v>
      </c>
      <c r="G54">
        <v>17</v>
      </c>
      <c r="H54" t="s">
        <v>17</v>
      </c>
      <c r="L54" t="s">
        <v>1381</v>
      </c>
      <c r="M54" t="s">
        <v>1382</v>
      </c>
      <c r="N54" t="s">
        <v>1379</v>
      </c>
      <c r="Q54" t="s">
        <v>1380</v>
      </c>
    </row>
    <row r="55" spans="1:17" ht="12.75" customHeight="1" x14ac:dyDescent="0.3">
      <c r="A55">
        <v>54</v>
      </c>
      <c r="B55" t="s">
        <v>15</v>
      </c>
      <c r="C55" t="s">
        <v>59</v>
      </c>
      <c r="D55">
        <v>0.5</v>
      </c>
      <c r="F55">
        <v>0.32719999999999999</v>
      </c>
      <c r="G55">
        <v>17</v>
      </c>
      <c r="H55" t="s">
        <v>17</v>
      </c>
      <c r="L55" t="s">
        <v>60</v>
      </c>
      <c r="M55" t="s">
        <v>55</v>
      </c>
      <c r="N55" t="s">
        <v>35</v>
      </c>
      <c r="Q55" t="s">
        <v>56</v>
      </c>
    </row>
    <row r="56" spans="1:17" ht="12.75" customHeight="1" x14ac:dyDescent="0.3">
      <c r="A56">
        <v>55</v>
      </c>
      <c r="B56" t="s">
        <v>15</v>
      </c>
      <c r="C56" t="s">
        <v>61</v>
      </c>
      <c r="D56">
        <v>0.5</v>
      </c>
      <c r="F56">
        <v>0.1227</v>
      </c>
      <c r="G56">
        <v>17</v>
      </c>
      <c r="H56" t="s">
        <v>17</v>
      </c>
      <c r="L56" t="s">
        <v>62</v>
      </c>
      <c r="M56" t="s">
        <v>55</v>
      </c>
      <c r="N56" t="s">
        <v>35</v>
      </c>
      <c r="Q56" t="s">
        <v>56</v>
      </c>
    </row>
    <row r="57" spans="1:17" ht="12.75" customHeight="1" x14ac:dyDescent="0.3">
      <c r="A57">
        <v>56</v>
      </c>
      <c r="B57" t="s">
        <v>27</v>
      </c>
      <c r="C57" t="s">
        <v>61</v>
      </c>
      <c r="D57">
        <v>0.5</v>
      </c>
      <c r="F57">
        <v>0.21</v>
      </c>
      <c r="G57">
        <v>17</v>
      </c>
      <c r="H57" t="s">
        <v>129</v>
      </c>
      <c r="L57" t="s">
        <v>161</v>
      </c>
      <c r="M57" t="s">
        <v>162</v>
      </c>
      <c r="N57" t="s">
        <v>163</v>
      </c>
      <c r="Q57" t="s">
        <v>164</v>
      </c>
    </row>
    <row r="58" spans="1:17" ht="12.75" customHeight="1" x14ac:dyDescent="0.3">
      <c r="A58">
        <v>57</v>
      </c>
      <c r="B58" t="s">
        <v>27</v>
      </c>
      <c r="C58" t="s">
        <v>61</v>
      </c>
      <c r="D58">
        <v>0.5</v>
      </c>
      <c r="F58">
        <v>0.37</v>
      </c>
      <c r="G58">
        <v>17</v>
      </c>
      <c r="H58" t="s">
        <v>87</v>
      </c>
      <c r="L58" t="s">
        <v>88</v>
      </c>
      <c r="M58" t="s">
        <v>89</v>
      </c>
      <c r="N58" t="s">
        <v>35</v>
      </c>
      <c r="Q58" t="s">
        <v>56</v>
      </c>
    </row>
    <row r="59" spans="1:17" ht="12.75" customHeight="1" x14ac:dyDescent="0.3">
      <c r="A59">
        <v>58</v>
      </c>
      <c r="B59" t="s">
        <v>27</v>
      </c>
      <c r="C59" t="s">
        <v>61</v>
      </c>
      <c r="D59">
        <v>0.5</v>
      </c>
      <c r="F59">
        <v>0.39</v>
      </c>
      <c r="G59">
        <v>17</v>
      </c>
      <c r="H59" t="s">
        <v>128</v>
      </c>
      <c r="L59" t="s">
        <v>171</v>
      </c>
      <c r="M59" t="s">
        <v>172</v>
      </c>
      <c r="N59" t="s">
        <v>173</v>
      </c>
      <c r="Q59" t="s">
        <v>174</v>
      </c>
    </row>
    <row r="60" spans="1:17" ht="12.75" customHeight="1" x14ac:dyDescent="0.3">
      <c r="A60">
        <v>59</v>
      </c>
      <c r="B60" t="s">
        <v>15</v>
      </c>
      <c r="C60" t="s">
        <v>61</v>
      </c>
      <c r="D60">
        <v>0.5</v>
      </c>
      <c r="F60">
        <v>0.35620000000000002</v>
      </c>
      <c r="G60">
        <v>17</v>
      </c>
      <c r="H60" t="s">
        <v>17</v>
      </c>
      <c r="L60" t="s">
        <v>113</v>
      </c>
      <c r="M60" t="s">
        <v>55</v>
      </c>
      <c r="N60" t="s">
        <v>35</v>
      </c>
      <c r="Q60" t="s">
        <v>56</v>
      </c>
    </row>
    <row r="61" spans="1:17" ht="12.75" customHeight="1" x14ac:dyDescent="0.3">
      <c r="A61">
        <v>60</v>
      </c>
      <c r="B61" t="s">
        <v>15</v>
      </c>
      <c r="C61" t="s">
        <v>61</v>
      </c>
      <c r="D61">
        <v>0.5</v>
      </c>
      <c r="F61">
        <v>0.27929999999999999</v>
      </c>
      <c r="G61">
        <v>17</v>
      </c>
      <c r="H61" t="s">
        <v>17</v>
      </c>
      <c r="L61" t="s">
        <v>114</v>
      </c>
      <c r="M61" t="s">
        <v>55</v>
      </c>
      <c r="N61" t="s">
        <v>35</v>
      </c>
      <c r="Q61" t="s">
        <v>56</v>
      </c>
    </row>
    <row r="62" spans="1:17" ht="12.75" customHeight="1" x14ac:dyDescent="0.3">
      <c r="A62">
        <v>61</v>
      </c>
      <c r="B62" t="s">
        <v>95</v>
      </c>
      <c r="C62" t="s">
        <v>61</v>
      </c>
      <c r="D62">
        <v>0.5</v>
      </c>
      <c r="F62">
        <v>0.73</v>
      </c>
      <c r="G62">
        <v>17</v>
      </c>
      <c r="H62" t="s">
        <v>98</v>
      </c>
      <c r="L62" t="s">
        <v>673</v>
      </c>
      <c r="M62" t="s">
        <v>133</v>
      </c>
      <c r="N62" t="s">
        <v>594</v>
      </c>
      <c r="Q62" t="s">
        <v>595</v>
      </c>
    </row>
    <row r="63" spans="1:17" ht="12.75" customHeight="1" x14ac:dyDescent="0.3">
      <c r="A63">
        <v>62</v>
      </c>
      <c r="B63" t="s">
        <v>95</v>
      </c>
      <c r="C63" t="s">
        <v>61</v>
      </c>
      <c r="D63">
        <v>0.5</v>
      </c>
      <c r="F63">
        <v>0.99</v>
      </c>
      <c r="G63">
        <v>17</v>
      </c>
      <c r="H63" t="s">
        <v>100</v>
      </c>
      <c r="L63" t="s">
        <v>686</v>
      </c>
      <c r="M63" t="s">
        <v>133</v>
      </c>
      <c r="N63" t="s">
        <v>594</v>
      </c>
      <c r="Q63" t="s">
        <v>595</v>
      </c>
    </row>
    <row r="64" spans="1:17" ht="12.75" customHeight="1" x14ac:dyDescent="0.3">
      <c r="A64">
        <v>63</v>
      </c>
      <c r="B64" t="s">
        <v>95</v>
      </c>
      <c r="C64" t="s">
        <v>687</v>
      </c>
      <c r="D64">
        <v>0.5</v>
      </c>
      <c r="F64">
        <v>0.74</v>
      </c>
      <c r="G64">
        <v>17</v>
      </c>
      <c r="H64" t="s">
        <v>96</v>
      </c>
      <c r="L64" t="s">
        <v>688</v>
      </c>
      <c r="M64" t="s">
        <v>133</v>
      </c>
      <c r="N64" t="s">
        <v>594</v>
      </c>
      <c r="Q64" t="s">
        <v>595</v>
      </c>
    </row>
    <row r="65" spans="1:18" ht="12.75" customHeight="1" x14ac:dyDescent="0.3">
      <c r="A65">
        <v>64</v>
      </c>
      <c r="B65" t="s">
        <v>95</v>
      </c>
      <c r="C65" t="s">
        <v>687</v>
      </c>
      <c r="D65">
        <v>0.5</v>
      </c>
      <c r="F65">
        <v>0.88</v>
      </c>
      <c r="G65">
        <v>17</v>
      </c>
      <c r="H65" t="s">
        <v>99</v>
      </c>
      <c r="L65" t="s">
        <v>689</v>
      </c>
      <c r="M65" t="s">
        <v>133</v>
      </c>
      <c r="N65" t="s">
        <v>594</v>
      </c>
      <c r="Q65" t="s">
        <v>595</v>
      </c>
    </row>
    <row r="66" spans="1:18" ht="12.75" customHeight="1" x14ac:dyDescent="0.3">
      <c r="A66">
        <v>65</v>
      </c>
      <c r="B66" t="s">
        <v>15</v>
      </c>
      <c r="C66" t="s">
        <v>687</v>
      </c>
      <c r="D66">
        <v>0.5</v>
      </c>
      <c r="F66">
        <v>0.40200000000000002</v>
      </c>
      <c r="G66">
        <v>17</v>
      </c>
      <c r="H66" t="s">
        <v>26</v>
      </c>
      <c r="L66" t="s">
        <v>690</v>
      </c>
      <c r="M66" t="s">
        <v>248</v>
      </c>
      <c r="N66" t="s">
        <v>594</v>
      </c>
      <c r="O66" t="s">
        <v>36</v>
      </c>
      <c r="Q66" t="s">
        <v>595</v>
      </c>
    </row>
    <row r="67" spans="1:18" ht="12.75" customHeight="1" x14ac:dyDescent="0.3">
      <c r="A67">
        <v>66</v>
      </c>
      <c r="B67" t="s">
        <v>15</v>
      </c>
      <c r="C67" t="s">
        <v>687</v>
      </c>
      <c r="D67">
        <v>0.5</v>
      </c>
      <c r="F67">
        <v>0.14699999999999999</v>
      </c>
      <c r="G67">
        <v>17</v>
      </c>
      <c r="H67" t="s">
        <v>22</v>
      </c>
      <c r="L67" t="s">
        <v>628</v>
      </c>
      <c r="M67" t="s">
        <v>268</v>
      </c>
      <c r="N67" t="s">
        <v>594</v>
      </c>
      <c r="Q67" t="s">
        <v>595</v>
      </c>
    </row>
    <row r="68" spans="1:18" ht="12.75" customHeight="1" x14ac:dyDescent="0.3">
      <c r="A68">
        <v>67</v>
      </c>
      <c r="B68" t="s">
        <v>27</v>
      </c>
      <c r="C68" t="s">
        <v>61</v>
      </c>
      <c r="D68">
        <v>0.5</v>
      </c>
      <c r="F68">
        <v>0.69</v>
      </c>
      <c r="G68">
        <v>17</v>
      </c>
      <c r="H68" t="s">
        <v>128</v>
      </c>
      <c r="L68" t="s">
        <v>203</v>
      </c>
      <c r="M68" t="s">
        <v>204</v>
      </c>
      <c r="N68" t="s">
        <v>205</v>
      </c>
    </row>
    <row r="69" spans="1:18" ht="12.75" customHeight="1" x14ac:dyDescent="0.3">
      <c r="A69">
        <v>68</v>
      </c>
      <c r="B69" t="s">
        <v>27</v>
      </c>
      <c r="C69" t="s">
        <v>206</v>
      </c>
      <c r="D69">
        <v>0.5</v>
      </c>
      <c r="F69">
        <v>0.25</v>
      </c>
      <c r="G69">
        <v>17</v>
      </c>
      <c r="H69" t="s">
        <v>87</v>
      </c>
      <c r="K69" t="s">
        <v>207</v>
      </c>
      <c r="L69" t="s">
        <v>208</v>
      </c>
      <c r="M69" t="s">
        <v>51</v>
      </c>
      <c r="N69" t="s">
        <v>47</v>
      </c>
      <c r="O69" t="s">
        <v>36</v>
      </c>
    </row>
    <row r="70" spans="1:18" ht="12.75" customHeight="1" x14ac:dyDescent="0.3">
      <c r="A70">
        <v>69</v>
      </c>
      <c r="B70" t="s">
        <v>27</v>
      </c>
      <c r="C70" t="s">
        <v>206</v>
      </c>
      <c r="D70">
        <v>0.5</v>
      </c>
      <c r="F70">
        <v>0.21</v>
      </c>
      <c r="G70">
        <v>17</v>
      </c>
      <c r="H70" t="s">
        <v>87</v>
      </c>
      <c r="L70" t="s">
        <v>209</v>
      </c>
      <c r="M70" t="s">
        <v>210</v>
      </c>
      <c r="N70" t="s">
        <v>47</v>
      </c>
    </row>
    <row r="71" spans="1:18" ht="12.75" customHeight="1" x14ac:dyDescent="0.3">
      <c r="A71">
        <v>70</v>
      </c>
      <c r="B71" t="s">
        <v>27</v>
      </c>
      <c r="C71" t="s">
        <v>206</v>
      </c>
      <c r="D71">
        <v>0.5</v>
      </c>
      <c r="F71">
        <v>0.49</v>
      </c>
      <c r="G71">
        <v>17</v>
      </c>
      <c r="H71" t="s">
        <v>129</v>
      </c>
      <c r="L71" t="s">
        <v>211</v>
      </c>
      <c r="M71" t="s">
        <v>212</v>
      </c>
      <c r="N71" t="s">
        <v>213</v>
      </c>
    </row>
    <row r="72" spans="1:18" ht="12.75" customHeight="1" x14ac:dyDescent="0.3">
      <c r="A72">
        <v>71</v>
      </c>
      <c r="B72" t="s">
        <v>27</v>
      </c>
      <c r="C72" t="s">
        <v>206</v>
      </c>
      <c r="D72">
        <v>0.5</v>
      </c>
      <c r="F72">
        <v>2E-3</v>
      </c>
      <c r="G72">
        <v>17</v>
      </c>
      <c r="H72" t="s">
        <v>87</v>
      </c>
      <c r="I72" t="s">
        <v>214</v>
      </c>
      <c r="L72" t="s">
        <v>215</v>
      </c>
      <c r="M72" t="s">
        <v>216</v>
      </c>
      <c r="N72" t="s">
        <v>217</v>
      </c>
      <c r="O72" t="s">
        <v>36</v>
      </c>
      <c r="R72" t="s">
        <v>2869</v>
      </c>
    </row>
    <row r="73" spans="1:18" ht="12.75" customHeight="1" x14ac:dyDescent="0.3">
      <c r="A73">
        <v>72</v>
      </c>
      <c r="B73" t="s">
        <v>27</v>
      </c>
      <c r="C73" t="s">
        <v>206</v>
      </c>
      <c r="D73">
        <v>0.5</v>
      </c>
      <c r="F73">
        <v>1E-4</v>
      </c>
      <c r="G73">
        <v>17</v>
      </c>
      <c r="H73" t="s">
        <v>87</v>
      </c>
      <c r="I73" t="s">
        <v>218</v>
      </c>
      <c r="L73" t="s">
        <v>219</v>
      </c>
      <c r="M73" t="s">
        <v>216</v>
      </c>
      <c r="N73" t="s">
        <v>220</v>
      </c>
      <c r="R73" t="s">
        <v>2869</v>
      </c>
    </row>
    <row r="74" spans="1:18" ht="12.75" customHeight="1" x14ac:dyDescent="0.3">
      <c r="A74">
        <v>73</v>
      </c>
      <c r="B74" t="s">
        <v>15</v>
      </c>
      <c r="C74" t="s">
        <v>221</v>
      </c>
      <c r="D74">
        <v>0.5</v>
      </c>
      <c r="F74">
        <v>1.1100000000000001</v>
      </c>
      <c r="G74">
        <v>17</v>
      </c>
      <c r="H74" t="s">
        <v>222</v>
      </c>
      <c r="L74" t="s">
        <v>18</v>
      </c>
      <c r="M74" t="s">
        <v>29</v>
      </c>
      <c r="N74" t="s">
        <v>18</v>
      </c>
      <c r="P74" t="s">
        <v>20</v>
      </c>
      <c r="Q74" t="s">
        <v>92</v>
      </c>
    </row>
    <row r="75" spans="1:18" ht="12.75" customHeight="1" x14ac:dyDescent="0.3">
      <c r="A75">
        <v>74</v>
      </c>
      <c r="B75" t="s">
        <v>15</v>
      </c>
      <c r="C75" t="s">
        <v>221</v>
      </c>
      <c r="D75">
        <v>0.5</v>
      </c>
      <c r="F75">
        <v>1.04</v>
      </c>
      <c r="G75">
        <v>17</v>
      </c>
      <c r="H75" t="s">
        <v>223</v>
      </c>
      <c r="L75" t="s">
        <v>18</v>
      </c>
      <c r="M75" t="s">
        <v>29</v>
      </c>
      <c r="N75" t="s">
        <v>18</v>
      </c>
      <c r="P75" t="s">
        <v>20</v>
      </c>
      <c r="Q75" t="s">
        <v>92</v>
      </c>
    </row>
    <row r="76" spans="1:18" ht="12.75" customHeight="1" x14ac:dyDescent="0.3">
      <c r="A76">
        <v>75</v>
      </c>
      <c r="B76" t="s">
        <v>95</v>
      </c>
      <c r="C76" t="s">
        <v>221</v>
      </c>
      <c r="D76">
        <v>0.5</v>
      </c>
      <c r="F76">
        <v>0.59599999999999997</v>
      </c>
      <c r="G76">
        <v>17</v>
      </c>
      <c r="H76" t="s">
        <v>98</v>
      </c>
      <c r="L76" t="s">
        <v>224</v>
      </c>
      <c r="M76" t="s">
        <v>225</v>
      </c>
      <c r="N76" t="s">
        <v>226</v>
      </c>
      <c r="O76" t="s">
        <v>36</v>
      </c>
      <c r="R76" t="s">
        <v>2869</v>
      </c>
    </row>
    <row r="77" spans="1:18" ht="12.75" customHeight="1" x14ac:dyDescent="0.3">
      <c r="A77">
        <v>76</v>
      </c>
      <c r="B77" t="s">
        <v>95</v>
      </c>
      <c r="C77" t="s">
        <v>221</v>
      </c>
      <c r="D77">
        <v>0.5</v>
      </c>
      <c r="F77">
        <v>0.56799999999999995</v>
      </c>
      <c r="G77">
        <v>17</v>
      </c>
      <c r="H77" t="s">
        <v>98</v>
      </c>
      <c r="L77" t="s">
        <v>227</v>
      </c>
      <c r="M77" t="s">
        <v>225</v>
      </c>
      <c r="N77" t="s">
        <v>226</v>
      </c>
      <c r="O77" t="s">
        <v>36</v>
      </c>
      <c r="R77" t="s">
        <v>2869</v>
      </c>
    </row>
    <row r="78" spans="1:18" ht="12.75" customHeight="1" x14ac:dyDescent="0.3">
      <c r="A78">
        <v>77</v>
      </c>
      <c r="B78" t="s">
        <v>95</v>
      </c>
      <c r="C78" t="s">
        <v>221</v>
      </c>
      <c r="D78">
        <v>0.5</v>
      </c>
      <c r="F78">
        <v>0.60399999999999998</v>
      </c>
      <c r="G78">
        <v>17</v>
      </c>
      <c r="H78" t="s">
        <v>96</v>
      </c>
      <c r="L78" t="s">
        <v>699</v>
      </c>
      <c r="M78" t="s">
        <v>133</v>
      </c>
      <c r="N78" t="s">
        <v>594</v>
      </c>
      <c r="O78" t="s">
        <v>36</v>
      </c>
      <c r="Q78" t="s">
        <v>595</v>
      </c>
    </row>
    <row r="79" spans="1:18" ht="12.75" customHeight="1" x14ac:dyDescent="0.3">
      <c r="A79">
        <v>78</v>
      </c>
      <c r="B79" t="s">
        <v>95</v>
      </c>
      <c r="C79" t="s">
        <v>221</v>
      </c>
      <c r="D79">
        <v>0.5</v>
      </c>
      <c r="F79">
        <v>0.55600000000000005</v>
      </c>
      <c r="G79">
        <v>17</v>
      </c>
      <c r="H79" t="s">
        <v>99</v>
      </c>
      <c r="L79" t="s">
        <v>711</v>
      </c>
      <c r="M79" t="s">
        <v>133</v>
      </c>
      <c r="N79" t="s">
        <v>594</v>
      </c>
      <c r="O79" t="s">
        <v>36</v>
      </c>
      <c r="Q79" t="s">
        <v>595</v>
      </c>
    </row>
    <row r="80" spans="1:18" ht="12.75" customHeight="1" x14ac:dyDescent="0.3">
      <c r="A80">
        <v>79</v>
      </c>
      <c r="B80" t="s">
        <v>27</v>
      </c>
      <c r="C80" t="s">
        <v>221</v>
      </c>
      <c r="D80">
        <v>0.5</v>
      </c>
      <c r="F80">
        <v>0.6</v>
      </c>
      <c r="G80">
        <v>17</v>
      </c>
      <c r="H80" t="s">
        <v>120</v>
      </c>
      <c r="L80" t="s">
        <v>18</v>
      </c>
      <c r="M80" t="s">
        <v>29</v>
      </c>
      <c r="N80" t="s">
        <v>18</v>
      </c>
      <c r="P80" t="s">
        <v>20</v>
      </c>
      <c r="Q80" t="s">
        <v>92</v>
      </c>
    </row>
    <row r="81" spans="1:18" ht="12.75" customHeight="1" x14ac:dyDescent="0.3">
      <c r="A81">
        <v>80</v>
      </c>
      <c r="B81" t="s">
        <v>27</v>
      </c>
      <c r="C81" t="s">
        <v>221</v>
      </c>
      <c r="D81">
        <v>0.5</v>
      </c>
      <c r="F81">
        <v>0.76</v>
      </c>
      <c r="G81">
        <v>17</v>
      </c>
      <c r="H81" t="s">
        <v>234</v>
      </c>
      <c r="L81" t="s">
        <v>18</v>
      </c>
      <c r="M81" t="s">
        <v>29</v>
      </c>
      <c r="N81" t="s">
        <v>18</v>
      </c>
      <c r="P81" t="s">
        <v>20</v>
      </c>
      <c r="Q81" t="s">
        <v>92</v>
      </c>
    </row>
    <row r="82" spans="1:18" ht="12.75" customHeight="1" x14ac:dyDescent="0.3">
      <c r="A82">
        <v>81</v>
      </c>
      <c r="B82" t="s">
        <v>27</v>
      </c>
      <c r="C82" t="s">
        <v>235</v>
      </c>
      <c r="D82">
        <v>0.5</v>
      </c>
      <c r="F82">
        <v>0.6</v>
      </c>
      <c r="G82">
        <v>17</v>
      </c>
      <c r="H82" t="s">
        <v>236</v>
      </c>
      <c r="L82" t="s">
        <v>18</v>
      </c>
      <c r="M82" t="s">
        <v>29</v>
      </c>
      <c r="N82" t="s">
        <v>18</v>
      </c>
      <c r="P82" t="s">
        <v>20</v>
      </c>
      <c r="Q82" t="s">
        <v>92</v>
      </c>
    </row>
    <row r="83" spans="1:18" ht="12.75" customHeight="1" x14ac:dyDescent="0.3">
      <c r="A83">
        <v>82</v>
      </c>
      <c r="B83" t="s">
        <v>15</v>
      </c>
      <c r="C83" t="s">
        <v>235</v>
      </c>
      <c r="D83">
        <v>0.5</v>
      </c>
      <c r="F83">
        <v>0.82620000000000005</v>
      </c>
      <c r="G83">
        <v>17</v>
      </c>
      <c r="H83" t="s">
        <v>222</v>
      </c>
      <c r="L83" t="s">
        <v>712</v>
      </c>
      <c r="M83" t="s">
        <v>713</v>
      </c>
      <c r="N83" t="s">
        <v>594</v>
      </c>
      <c r="O83" t="s">
        <v>36</v>
      </c>
      <c r="Q83" t="s">
        <v>595</v>
      </c>
    </row>
    <row r="84" spans="1:18" ht="12.75" customHeight="1" x14ac:dyDescent="0.3">
      <c r="A84">
        <v>83</v>
      </c>
      <c r="B84" t="s">
        <v>15</v>
      </c>
      <c r="C84" t="s">
        <v>235</v>
      </c>
      <c r="D84">
        <v>0.5</v>
      </c>
      <c r="F84">
        <v>1.425</v>
      </c>
      <c r="G84">
        <v>17</v>
      </c>
      <c r="H84" t="s">
        <v>223</v>
      </c>
      <c r="L84" t="s">
        <v>724</v>
      </c>
      <c r="M84" t="s">
        <v>713</v>
      </c>
      <c r="N84" t="s">
        <v>594</v>
      </c>
      <c r="O84" t="s">
        <v>36</v>
      </c>
      <c r="Q84" t="s">
        <v>595</v>
      </c>
    </row>
    <row r="85" spans="1:18" ht="12.75" customHeight="1" x14ac:dyDescent="0.3">
      <c r="A85">
        <v>84</v>
      </c>
      <c r="B85" t="s">
        <v>15</v>
      </c>
      <c r="C85" t="s">
        <v>235</v>
      </c>
      <c r="D85">
        <v>0.5</v>
      </c>
      <c r="F85">
        <v>0.39500000000000002</v>
      </c>
      <c r="G85">
        <v>17</v>
      </c>
      <c r="H85" t="s">
        <v>22</v>
      </c>
      <c r="L85" t="s">
        <v>725</v>
      </c>
      <c r="M85" t="s">
        <v>268</v>
      </c>
      <c r="N85" t="s">
        <v>594</v>
      </c>
      <c r="O85" t="s">
        <v>36</v>
      </c>
      <c r="Q85" t="s">
        <v>595</v>
      </c>
    </row>
    <row r="86" spans="1:18" ht="12.75" customHeight="1" x14ac:dyDescent="0.3">
      <c r="A86">
        <v>85</v>
      </c>
      <c r="B86" t="s">
        <v>15</v>
      </c>
      <c r="C86" t="s">
        <v>235</v>
      </c>
      <c r="D86">
        <v>0.5</v>
      </c>
      <c r="F86">
        <v>0.107</v>
      </c>
      <c r="G86">
        <v>17</v>
      </c>
      <c r="H86" t="s">
        <v>26</v>
      </c>
      <c r="L86" t="s">
        <v>247</v>
      </c>
      <c r="M86" t="s">
        <v>248</v>
      </c>
      <c r="N86" t="s">
        <v>249</v>
      </c>
      <c r="R86" t="s">
        <v>2869</v>
      </c>
    </row>
    <row r="87" spans="1:18" ht="12.75" customHeight="1" x14ac:dyDescent="0.3">
      <c r="A87">
        <v>86</v>
      </c>
      <c r="B87" t="s">
        <v>95</v>
      </c>
      <c r="C87" t="s">
        <v>119</v>
      </c>
      <c r="D87">
        <v>0.5</v>
      </c>
      <c r="F87">
        <v>0.41</v>
      </c>
      <c r="G87">
        <v>17</v>
      </c>
      <c r="H87" t="s">
        <v>98</v>
      </c>
      <c r="L87" t="s">
        <v>250</v>
      </c>
      <c r="M87" t="s">
        <v>133</v>
      </c>
      <c r="N87" t="s">
        <v>251</v>
      </c>
      <c r="O87" t="s">
        <v>252</v>
      </c>
      <c r="R87" t="s">
        <v>2869</v>
      </c>
    </row>
    <row r="88" spans="1:18" ht="12.75" customHeight="1" x14ac:dyDescent="0.3">
      <c r="A88">
        <v>87</v>
      </c>
      <c r="B88" t="s">
        <v>95</v>
      </c>
      <c r="C88" t="s">
        <v>119</v>
      </c>
      <c r="D88">
        <v>0.5</v>
      </c>
      <c r="F88">
        <v>0.29599999999999999</v>
      </c>
      <c r="G88">
        <v>17</v>
      </c>
      <c r="H88" t="s">
        <v>100</v>
      </c>
      <c r="L88" t="s">
        <v>253</v>
      </c>
      <c r="M88" t="s">
        <v>133</v>
      </c>
      <c r="N88" t="s">
        <v>251</v>
      </c>
      <c r="O88" t="s">
        <v>36</v>
      </c>
      <c r="R88" t="s">
        <v>2869</v>
      </c>
    </row>
    <row r="89" spans="1:18" ht="12.75" customHeight="1" x14ac:dyDescent="0.3">
      <c r="A89">
        <v>88</v>
      </c>
      <c r="B89" t="s">
        <v>27</v>
      </c>
      <c r="C89" t="s">
        <v>119</v>
      </c>
      <c r="D89">
        <v>0.5</v>
      </c>
      <c r="F89">
        <v>0.57999999999999996</v>
      </c>
      <c r="G89">
        <v>17</v>
      </c>
      <c r="H89" t="s">
        <v>236</v>
      </c>
      <c r="L89" t="s">
        <v>254</v>
      </c>
      <c r="M89" t="s">
        <v>89</v>
      </c>
      <c r="N89" t="s">
        <v>173</v>
      </c>
      <c r="Q89" t="s">
        <v>174</v>
      </c>
    </row>
    <row r="90" spans="1:18" ht="12.75" customHeight="1" x14ac:dyDescent="0.3">
      <c r="A90">
        <v>89</v>
      </c>
      <c r="B90" t="s">
        <v>27</v>
      </c>
      <c r="C90" t="s">
        <v>119</v>
      </c>
      <c r="D90">
        <v>0.5</v>
      </c>
      <c r="F90">
        <v>0.5</v>
      </c>
      <c r="G90">
        <v>17</v>
      </c>
      <c r="H90" t="s">
        <v>234</v>
      </c>
      <c r="L90" t="s">
        <v>255</v>
      </c>
      <c r="M90" t="s">
        <v>256</v>
      </c>
      <c r="N90" t="s">
        <v>257</v>
      </c>
    </row>
    <row r="91" spans="1:18" ht="12.75" customHeight="1" x14ac:dyDescent="0.3">
      <c r="A91">
        <v>90</v>
      </c>
      <c r="B91" t="s">
        <v>27</v>
      </c>
      <c r="C91" t="s">
        <v>119</v>
      </c>
      <c r="D91">
        <v>0.5</v>
      </c>
      <c r="F91">
        <v>0.38</v>
      </c>
      <c r="G91">
        <v>17</v>
      </c>
      <c r="H91" t="s">
        <v>120</v>
      </c>
      <c r="L91" t="s">
        <v>121</v>
      </c>
      <c r="M91" t="s">
        <v>73</v>
      </c>
      <c r="N91" t="s">
        <v>35</v>
      </c>
      <c r="Q91" t="s">
        <v>56</v>
      </c>
    </row>
    <row r="92" spans="1:18" ht="12.75" customHeight="1" x14ac:dyDescent="0.3">
      <c r="A92">
        <v>91</v>
      </c>
      <c r="B92" t="s">
        <v>15</v>
      </c>
      <c r="C92" t="s">
        <v>119</v>
      </c>
      <c r="D92">
        <v>0.5</v>
      </c>
      <c r="F92">
        <v>1.6E-2</v>
      </c>
      <c r="G92">
        <v>17</v>
      </c>
      <c r="H92" t="s">
        <v>22</v>
      </c>
      <c r="L92" t="s">
        <v>726</v>
      </c>
      <c r="M92" t="s">
        <v>268</v>
      </c>
      <c r="N92" t="s">
        <v>594</v>
      </c>
      <c r="Q92" t="s">
        <v>595</v>
      </c>
    </row>
    <row r="93" spans="1:18" ht="12.75" customHeight="1" x14ac:dyDescent="0.3">
      <c r="A93">
        <v>92</v>
      </c>
      <c r="B93" t="s">
        <v>15</v>
      </c>
      <c r="C93" t="s">
        <v>119</v>
      </c>
      <c r="D93">
        <v>0.5</v>
      </c>
      <c r="F93">
        <v>8.5999999999999993E-2</v>
      </c>
      <c r="G93">
        <v>17</v>
      </c>
      <c r="H93" t="s">
        <v>22</v>
      </c>
      <c r="L93" t="s">
        <v>727</v>
      </c>
      <c r="M93" t="s">
        <v>268</v>
      </c>
      <c r="N93" t="s">
        <v>594</v>
      </c>
      <c r="Q93" t="s">
        <v>595</v>
      </c>
    </row>
    <row r="94" spans="1:18" ht="12.75" customHeight="1" x14ac:dyDescent="0.3">
      <c r="A94">
        <v>93</v>
      </c>
      <c r="B94" t="s">
        <v>15</v>
      </c>
      <c r="C94" t="s">
        <v>266</v>
      </c>
      <c r="D94">
        <v>0.5</v>
      </c>
      <c r="F94">
        <v>0.05</v>
      </c>
      <c r="G94">
        <v>17</v>
      </c>
      <c r="H94" t="s">
        <v>26</v>
      </c>
      <c r="L94" t="s">
        <v>267</v>
      </c>
      <c r="M94" t="s">
        <v>268</v>
      </c>
      <c r="N94" t="s">
        <v>269</v>
      </c>
      <c r="R94" t="s">
        <v>2869</v>
      </c>
    </row>
    <row r="95" spans="1:18" ht="12.75" customHeight="1" x14ac:dyDescent="0.3">
      <c r="A95">
        <v>94</v>
      </c>
      <c r="B95" t="s">
        <v>15</v>
      </c>
      <c r="C95" t="s">
        <v>266</v>
      </c>
      <c r="D95">
        <v>0.5</v>
      </c>
      <c r="F95">
        <v>0.20499999999999999</v>
      </c>
      <c r="G95">
        <v>17</v>
      </c>
      <c r="H95" t="s">
        <v>270</v>
      </c>
      <c r="L95" t="s">
        <v>271</v>
      </c>
      <c r="M95" t="s">
        <v>268</v>
      </c>
      <c r="N95" t="s">
        <v>269</v>
      </c>
      <c r="O95" t="s">
        <v>36</v>
      </c>
      <c r="R95" t="s">
        <v>2869</v>
      </c>
    </row>
    <row r="96" spans="1:18" ht="12.75" customHeight="1" x14ac:dyDescent="0.3">
      <c r="A96">
        <v>95</v>
      </c>
      <c r="B96" t="s">
        <v>95</v>
      </c>
      <c r="C96" t="s">
        <v>266</v>
      </c>
      <c r="D96">
        <v>0.5</v>
      </c>
      <c r="F96">
        <v>0.24399999999999999</v>
      </c>
      <c r="G96">
        <v>17</v>
      </c>
      <c r="H96" t="s">
        <v>96</v>
      </c>
      <c r="L96" t="s">
        <v>272</v>
      </c>
      <c r="M96" t="s">
        <v>133</v>
      </c>
      <c r="N96" t="s">
        <v>251</v>
      </c>
      <c r="R96" t="s">
        <v>2869</v>
      </c>
    </row>
    <row r="97" spans="1:18" ht="12.75" customHeight="1" x14ac:dyDescent="0.3">
      <c r="A97">
        <v>96</v>
      </c>
      <c r="B97" t="s">
        <v>95</v>
      </c>
      <c r="C97" t="s">
        <v>266</v>
      </c>
      <c r="D97">
        <v>0.5</v>
      </c>
      <c r="F97">
        <v>0.14399999999999999</v>
      </c>
      <c r="G97">
        <v>17</v>
      </c>
      <c r="H97" t="s">
        <v>99</v>
      </c>
      <c r="L97" t="s">
        <v>273</v>
      </c>
      <c r="M97" t="s">
        <v>268</v>
      </c>
      <c r="N97" t="s">
        <v>251</v>
      </c>
      <c r="R97" t="s">
        <v>2869</v>
      </c>
    </row>
    <row r="98" spans="1:18" ht="12.75" customHeight="1" x14ac:dyDescent="0.3">
      <c r="A98">
        <v>97</v>
      </c>
      <c r="B98" t="s">
        <v>27</v>
      </c>
      <c r="C98" t="s">
        <v>266</v>
      </c>
      <c r="D98">
        <v>0.5</v>
      </c>
      <c r="F98">
        <v>0.18</v>
      </c>
      <c r="G98">
        <v>17</v>
      </c>
      <c r="H98" t="s">
        <v>236</v>
      </c>
      <c r="L98" t="s">
        <v>274</v>
      </c>
      <c r="M98" t="s">
        <v>51</v>
      </c>
      <c r="N98" t="s">
        <v>173</v>
      </c>
      <c r="Q98" t="s">
        <v>174</v>
      </c>
    </row>
    <row r="99" spans="1:18" ht="12.75" customHeight="1" x14ac:dyDescent="0.3">
      <c r="A99">
        <v>98</v>
      </c>
      <c r="B99" t="s">
        <v>27</v>
      </c>
      <c r="C99" t="s">
        <v>266</v>
      </c>
      <c r="D99">
        <v>0.5</v>
      </c>
      <c r="F99">
        <v>5.9999999999999995E-4</v>
      </c>
      <c r="G99">
        <v>17</v>
      </c>
      <c r="H99" t="s">
        <v>236</v>
      </c>
      <c r="I99" t="s">
        <v>275</v>
      </c>
      <c r="L99" t="s">
        <v>274</v>
      </c>
      <c r="M99" t="s">
        <v>51</v>
      </c>
      <c r="N99" t="s">
        <v>276</v>
      </c>
      <c r="O99" t="s">
        <v>36</v>
      </c>
      <c r="R99" t="s">
        <v>2869</v>
      </c>
    </row>
    <row r="100" spans="1:18" ht="12.75" customHeight="1" x14ac:dyDescent="0.3">
      <c r="A100">
        <v>99</v>
      </c>
      <c r="B100" t="s">
        <v>27</v>
      </c>
      <c r="C100" t="s">
        <v>277</v>
      </c>
      <c r="D100">
        <v>0.5</v>
      </c>
      <c r="F100">
        <v>0.29399999999999998</v>
      </c>
      <c r="G100">
        <v>17</v>
      </c>
      <c r="H100" t="s">
        <v>128</v>
      </c>
      <c r="L100" t="s">
        <v>278</v>
      </c>
      <c r="M100" t="s">
        <v>172</v>
      </c>
      <c r="N100" t="s">
        <v>173</v>
      </c>
      <c r="Q100" t="s">
        <v>174</v>
      </c>
    </row>
    <row r="101" spans="1:18" ht="12.75" customHeight="1" x14ac:dyDescent="0.3">
      <c r="A101">
        <v>100</v>
      </c>
      <c r="B101" t="s">
        <v>27</v>
      </c>
      <c r="C101" t="s">
        <v>277</v>
      </c>
      <c r="D101">
        <v>0.5</v>
      </c>
      <c r="F101">
        <v>0.02</v>
      </c>
      <c r="G101">
        <v>17</v>
      </c>
      <c r="H101" t="s">
        <v>129</v>
      </c>
      <c r="L101" t="s">
        <v>1383</v>
      </c>
      <c r="M101" t="s">
        <v>172</v>
      </c>
      <c r="N101" t="s">
        <v>1379</v>
      </c>
      <c r="Q101" t="s">
        <v>1380</v>
      </c>
    </row>
    <row r="102" spans="1:18" ht="12.75" customHeight="1" x14ac:dyDescent="0.3">
      <c r="A102">
        <v>101</v>
      </c>
      <c r="B102" t="s">
        <v>27</v>
      </c>
      <c r="C102" t="s">
        <v>277</v>
      </c>
      <c r="D102">
        <v>0.5</v>
      </c>
      <c r="F102">
        <v>0.12</v>
      </c>
      <c r="G102">
        <v>17</v>
      </c>
      <c r="H102" t="s">
        <v>87</v>
      </c>
      <c r="L102" t="s">
        <v>283</v>
      </c>
      <c r="M102" t="s">
        <v>172</v>
      </c>
      <c r="N102" t="s">
        <v>284</v>
      </c>
    </row>
    <row r="103" spans="1:18" ht="12.75" customHeight="1" x14ac:dyDescent="0.3">
      <c r="A103">
        <v>102</v>
      </c>
      <c r="B103" t="s">
        <v>27</v>
      </c>
      <c r="C103" t="s">
        <v>277</v>
      </c>
      <c r="D103">
        <v>0.5</v>
      </c>
      <c r="F103">
        <v>0.38</v>
      </c>
      <c r="G103">
        <v>17</v>
      </c>
      <c r="H103" t="s">
        <v>28</v>
      </c>
      <c r="L103" t="s">
        <v>285</v>
      </c>
      <c r="M103" t="s">
        <v>51</v>
      </c>
      <c r="N103" t="s">
        <v>66</v>
      </c>
      <c r="Q103" t="s">
        <v>67</v>
      </c>
    </row>
    <row r="104" spans="1:18" ht="12.75" customHeight="1" x14ac:dyDescent="0.3">
      <c r="A104">
        <v>103</v>
      </c>
      <c r="B104" t="s">
        <v>95</v>
      </c>
      <c r="C104" t="s">
        <v>277</v>
      </c>
      <c r="D104">
        <v>0.5</v>
      </c>
      <c r="F104">
        <v>0.54400000000000004</v>
      </c>
      <c r="G104">
        <v>17</v>
      </c>
      <c r="H104" t="s">
        <v>99</v>
      </c>
      <c r="L104" t="s">
        <v>286</v>
      </c>
      <c r="M104" t="s">
        <v>287</v>
      </c>
      <c r="N104" t="s">
        <v>288</v>
      </c>
      <c r="R104" t="s">
        <v>2869</v>
      </c>
    </row>
    <row r="105" spans="1:18" ht="12.75" customHeight="1" x14ac:dyDescent="0.3">
      <c r="A105">
        <v>104</v>
      </c>
      <c r="B105" t="s">
        <v>27</v>
      </c>
      <c r="C105" t="s">
        <v>277</v>
      </c>
      <c r="D105">
        <v>0.5</v>
      </c>
      <c r="F105">
        <v>0.37</v>
      </c>
      <c r="G105">
        <v>17</v>
      </c>
      <c r="H105" t="s">
        <v>30</v>
      </c>
      <c r="L105" t="s">
        <v>289</v>
      </c>
      <c r="M105" t="s">
        <v>290</v>
      </c>
      <c r="N105" t="s">
        <v>291</v>
      </c>
    </row>
    <row r="106" spans="1:18" ht="12.75" customHeight="1" x14ac:dyDescent="0.3">
      <c r="A106">
        <v>105</v>
      </c>
      <c r="B106" t="s">
        <v>27</v>
      </c>
      <c r="C106" t="s">
        <v>277</v>
      </c>
      <c r="D106">
        <v>0.5</v>
      </c>
      <c r="F106">
        <v>1E-4</v>
      </c>
      <c r="G106">
        <v>17</v>
      </c>
      <c r="H106" t="s">
        <v>292</v>
      </c>
      <c r="I106" t="s">
        <v>293</v>
      </c>
      <c r="L106" t="s">
        <v>294</v>
      </c>
      <c r="M106" t="s">
        <v>295</v>
      </c>
      <c r="N106" t="s">
        <v>296</v>
      </c>
      <c r="O106" t="s">
        <v>36</v>
      </c>
      <c r="R106" t="s">
        <v>2869</v>
      </c>
    </row>
    <row r="107" spans="1:18" ht="12.75" customHeight="1" x14ac:dyDescent="0.3">
      <c r="A107">
        <v>106</v>
      </c>
      <c r="B107" t="s">
        <v>27</v>
      </c>
      <c r="C107" t="s">
        <v>277</v>
      </c>
      <c r="D107">
        <v>0.5</v>
      </c>
      <c r="F107">
        <v>0.16</v>
      </c>
      <c r="G107">
        <v>17</v>
      </c>
      <c r="H107" t="s">
        <v>31</v>
      </c>
      <c r="L107" t="s">
        <v>297</v>
      </c>
      <c r="M107" t="s">
        <v>65</v>
      </c>
      <c r="N107" t="s">
        <v>66</v>
      </c>
      <c r="Q107" t="s">
        <v>67</v>
      </c>
    </row>
    <row r="108" spans="1:18" ht="12.75" customHeight="1" x14ac:dyDescent="0.3">
      <c r="A108">
        <v>107</v>
      </c>
      <c r="B108" t="s">
        <v>298</v>
      </c>
      <c r="C108" t="s">
        <v>299</v>
      </c>
      <c r="D108">
        <v>0.5</v>
      </c>
      <c r="F108">
        <v>0.17</v>
      </c>
      <c r="G108">
        <v>17</v>
      </c>
      <c r="H108" t="s">
        <v>30</v>
      </c>
      <c r="L108" t="s">
        <v>300</v>
      </c>
      <c r="M108" t="s">
        <v>290</v>
      </c>
      <c r="N108" t="s">
        <v>301</v>
      </c>
    </row>
    <row r="109" spans="1:18" ht="12.75" customHeight="1" x14ac:dyDescent="0.3">
      <c r="A109">
        <v>108</v>
      </c>
      <c r="B109" t="s">
        <v>298</v>
      </c>
      <c r="C109" t="s">
        <v>299</v>
      </c>
      <c r="D109">
        <v>0.5</v>
      </c>
      <c r="F109">
        <v>0.1</v>
      </c>
      <c r="G109">
        <v>17</v>
      </c>
      <c r="H109" t="s">
        <v>32</v>
      </c>
      <c r="L109" t="s">
        <v>302</v>
      </c>
      <c r="M109" t="s">
        <v>70</v>
      </c>
      <c r="N109" t="s">
        <v>66</v>
      </c>
      <c r="Q109" t="s">
        <v>67</v>
      </c>
    </row>
    <row r="110" spans="1:18" ht="12.75" customHeight="1" x14ac:dyDescent="0.3">
      <c r="A110">
        <v>109</v>
      </c>
      <c r="B110" t="s">
        <v>298</v>
      </c>
      <c r="C110" t="s">
        <v>299</v>
      </c>
      <c r="D110">
        <v>0.5</v>
      </c>
      <c r="F110">
        <v>0.56000000000000005</v>
      </c>
      <c r="G110">
        <v>17</v>
      </c>
      <c r="H110" t="s">
        <v>32</v>
      </c>
      <c r="K110" t="s">
        <v>71</v>
      </c>
      <c r="L110" t="s">
        <v>303</v>
      </c>
      <c r="M110" t="s">
        <v>304</v>
      </c>
      <c r="N110" t="s">
        <v>301</v>
      </c>
    </row>
    <row r="111" spans="1:18" ht="12.75" customHeight="1" x14ac:dyDescent="0.3">
      <c r="A111">
        <v>110</v>
      </c>
      <c r="B111" t="s">
        <v>95</v>
      </c>
      <c r="C111" t="s">
        <v>299</v>
      </c>
      <c r="D111">
        <v>0.5</v>
      </c>
      <c r="F111">
        <v>0.34799999999999998</v>
      </c>
      <c r="G111">
        <v>17</v>
      </c>
      <c r="H111" t="s">
        <v>99</v>
      </c>
      <c r="L111" t="s">
        <v>305</v>
      </c>
      <c r="M111" t="s">
        <v>287</v>
      </c>
      <c r="N111" t="s">
        <v>306</v>
      </c>
      <c r="R111" t="s">
        <v>2869</v>
      </c>
    </row>
    <row r="112" spans="1:18" ht="12.75" customHeight="1" x14ac:dyDescent="0.3">
      <c r="A112">
        <v>111</v>
      </c>
      <c r="B112" t="s">
        <v>298</v>
      </c>
      <c r="C112" t="s">
        <v>299</v>
      </c>
      <c r="D112">
        <v>0.5</v>
      </c>
      <c r="F112">
        <v>7.0000000000000007E-2</v>
      </c>
      <c r="G112">
        <v>17</v>
      </c>
      <c r="H112" t="s">
        <v>94</v>
      </c>
      <c r="K112" t="s">
        <v>71</v>
      </c>
      <c r="L112" t="s">
        <v>307</v>
      </c>
      <c r="M112" t="s">
        <v>308</v>
      </c>
      <c r="N112" t="s">
        <v>301</v>
      </c>
    </row>
    <row r="113" spans="1:18" ht="12.75" customHeight="1" x14ac:dyDescent="0.3">
      <c r="A113">
        <v>112</v>
      </c>
      <c r="B113" t="s">
        <v>309</v>
      </c>
      <c r="C113" t="s">
        <v>299</v>
      </c>
      <c r="D113">
        <v>0.5</v>
      </c>
      <c r="F113">
        <v>0.45</v>
      </c>
      <c r="G113">
        <v>17</v>
      </c>
      <c r="H113" t="s">
        <v>91</v>
      </c>
      <c r="K113" t="s">
        <v>71</v>
      </c>
      <c r="L113" t="s">
        <v>310</v>
      </c>
      <c r="M113" t="s">
        <v>311</v>
      </c>
      <c r="N113" t="s">
        <v>66</v>
      </c>
      <c r="Q113" t="s">
        <v>67</v>
      </c>
    </row>
    <row r="114" spans="1:18" ht="12.75" customHeight="1" x14ac:dyDescent="0.3">
      <c r="A114">
        <v>113</v>
      </c>
      <c r="B114" t="s">
        <v>15</v>
      </c>
      <c r="C114" t="s">
        <v>299</v>
      </c>
      <c r="D114">
        <v>0.5</v>
      </c>
      <c r="F114">
        <v>0.09</v>
      </c>
      <c r="G114">
        <v>17</v>
      </c>
      <c r="H114" t="s">
        <v>94</v>
      </c>
      <c r="L114" t="s">
        <v>312</v>
      </c>
      <c r="M114" t="s">
        <v>51</v>
      </c>
      <c r="N114" t="s">
        <v>81</v>
      </c>
    </row>
    <row r="115" spans="1:18" ht="12.75" customHeight="1" x14ac:dyDescent="0.3">
      <c r="A115">
        <v>114</v>
      </c>
      <c r="B115" t="s">
        <v>313</v>
      </c>
      <c r="C115" t="s">
        <v>299</v>
      </c>
      <c r="D115">
        <v>0.5</v>
      </c>
      <c r="F115">
        <v>0.245</v>
      </c>
      <c r="G115">
        <v>17</v>
      </c>
      <c r="H115" t="s">
        <v>99</v>
      </c>
      <c r="L115" t="s">
        <v>314</v>
      </c>
      <c r="M115" t="s">
        <v>315</v>
      </c>
      <c r="N115" t="s">
        <v>306</v>
      </c>
      <c r="R115" t="s">
        <v>2869</v>
      </c>
    </row>
    <row r="116" spans="1:18" ht="12.75" customHeight="1" x14ac:dyDescent="0.3">
      <c r="A116">
        <v>115</v>
      </c>
      <c r="B116" t="s">
        <v>309</v>
      </c>
      <c r="C116" t="s">
        <v>299</v>
      </c>
      <c r="D116">
        <v>0.5</v>
      </c>
      <c r="F116">
        <v>0.04</v>
      </c>
      <c r="G116">
        <v>17</v>
      </c>
      <c r="H116" t="s">
        <v>32</v>
      </c>
      <c r="L116" t="s">
        <v>316</v>
      </c>
      <c r="M116" t="s">
        <v>51</v>
      </c>
      <c r="N116" t="s">
        <v>66</v>
      </c>
      <c r="Q116" t="s">
        <v>67</v>
      </c>
    </row>
    <row r="117" spans="1:18" ht="12.75" customHeight="1" x14ac:dyDescent="0.3">
      <c r="A117">
        <v>116</v>
      </c>
      <c r="B117" t="s">
        <v>309</v>
      </c>
      <c r="C117" t="s">
        <v>299</v>
      </c>
      <c r="D117">
        <v>0.5</v>
      </c>
      <c r="F117">
        <v>0.21</v>
      </c>
      <c r="G117">
        <v>17</v>
      </c>
      <c r="H117" t="s">
        <v>31</v>
      </c>
      <c r="L117" t="s">
        <v>317</v>
      </c>
      <c r="M117" t="s">
        <v>46</v>
      </c>
      <c r="N117" t="s">
        <v>66</v>
      </c>
      <c r="Q117" t="s">
        <v>67</v>
      </c>
    </row>
    <row r="118" spans="1:18" ht="12.75" customHeight="1" x14ac:dyDescent="0.3">
      <c r="A118">
        <v>117</v>
      </c>
      <c r="B118" t="s">
        <v>298</v>
      </c>
      <c r="C118" t="s">
        <v>299</v>
      </c>
      <c r="D118">
        <v>0.5</v>
      </c>
      <c r="F118">
        <v>0.05</v>
      </c>
      <c r="G118">
        <v>17</v>
      </c>
      <c r="H118" t="s">
        <v>120</v>
      </c>
      <c r="L118" t="s">
        <v>318</v>
      </c>
      <c r="M118" t="s">
        <v>51</v>
      </c>
      <c r="N118" t="s">
        <v>173</v>
      </c>
      <c r="O118" t="s">
        <v>36</v>
      </c>
      <c r="Q118" t="s">
        <v>174</v>
      </c>
    </row>
    <row r="119" spans="1:18" ht="12.75" customHeight="1" x14ac:dyDescent="0.3">
      <c r="A119">
        <v>118</v>
      </c>
      <c r="B119" t="s">
        <v>309</v>
      </c>
      <c r="C119" t="s">
        <v>299</v>
      </c>
      <c r="D119">
        <v>0.5</v>
      </c>
      <c r="F119">
        <v>0.06</v>
      </c>
      <c r="G119">
        <v>17</v>
      </c>
      <c r="H119" t="s">
        <v>32</v>
      </c>
      <c r="L119" t="s">
        <v>319</v>
      </c>
      <c r="M119" t="s">
        <v>51</v>
      </c>
      <c r="N119" t="s">
        <v>66</v>
      </c>
      <c r="Q119" t="s">
        <v>67</v>
      </c>
    </row>
    <row r="120" spans="1:18" ht="12.75" customHeight="1" x14ac:dyDescent="0.3">
      <c r="A120">
        <v>119</v>
      </c>
      <c r="B120" t="s">
        <v>309</v>
      </c>
      <c r="C120" t="s">
        <v>299</v>
      </c>
      <c r="D120">
        <v>0.5</v>
      </c>
      <c r="F120">
        <v>7.0000000000000007E-2</v>
      </c>
      <c r="G120">
        <v>17</v>
      </c>
      <c r="H120" t="s">
        <v>31</v>
      </c>
      <c r="L120" t="s">
        <v>320</v>
      </c>
      <c r="M120" t="s">
        <v>51</v>
      </c>
      <c r="N120" t="s">
        <v>66</v>
      </c>
      <c r="Q120" t="s">
        <v>67</v>
      </c>
    </row>
    <row r="121" spans="1:18" ht="12.75" customHeight="1" x14ac:dyDescent="0.3">
      <c r="A121">
        <v>120</v>
      </c>
      <c r="B121" t="s">
        <v>309</v>
      </c>
      <c r="C121" t="s">
        <v>299</v>
      </c>
      <c r="D121">
        <v>0.5</v>
      </c>
      <c r="F121">
        <v>0.80400000000000005</v>
      </c>
      <c r="G121">
        <v>17</v>
      </c>
      <c r="H121" t="s">
        <v>321</v>
      </c>
      <c r="L121" t="s">
        <v>18</v>
      </c>
      <c r="M121" t="s">
        <v>29</v>
      </c>
      <c r="N121" t="s">
        <v>18</v>
      </c>
      <c r="P121" t="s">
        <v>20</v>
      </c>
      <c r="Q121" t="s">
        <v>92</v>
      </c>
    </row>
    <row r="122" spans="1:18" ht="12.75" customHeight="1" x14ac:dyDescent="0.3">
      <c r="A122">
        <v>121</v>
      </c>
      <c r="B122" t="s">
        <v>95</v>
      </c>
      <c r="C122" t="s">
        <v>299</v>
      </c>
      <c r="D122">
        <v>0.5</v>
      </c>
      <c r="F122">
        <v>0.156</v>
      </c>
      <c r="G122">
        <v>17</v>
      </c>
      <c r="H122" t="s">
        <v>99</v>
      </c>
      <c r="L122" t="s">
        <v>322</v>
      </c>
      <c r="M122" t="s">
        <v>323</v>
      </c>
      <c r="N122" t="s">
        <v>324</v>
      </c>
      <c r="R122" t="s">
        <v>2869</v>
      </c>
    </row>
    <row r="123" spans="1:18" ht="12.75" customHeight="1" x14ac:dyDescent="0.3">
      <c r="A123">
        <v>122</v>
      </c>
      <c r="B123" t="s">
        <v>325</v>
      </c>
      <c r="C123" t="s">
        <v>326</v>
      </c>
      <c r="D123">
        <v>0.5</v>
      </c>
      <c r="F123">
        <v>0.31</v>
      </c>
      <c r="G123">
        <v>17</v>
      </c>
      <c r="H123" t="s">
        <v>28</v>
      </c>
      <c r="L123" t="s">
        <v>327</v>
      </c>
      <c r="M123" t="s">
        <v>51</v>
      </c>
      <c r="N123" t="s">
        <v>173</v>
      </c>
      <c r="Q123" t="s">
        <v>174</v>
      </c>
    </row>
    <row r="124" spans="1:18" ht="12.75" customHeight="1" x14ac:dyDescent="0.3">
      <c r="A124">
        <v>123</v>
      </c>
      <c r="B124" t="s">
        <v>95</v>
      </c>
      <c r="C124" t="s">
        <v>326</v>
      </c>
      <c r="D124">
        <v>0.5</v>
      </c>
      <c r="F124">
        <v>0.46</v>
      </c>
      <c r="G124">
        <v>17</v>
      </c>
      <c r="H124" t="s">
        <v>99</v>
      </c>
      <c r="L124" t="s">
        <v>328</v>
      </c>
      <c r="M124" t="s">
        <v>329</v>
      </c>
      <c r="N124" t="s">
        <v>330</v>
      </c>
    </row>
    <row r="125" spans="1:18" ht="12.75" customHeight="1" x14ac:dyDescent="0.3">
      <c r="A125">
        <v>124</v>
      </c>
      <c r="B125" t="s">
        <v>27</v>
      </c>
      <c r="C125" t="s">
        <v>326</v>
      </c>
      <c r="D125">
        <v>0.5</v>
      </c>
      <c r="F125">
        <v>0.32</v>
      </c>
      <c r="G125">
        <v>17</v>
      </c>
      <c r="H125" t="s">
        <v>234</v>
      </c>
      <c r="L125" t="s">
        <v>331</v>
      </c>
      <c r="M125" t="s">
        <v>332</v>
      </c>
      <c r="N125" t="s">
        <v>333</v>
      </c>
    </row>
    <row r="126" spans="1:18" ht="12.75" customHeight="1" x14ac:dyDescent="0.3">
      <c r="A126">
        <v>125</v>
      </c>
      <c r="B126" t="s">
        <v>27</v>
      </c>
      <c r="C126" t="s">
        <v>326</v>
      </c>
      <c r="D126">
        <v>0.5</v>
      </c>
      <c r="F126">
        <v>0.14000000000000001</v>
      </c>
      <c r="G126">
        <v>17</v>
      </c>
      <c r="H126" t="s">
        <v>234</v>
      </c>
      <c r="L126" t="s">
        <v>334</v>
      </c>
      <c r="M126" t="s">
        <v>332</v>
      </c>
      <c r="N126" t="s">
        <v>333</v>
      </c>
    </row>
    <row r="127" spans="1:18" ht="12.75" customHeight="1" x14ac:dyDescent="0.3">
      <c r="A127">
        <v>126</v>
      </c>
      <c r="B127" t="s">
        <v>15</v>
      </c>
      <c r="C127" t="s">
        <v>326</v>
      </c>
      <c r="D127">
        <v>0.5</v>
      </c>
      <c r="F127">
        <v>0.02</v>
      </c>
      <c r="G127">
        <v>17</v>
      </c>
      <c r="H127" t="s">
        <v>335</v>
      </c>
      <c r="L127" t="s">
        <v>336</v>
      </c>
      <c r="M127" t="s">
        <v>337</v>
      </c>
      <c r="N127" t="s">
        <v>338</v>
      </c>
    </row>
    <row r="128" spans="1:18" ht="12.75" customHeight="1" x14ac:dyDescent="0.3">
      <c r="A128">
        <v>127</v>
      </c>
      <c r="B128" t="s">
        <v>15</v>
      </c>
      <c r="C128" t="s">
        <v>326</v>
      </c>
      <c r="D128">
        <v>0.5</v>
      </c>
      <c r="F128">
        <v>0.26</v>
      </c>
      <c r="G128">
        <v>17</v>
      </c>
      <c r="H128" t="s">
        <v>128</v>
      </c>
      <c r="L128" t="s">
        <v>339</v>
      </c>
      <c r="M128" t="s">
        <v>172</v>
      </c>
      <c r="N128" t="s">
        <v>173</v>
      </c>
      <c r="Q128" t="s">
        <v>174</v>
      </c>
    </row>
    <row r="129" spans="1:18" ht="12.75" customHeight="1" x14ac:dyDescent="0.3">
      <c r="A129">
        <v>128</v>
      </c>
      <c r="B129" t="s">
        <v>95</v>
      </c>
      <c r="C129" t="s">
        <v>326</v>
      </c>
      <c r="D129">
        <v>0.5</v>
      </c>
      <c r="F129">
        <v>0.38</v>
      </c>
      <c r="G129">
        <v>17</v>
      </c>
      <c r="H129" t="s">
        <v>321</v>
      </c>
      <c r="L129" t="s">
        <v>1349</v>
      </c>
      <c r="M129" t="s">
        <v>133</v>
      </c>
      <c r="N129" t="s">
        <v>1218</v>
      </c>
      <c r="Q129" t="s">
        <v>56</v>
      </c>
    </row>
    <row r="130" spans="1:18" ht="12.75" customHeight="1" x14ac:dyDescent="0.3">
      <c r="A130">
        <v>129</v>
      </c>
      <c r="B130" t="s">
        <v>27</v>
      </c>
      <c r="C130" t="s">
        <v>326</v>
      </c>
      <c r="D130">
        <v>0.5</v>
      </c>
      <c r="F130">
        <v>0.11</v>
      </c>
      <c r="G130">
        <v>17</v>
      </c>
      <c r="H130" t="s">
        <v>120</v>
      </c>
      <c r="L130" t="s">
        <v>344</v>
      </c>
      <c r="M130" t="s">
        <v>51</v>
      </c>
      <c r="N130" t="s">
        <v>66</v>
      </c>
      <c r="Q130" t="s">
        <v>67</v>
      </c>
    </row>
    <row r="131" spans="1:18" ht="12.75" customHeight="1" x14ac:dyDescent="0.3">
      <c r="A131">
        <v>130</v>
      </c>
      <c r="B131" t="s">
        <v>27</v>
      </c>
      <c r="C131" t="s">
        <v>345</v>
      </c>
      <c r="D131">
        <v>0.5</v>
      </c>
      <c r="F131">
        <v>0.15</v>
      </c>
      <c r="G131">
        <v>17</v>
      </c>
      <c r="H131" t="s">
        <v>30</v>
      </c>
      <c r="L131" t="s">
        <v>346</v>
      </c>
      <c r="M131" t="s">
        <v>295</v>
      </c>
      <c r="N131" t="s">
        <v>301</v>
      </c>
      <c r="O131" t="s">
        <v>36</v>
      </c>
    </row>
    <row r="132" spans="1:18" ht="12.75" customHeight="1" x14ac:dyDescent="0.3">
      <c r="A132">
        <v>131</v>
      </c>
      <c r="B132" t="s">
        <v>15</v>
      </c>
      <c r="C132" t="s">
        <v>345</v>
      </c>
      <c r="D132">
        <v>0.5</v>
      </c>
      <c r="F132">
        <v>0.18</v>
      </c>
      <c r="G132">
        <v>17</v>
      </c>
      <c r="H132" t="s">
        <v>30</v>
      </c>
      <c r="L132" t="s">
        <v>347</v>
      </c>
      <c r="M132" t="s">
        <v>51</v>
      </c>
      <c r="N132" t="s">
        <v>66</v>
      </c>
      <c r="Q132" t="s">
        <v>67</v>
      </c>
    </row>
    <row r="133" spans="1:18" ht="12.75" customHeight="1" x14ac:dyDescent="0.3">
      <c r="A133">
        <v>132</v>
      </c>
      <c r="B133" t="s">
        <v>15</v>
      </c>
      <c r="C133" t="s">
        <v>345</v>
      </c>
      <c r="D133">
        <v>0.5</v>
      </c>
      <c r="F133">
        <v>0.15</v>
      </c>
      <c r="G133">
        <v>17</v>
      </c>
      <c r="H133" t="s">
        <v>87</v>
      </c>
      <c r="L133" t="s">
        <v>348</v>
      </c>
      <c r="M133" t="s">
        <v>172</v>
      </c>
      <c r="N133" t="s">
        <v>66</v>
      </c>
      <c r="Q133" t="s">
        <v>67</v>
      </c>
    </row>
    <row r="134" spans="1:18" ht="12.75" customHeight="1" x14ac:dyDescent="0.3">
      <c r="A134">
        <v>133</v>
      </c>
      <c r="B134" t="s">
        <v>27</v>
      </c>
      <c r="C134" t="s">
        <v>345</v>
      </c>
      <c r="D134">
        <v>0.5</v>
      </c>
      <c r="F134">
        <v>0.22</v>
      </c>
      <c r="G134">
        <v>17</v>
      </c>
      <c r="H134" t="s">
        <v>91</v>
      </c>
      <c r="L134" t="s">
        <v>349</v>
      </c>
      <c r="M134" t="s">
        <v>350</v>
      </c>
      <c r="N134" t="s">
        <v>301</v>
      </c>
    </row>
    <row r="135" spans="1:18" ht="12.75" customHeight="1" x14ac:dyDescent="0.3">
      <c r="A135">
        <v>134</v>
      </c>
      <c r="B135" t="s">
        <v>27</v>
      </c>
      <c r="C135" t="s">
        <v>345</v>
      </c>
      <c r="D135">
        <v>0.5</v>
      </c>
      <c r="F135">
        <v>0.1</v>
      </c>
      <c r="G135">
        <v>17</v>
      </c>
      <c r="H135" t="s">
        <v>32</v>
      </c>
      <c r="L135" t="s">
        <v>351</v>
      </c>
      <c r="M135" t="s">
        <v>295</v>
      </c>
      <c r="N135" t="s">
        <v>301</v>
      </c>
    </row>
    <row r="136" spans="1:18" ht="12.75" customHeight="1" x14ac:dyDescent="0.3">
      <c r="A136">
        <v>135</v>
      </c>
      <c r="B136" t="s">
        <v>27</v>
      </c>
      <c r="C136" t="s">
        <v>345</v>
      </c>
      <c r="D136">
        <v>0.5</v>
      </c>
      <c r="F136">
        <v>0.1</v>
      </c>
      <c r="G136">
        <v>17</v>
      </c>
      <c r="H136" t="s">
        <v>94</v>
      </c>
      <c r="L136" t="s">
        <v>352</v>
      </c>
      <c r="M136" t="s">
        <v>353</v>
      </c>
      <c r="N136" t="s">
        <v>301</v>
      </c>
    </row>
    <row r="137" spans="1:18" ht="12.75" customHeight="1" x14ac:dyDescent="0.3">
      <c r="A137">
        <v>136</v>
      </c>
      <c r="B137" t="s">
        <v>95</v>
      </c>
      <c r="C137" t="s">
        <v>345</v>
      </c>
      <c r="D137">
        <v>0.5</v>
      </c>
      <c r="F137">
        <v>0.55600000000000005</v>
      </c>
      <c r="G137">
        <v>17</v>
      </c>
      <c r="H137" t="s">
        <v>321</v>
      </c>
      <c r="L137" t="s">
        <v>354</v>
      </c>
      <c r="M137" t="s">
        <v>133</v>
      </c>
      <c r="N137" t="s">
        <v>355</v>
      </c>
      <c r="R137" t="s">
        <v>2869</v>
      </c>
    </row>
    <row r="138" spans="1:18" ht="12.75" customHeight="1" x14ac:dyDescent="0.3">
      <c r="A138">
        <v>137</v>
      </c>
      <c r="B138" t="s">
        <v>15</v>
      </c>
      <c r="C138" t="s">
        <v>345</v>
      </c>
      <c r="D138">
        <v>0.5</v>
      </c>
      <c r="F138">
        <v>0.42</v>
      </c>
      <c r="G138">
        <v>17</v>
      </c>
      <c r="H138" t="s">
        <v>129</v>
      </c>
      <c r="L138" t="s">
        <v>1397</v>
      </c>
      <c r="M138" t="s">
        <v>1398</v>
      </c>
      <c r="N138" t="s">
        <v>1379</v>
      </c>
      <c r="Q138" t="s">
        <v>1380</v>
      </c>
    </row>
    <row r="139" spans="1:18" ht="12.75" customHeight="1" x14ac:dyDescent="0.3">
      <c r="A139">
        <v>138</v>
      </c>
      <c r="B139" t="s">
        <v>27</v>
      </c>
      <c r="C139" t="s">
        <v>345</v>
      </c>
      <c r="D139">
        <v>0.5</v>
      </c>
      <c r="F139">
        <v>0.54</v>
      </c>
      <c r="G139">
        <v>17</v>
      </c>
      <c r="H139" t="s">
        <v>234</v>
      </c>
      <c r="I139" t="s">
        <v>361</v>
      </c>
      <c r="L139" t="s">
        <v>362</v>
      </c>
      <c r="M139" t="s">
        <v>363</v>
      </c>
      <c r="N139" t="s">
        <v>333</v>
      </c>
    </row>
    <row r="140" spans="1:18" ht="12.75" customHeight="1" x14ac:dyDescent="0.3">
      <c r="A140">
        <v>139</v>
      </c>
      <c r="B140" t="s">
        <v>27</v>
      </c>
      <c r="C140" t="s">
        <v>345</v>
      </c>
      <c r="D140">
        <v>0.5</v>
      </c>
      <c r="F140">
        <v>0.08</v>
      </c>
      <c r="G140">
        <v>17</v>
      </c>
      <c r="H140" t="s">
        <v>120</v>
      </c>
      <c r="L140" t="s">
        <v>364</v>
      </c>
      <c r="M140" t="s">
        <v>172</v>
      </c>
      <c r="N140" t="s">
        <v>66</v>
      </c>
      <c r="Q140" t="s">
        <v>67</v>
      </c>
    </row>
    <row r="141" spans="1:18" ht="12.75" customHeight="1" x14ac:dyDescent="0.3">
      <c r="A141">
        <v>140</v>
      </c>
      <c r="B141" t="s">
        <v>15</v>
      </c>
      <c r="C141" t="s">
        <v>345</v>
      </c>
      <c r="D141">
        <v>0.5</v>
      </c>
      <c r="F141">
        <v>0.05</v>
      </c>
      <c r="G141">
        <v>17</v>
      </c>
      <c r="H141" t="s">
        <v>236</v>
      </c>
      <c r="L141" t="s">
        <v>365</v>
      </c>
      <c r="M141" t="s">
        <v>89</v>
      </c>
      <c r="N141" t="s">
        <v>173</v>
      </c>
      <c r="Q141" t="s">
        <v>174</v>
      </c>
    </row>
    <row r="142" spans="1:18" ht="12.75" customHeight="1" x14ac:dyDescent="0.3">
      <c r="A142">
        <v>141</v>
      </c>
      <c r="B142" t="s">
        <v>15</v>
      </c>
      <c r="C142" t="s">
        <v>345</v>
      </c>
      <c r="D142">
        <v>0.5</v>
      </c>
      <c r="F142">
        <v>0.34599999999999997</v>
      </c>
      <c r="G142">
        <v>17</v>
      </c>
      <c r="H142" t="s">
        <v>236</v>
      </c>
      <c r="K142" t="s">
        <v>5274</v>
      </c>
      <c r="L142" t="s">
        <v>366</v>
      </c>
      <c r="M142" t="s">
        <v>172</v>
      </c>
      <c r="N142" t="s">
        <v>66</v>
      </c>
      <c r="Q142" t="s">
        <v>67</v>
      </c>
    </row>
    <row r="143" spans="1:18" ht="12.75" customHeight="1" x14ac:dyDescent="0.3">
      <c r="A143">
        <v>142</v>
      </c>
      <c r="B143" t="s">
        <v>15</v>
      </c>
      <c r="C143" t="s">
        <v>345</v>
      </c>
      <c r="D143">
        <v>0.5</v>
      </c>
      <c r="F143">
        <v>0.504</v>
      </c>
      <c r="G143">
        <v>17</v>
      </c>
      <c r="H143" t="s">
        <v>134</v>
      </c>
      <c r="L143" t="s">
        <v>18</v>
      </c>
      <c r="M143" t="s">
        <v>29</v>
      </c>
      <c r="N143" t="s">
        <v>18</v>
      </c>
      <c r="P143" t="s">
        <v>20</v>
      </c>
      <c r="Q143" t="s">
        <v>92</v>
      </c>
    </row>
    <row r="144" spans="1:18" ht="12.75" customHeight="1" x14ac:dyDescent="0.3">
      <c r="A144">
        <v>143</v>
      </c>
      <c r="B144" t="s">
        <v>95</v>
      </c>
      <c r="C144" t="s">
        <v>130</v>
      </c>
      <c r="D144">
        <v>0.5</v>
      </c>
      <c r="F144">
        <v>0.34799999999999998</v>
      </c>
      <c r="G144">
        <v>17</v>
      </c>
      <c r="H144" t="s">
        <v>321</v>
      </c>
      <c r="L144" t="s">
        <v>367</v>
      </c>
      <c r="M144" t="s">
        <v>368</v>
      </c>
      <c r="N144" t="s">
        <v>369</v>
      </c>
      <c r="R144" t="s">
        <v>2869</v>
      </c>
    </row>
    <row r="145" spans="1:18" ht="12.75" customHeight="1" x14ac:dyDescent="0.3">
      <c r="A145">
        <v>144</v>
      </c>
      <c r="B145" t="s">
        <v>95</v>
      </c>
      <c r="C145" t="s">
        <v>130</v>
      </c>
      <c r="D145">
        <v>0.5</v>
      </c>
      <c r="F145">
        <v>0.35499999999999998</v>
      </c>
      <c r="G145">
        <v>17</v>
      </c>
      <c r="H145" t="s">
        <v>131</v>
      </c>
      <c r="L145" t="s">
        <v>370</v>
      </c>
      <c r="M145" t="s">
        <v>97</v>
      </c>
      <c r="N145" t="s">
        <v>18</v>
      </c>
      <c r="P145" t="s">
        <v>20</v>
      </c>
      <c r="Q145" t="s">
        <v>92</v>
      </c>
    </row>
    <row r="146" spans="1:18" ht="12.75" customHeight="1" x14ac:dyDescent="0.3">
      <c r="A146">
        <v>145</v>
      </c>
      <c r="B146" t="s">
        <v>95</v>
      </c>
      <c r="C146" t="s">
        <v>130</v>
      </c>
      <c r="D146">
        <v>0.5</v>
      </c>
      <c r="F146">
        <v>0.185</v>
      </c>
      <c r="G146">
        <v>17</v>
      </c>
      <c r="H146" t="s">
        <v>131</v>
      </c>
      <c r="L146" t="s">
        <v>132</v>
      </c>
      <c r="M146" t="s">
        <v>133</v>
      </c>
      <c r="N146" t="s">
        <v>35</v>
      </c>
      <c r="Q146" t="s">
        <v>56</v>
      </c>
    </row>
    <row r="147" spans="1:18" ht="12.75" customHeight="1" x14ac:dyDescent="0.3">
      <c r="A147">
        <v>146</v>
      </c>
      <c r="B147" t="s">
        <v>95</v>
      </c>
      <c r="C147" t="s">
        <v>130</v>
      </c>
      <c r="D147">
        <v>0.5</v>
      </c>
      <c r="F147">
        <v>0.08</v>
      </c>
      <c r="G147">
        <v>17</v>
      </c>
      <c r="H147" t="s">
        <v>131</v>
      </c>
      <c r="I147" t="s">
        <v>375</v>
      </c>
      <c r="L147" t="s">
        <v>376</v>
      </c>
      <c r="M147" t="s">
        <v>4274</v>
      </c>
      <c r="N147" t="s">
        <v>377</v>
      </c>
      <c r="Q147" t="s">
        <v>378</v>
      </c>
    </row>
    <row r="148" spans="1:18" ht="12.75" customHeight="1" x14ac:dyDescent="0.3">
      <c r="A148">
        <v>147</v>
      </c>
      <c r="B148" t="s">
        <v>95</v>
      </c>
      <c r="C148" t="s">
        <v>130</v>
      </c>
      <c r="D148">
        <v>0.5</v>
      </c>
      <c r="F148">
        <v>0.23200000000000001</v>
      </c>
      <c r="G148">
        <v>17</v>
      </c>
      <c r="H148" t="s">
        <v>131</v>
      </c>
      <c r="L148" t="s">
        <v>379</v>
      </c>
      <c r="M148" t="s">
        <v>133</v>
      </c>
      <c r="N148" t="s">
        <v>380</v>
      </c>
      <c r="R148" t="s">
        <v>2869</v>
      </c>
    </row>
    <row r="149" spans="1:18" ht="12.75" customHeight="1" x14ac:dyDescent="0.3">
      <c r="A149">
        <v>148</v>
      </c>
      <c r="B149" t="s">
        <v>15</v>
      </c>
      <c r="C149" t="s">
        <v>130</v>
      </c>
      <c r="D149">
        <v>0.5</v>
      </c>
      <c r="F149">
        <v>0.4778</v>
      </c>
      <c r="G149">
        <v>17</v>
      </c>
      <c r="H149" t="s">
        <v>134</v>
      </c>
      <c r="L149" t="s">
        <v>135</v>
      </c>
      <c r="M149" t="s">
        <v>89</v>
      </c>
      <c r="N149" t="s">
        <v>35</v>
      </c>
      <c r="Q149" t="s">
        <v>56</v>
      </c>
    </row>
    <row r="150" spans="1:18" ht="12.75" customHeight="1" x14ac:dyDescent="0.3">
      <c r="A150">
        <v>149</v>
      </c>
      <c r="B150" t="s">
        <v>15</v>
      </c>
      <c r="C150" t="s">
        <v>385</v>
      </c>
      <c r="D150">
        <v>0.5</v>
      </c>
      <c r="F150">
        <v>0.19600000000000001</v>
      </c>
      <c r="G150">
        <v>17</v>
      </c>
      <c r="H150" t="s">
        <v>134</v>
      </c>
      <c r="L150" t="s">
        <v>386</v>
      </c>
      <c r="M150" t="s">
        <v>51</v>
      </c>
      <c r="N150" t="s">
        <v>173</v>
      </c>
      <c r="Q150" t="s">
        <v>174</v>
      </c>
    </row>
    <row r="151" spans="1:18" ht="12.75" customHeight="1" x14ac:dyDescent="0.3">
      <c r="A151">
        <v>150</v>
      </c>
      <c r="B151" t="s">
        <v>15</v>
      </c>
      <c r="C151" t="s">
        <v>385</v>
      </c>
      <c r="D151">
        <v>0.5</v>
      </c>
      <c r="F151">
        <v>0.23699999999999999</v>
      </c>
      <c r="G151">
        <v>17</v>
      </c>
      <c r="H151" t="s">
        <v>134</v>
      </c>
      <c r="L151" t="s">
        <v>387</v>
      </c>
      <c r="M151" t="s">
        <v>51</v>
      </c>
      <c r="N151" t="s">
        <v>173</v>
      </c>
      <c r="Q151" t="s">
        <v>174</v>
      </c>
    </row>
    <row r="152" spans="1:18" ht="12.75" customHeight="1" x14ac:dyDescent="0.3">
      <c r="A152">
        <v>151</v>
      </c>
      <c r="B152" t="s">
        <v>27</v>
      </c>
      <c r="C152" t="s">
        <v>388</v>
      </c>
      <c r="D152">
        <v>0.5</v>
      </c>
      <c r="F152">
        <v>0.31</v>
      </c>
      <c r="G152">
        <v>17</v>
      </c>
      <c r="H152" t="s">
        <v>87</v>
      </c>
      <c r="L152" t="s">
        <v>389</v>
      </c>
      <c r="M152" t="s">
        <v>172</v>
      </c>
      <c r="N152" t="s">
        <v>66</v>
      </c>
      <c r="Q152" t="s">
        <v>67</v>
      </c>
    </row>
    <row r="153" spans="1:18" ht="12.75" customHeight="1" x14ac:dyDescent="0.3">
      <c r="A153">
        <v>152</v>
      </c>
      <c r="B153" t="s">
        <v>95</v>
      </c>
      <c r="C153" t="s">
        <v>388</v>
      </c>
      <c r="D153">
        <v>0.5</v>
      </c>
      <c r="F153">
        <v>0.17399999999999999</v>
      </c>
      <c r="G153">
        <v>17</v>
      </c>
      <c r="H153" t="s">
        <v>131</v>
      </c>
      <c r="L153" t="s">
        <v>390</v>
      </c>
      <c r="M153" t="s">
        <v>391</v>
      </c>
      <c r="N153" t="s">
        <v>369</v>
      </c>
      <c r="R153" t="s">
        <v>2869</v>
      </c>
    </row>
    <row r="154" spans="1:18" ht="12.75" customHeight="1" x14ac:dyDescent="0.3">
      <c r="A154">
        <v>153</v>
      </c>
      <c r="B154" t="s">
        <v>95</v>
      </c>
      <c r="C154" t="s">
        <v>388</v>
      </c>
      <c r="D154">
        <v>0.5</v>
      </c>
      <c r="F154">
        <v>0.24640000000000001</v>
      </c>
      <c r="G154">
        <v>17</v>
      </c>
      <c r="H154" t="s">
        <v>94</v>
      </c>
      <c r="L154" t="s">
        <v>392</v>
      </c>
      <c r="M154" t="s">
        <v>51</v>
      </c>
      <c r="N154" t="s">
        <v>66</v>
      </c>
      <c r="Q154" t="s">
        <v>67</v>
      </c>
    </row>
    <row r="155" spans="1:18" ht="12.75" customHeight="1" x14ac:dyDescent="0.3">
      <c r="A155">
        <v>154</v>
      </c>
      <c r="B155" t="s">
        <v>15</v>
      </c>
      <c r="C155" t="s">
        <v>388</v>
      </c>
      <c r="D155">
        <v>0.5</v>
      </c>
      <c r="F155">
        <v>0.23</v>
      </c>
      <c r="G155">
        <v>17</v>
      </c>
      <c r="H155" t="s">
        <v>87</v>
      </c>
      <c r="L155" t="s">
        <v>393</v>
      </c>
      <c r="M155" t="s">
        <v>172</v>
      </c>
      <c r="N155" t="s">
        <v>126</v>
      </c>
      <c r="R155" t="s">
        <v>2869</v>
      </c>
    </row>
    <row r="156" spans="1:18" ht="12.75" customHeight="1" x14ac:dyDescent="0.3">
      <c r="A156">
        <v>155</v>
      </c>
      <c r="B156" t="s">
        <v>27</v>
      </c>
      <c r="C156" t="s">
        <v>388</v>
      </c>
      <c r="D156">
        <v>0.5</v>
      </c>
      <c r="F156">
        <v>0.22</v>
      </c>
      <c r="G156">
        <v>17</v>
      </c>
      <c r="H156" t="s">
        <v>94</v>
      </c>
      <c r="L156" t="s">
        <v>394</v>
      </c>
      <c r="M156" t="s">
        <v>395</v>
      </c>
      <c r="N156" t="s">
        <v>301</v>
      </c>
    </row>
    <row r="157" spans="1:18" ht="12.75" customHeight="1" x14ac:dyDescent="0.3">
      <c r="A157">
        <v>156</v>
      </c>
      <c r="B157" t="s">
        <v>27</v>
      </c>
      <c r="C157" t="s">
        <v>388</v>
      </c>
      <c r="D157">
        <v>0.5</v>
      </c>
      <c r="F157">
        <v>0.28999999999999998</v>
      </c>
      <c r="G157">
        <v>17</v>
      </c>
      <c r="H157" t="s">
        <v>91</v>
      </c>
      <c r="L157" t="s">
        <v>396</v>
      </c>
      <c r="M157" t="s">
        <v>51</v>
      </c>
      <c r="N157" t="s">
        <v>301</v>
      </c>
      <c r="O157" t="s">
        <v>36</v>
      </c>
    </row>
    <row r="158" spans="1:18" ht="12.75" customHeight="1" x14ac:dyDescent="0.3">
      <c r="A158">
        <v>157</v>
      </c>
      <c r="B158" t="s">
        <v>15</v>
      </c>
      <c r="C158" t="s">
        <v>388</v>
      </c>
      <c r="D158">
        <v>0.5</v>
      </c>
      <c r="F158">
        <v>0.36</v>
      </c>
      <c r="G158">
        <v>17</v>
      </c>
      <c r="H158" t="s">
        <v>30</v>
      </c>
      <c r="L158" t="s">
        <v>397</v>
      </c>
      <c r="M158" t="s">
        <v>51</v>
      </c>
      <c r="N158" t="s">
        <v>66</v>
      </c>
      <c r="Q158" t="s">
        <v>67</v>
      </c>
    </row>
    <row r="159" spans="1:18" ht="12.75" customHeight="1" x14ac:dyDescent="0.3">
      <c r="A159">
        <v>158</v>
      </c>
      <c r="B159" t="s">
        <v>95</v>
      </c>
      <c r="C159" t="s">
        <v>388</v>
      </c>
      <c r="D159">
        <v>0.5</v>
      </c>
      <c r="F159">
        <v>9.4E-2</v>
      </c>
      <c r="G159">
        <v>17</v>
      </c>
      <c r="H159" t="s">
        <v>120</v>
      </c>
      <c r="L159" t="s">
        <v>398</v>
      </c>
      <c r="M159" t="s">
        <v>172</v>
      </c>
      <c r="N159" t="s">
        <v>66</v>
      </c>
      <c r="Q159" t="s">
        <v>67</v>
      </c>
    </row>
    <row r="160" spans="1:18" ht="12.75" customHeight="1" x14ac:dyDescent="0.3">
      <c r="A160">
        <v>159</v>
      </c>
      <c r="B160" t="s">
        <v>27</v>
      </c>
      <c r="C160" t="s">
        <v>388</v>
      </c>
      <c r="D160">
        <v>0.5</v>
      </c>
      <c r="F160">
        <v>0.11</v>
      </c>
      <c r="G160">
        <v>17</v>
      </c>
      <c r="H160" t="s">
        <v>32</v>
      </c>
      <c r="L160" t="s">
        <v>399</v>
      </c>
      <c r="M160" t="s">
        <v>295</v>
      </c>
      <c r="N160" t="s">
        <v>301</v>
      </c>
    </row>
    <row r="161" spans="1:18" ht="12.75" customHeight="1" x14ac:dyDescent="0.3">
      <c r="A161">
        <v>160</v>
      </c>
      <c r="B161" t="s">
        <v>27</v>
      </c>
      <c r="C161" t="s">
        <v>388</v>
      </c>
      <c r="D161">
        <v>0.5</v>
      </c>
      <c r="F161">
        <v>0.15</v>
      </c>
      <c r="G161">
        <v>17</v>
      </c>
      <c r="H161" t="s">
        <v>30</v>
      </c>
      <c r="L161" t="s">
        <v>400</v>
      </c>
      <c r="M161" t="s">
        <v>295</v>
      </c>
      <c r="N161" t="s">
        <v>301</v>
      </c>
    </row>
    <row r="162" spans="1:18" ht="12.75" customHeight="1" x14ac:dyDescent="0.3">
      <c r="A162">
        <v>161</v>
      </c>
      <c r="B162" t="s">
        <v>15</v>
      </c>
      <c r="C162" t="s">
        <v>388</v>
      </c>
      <c r="D162">
        <v>0.5</v>
      </c>
      <c r="F162">
        <v>5.0999999999999997E-2</v>
      </c>
      <c r="G162">
        <v>17</v>
      </c>
      <c r="H162" t="s">
        <v>32</v>
      </c>
      <c r="L162" t="s">
        <v>401</v>
      </c>
      <c r="M162" t="s">
        <v>51</v>
      </c>
      <c r="N162" t="s">
        <v>301</v>
      </c>
    </row>
    <row r="163" spans="1:18" ht="12.75" customHeight="1" x14ac:dyDescent="0.3">
      <c r="A163">
        <v>162</v>
      </c>
      <c r="B163" t="s">
        <v>95</v>
      </c>
      <c r="C163" t="s">
        <v>388</v>
      </c>
      <c r="D163">
        <v>0.5</v>
      </c>
      <c r="F163">
        <v>0.12659999999999999</v>
      </c>
      <c r="G163">
        <v>17</v>
      </c>
      <c r="H163" t="s">
        <v>120</v>
      </c>
      <c r="L163" t="s">
        <v>402</v>
      </c>
      <c r="M163" t="s">
        <v>172</v>
      </c>
      <c r="N163" t="s">
        <v>66</v>
      </c>
      <c r="Q163" t="s">
        <v>67</v>
      </c>
    </row>
    <row r="164" spans="1:18" ht="12.75" customHeight="1" x14ac:dyDescent="0.3">
      <c r="A164">
        <v>163</v>
      </c>
      <c r="B164" t="s">
        <v>95</v>
      </c>
      <c r="C164" t="s">
        <v>388</v>
      </c>
      <c r="D164">
        <v>0.5</v>
      </c>
      <c r="F164">
        <v>0.15959999999999999</v>
      </c>
      <c r="G164">
        <v>17</v>
      </c>
      <c r="H164" t="s">
        <v>94</v>
      </c>
      <c r="L164" t="s">
        <v>403</v>
      </c>
      <c r="M164" t="s">
        <v>51</v>
      </c>
      <c r="N164" t="s">
        <v>66</v>
      </c>
      <c r="Q164" t="s">
        <v>67</v>
      </c>
    </row>
    <row r="165" spans="1:18" ht="12.75" customHeight="1" x14ac:dyDescent="0.3">
      <c r="A165">
        <v>164</v>
      </c>
      <c r="B165" t="s">
        <v>15</v>
      </c>
      <c r="C165" t="s">
        <v>404</v>
      </c>
      <c r="D165">
        <v>0.5</v>
      </c>
      <c r="F165">
        <v>0.23200000000000001</v>
      </c>
      <c r="G165">
        <v>17</v>
      </c>
      <c r="H165" t="s">
        <v>31</v>
      </c>
      <c r="L165" t="s">
        <v>405</v>
      </c>
      <c r="M165" t="s">
        <v>46</v>
      </c>
      <c r="N165" t="s">
        <v>66</v>
      </c>
      <c r="Q165" t="s">
        <v>67</v>
      </c>
    </row>
    <row r="166" spans="1:18" ht="12.75" customHeight="1" x14ac:dyDescent="0.3">
      <c r="A166">
        <v>165</v>
      </c>
      <c r="B166" t="s">
        <v>15</v>
      </c>
      <c r="C166" t="s">
        <v>404</v>
      </c>
      <c r="D166">
        <v>0.5</v>
      </c>
      <c r="F166">
        <v>0.108</v>
      </c>
      <c r="G166">
        <v>17</v>
      </c>
      <c r="H166" t="s">
        <v>236</v>
      </c>
      <c r="L166" t="s">
        <v>406</v>
      </c>
      <c r="M166" t="s">
        <v>172</v>
      </c>
      <c r="N166" t="s">
        <v>66</v>
      </c>
      <c r="Q166" t="s">
        <v>67</v>
      </c>
    </row>
    <row r="167" spans="1:18" ht="12.75" customHeight="1" x14ac:dyDescent="0.3">
      <c r="A167">
        <v>166</v>
      </c>
      <c r="B167" t="s">
        <v>27</v>
      </c>
      <c r="C167" t="s">
        <v>404</v>
      </c>
      <c r="D167">
        <v>0.5</v>
      </c>
      <c r="F167">
        <v>1.52</v>
      </c>
      <c r="G167">
        <v>17</v>
      </c>
      <c r="H167" t="s">
        <v>128</v>
      </c>
      <c r="L167" t="s">
        <v>407</v>
      </c>
      <c r="M167" t="s">
        <v>408</v>
      </c>
      <c r="N167" t="s">
        <v>126</v>
      </c>
      <c r="R167" t="s">
        <v>2869</v>
      </c>
    </row>
    <row r="168" spans="1:18" ht="12.75" customHeight="1" x14ac:dyDescent="0.3">
      <c r="A168">
        <v>167</v>
      </c>
      <c r="B168" t="s">
        <v>95</v>
      </c>
      <c r="C168" t="s">
        <v>404</v>
      </c>
      <c r="D168">
        <v>0.5</v>
      </c>
      <c r="F168">
        <v>0.872</v>
      </c>
      <c r="G168">
        <v>17</v>
      </c>
      <c r="H168" t="s">
        <v>321</v>
      </c>
      <c r="L168" t="s">
        <v>409</v>
      </c>
      <c r="M168" t="s">
        <v>410</v>
      </c>
      <c r="N168" t="s">
        <v>411</v>
      </c>
    </row>
    <row r="169" spans="1:18" ht="12.75" customHeight="1" x14ac:dyDescent="0.3">
      <c r="A169">
        <v>168</v>
      </c>
      <c r="B169" t="s">
        <v>15</v>
      </c>
      <c r="C169" t="s">
        <v>404</v>
      </c>
      <c r="D169">
        <v>0.5</v>
      </c>
      <c r="F169">
        <v>2.7E-2</v>
      </c>
      <c r="G169">
        <v>17</v>
      </c>
      <c r="H169" t="s">
        <v>236</v>
      </c>
      <c r="I169" t="s">
        <v>412</v>
      </c>
      <c r="L169" t="s">
        <v>413</v>
      </c>
      <c r="M169" t="s">
        <v>172</v>
      </c>
      <c r="N169" t="s">
        <v>414</v>
      </c>
      <c r="O169" t="s">
        <v>36</v>
      </c>
    </row>
    <row r="170" spans="1:18" ht="12.75" customHeight="1" x14ac:dyDescent="0.3">
      <c r="A170">
        <v>169</v>
      </c>
      <c r="B170" t="s">
        <v>15</v>
      </c>
      <c r="C170" t="s">
        <v>404</v>
      </c>
      <c r="D170">
        <v>0.5</v>
      </c>
      <c r="F170">
        <v>7.0000000000000001E-3</v>
      </c>
      <c r="G170">
        <v>17</v>
      </c>
      <c r="H170" t="s">
        <v>134</v>
      </c>
      <c r="I170" t="s">
        <v>412</v>
      </c>
      <c r="L170" t="s">
        <v>415</v>
      </c>
      <c r="M170" t="s">
        <v>172</v>
      </c>
      <c r="N170" t="s">
        <v>414</v>
      </c>
      <c r="O170" t="s">
        <v>36</v>
      </c>
    </row>
    <row r="171" spans="1:18" ht="12.75" customHeight="1" x14ac:dyDescent="0.3">
      <c r="A171">
        <v>170</v>
      </c>
      <c r="B171" t="s">
        <v>15</v>
      </c>
      <c r="C171" t="s">
        <v>404</v>
      </c>
      <c r="D171">
        <v>0.5</v>
      </c>
      <c r="F171">
        <v>4.5400000000000003E-2</v>
      </c>
      <c r="G171">
        <v>17</v>
      </c>
      <c r="H171" t="s">
        <v>236</v>
      </c>
      <c r="I171" t="s">
        <v>275</v>
      </c>
      <c r="L171" t="s">
        <v>416</v>
      </c>
      <c r="M171" t="s">
        <v>172</v>
      </c>
      <c r="N171" t="s">
        <v>173</v>
      </c>
      <c r="Q171" t="s">
        <v>174</v>
      </c>
    </row>
    <row r="172" spans="1:18" ht="12.75" customHeight="1" x14ac:dyDescent="0.3">
      <c r="A172">
        <v>171</v>
      </c>
      <c r="B172" t="s">
        <v>417</v>
      </c>
      <c r="C172" t="s">
        <v>404</v>
      </c>
      <c r="D172">
        <v>0.5</v>
      </c>
      <c r="F172">
        <v>0.33</v>
      </c>
      <c r="G172">
        <v>17</v>
      </c>
      <c r="H172" t="s">
        <v>91</v>
      </c>
      <c r="I172" t="s">
        <v>418</v>
      </c>
      <c r="L172" t="s">
        <v>419</v>
      </c>
      <c r="M172" t="s">
        <v>311</v>
      </c>
      <c r="N172" t="s">
        <v>301</v>
      </c>
    </row>
    <row r="173" spans="1:18" ht="12.75" customHeight="1" x14ac:dyDescent="0.3">
      <c r="A173">
        <v>172</v>
      </c>
      <c r="B173" t="s">
        <v>420</v>
      </c>
      <c r="C173" t="s">
        <v>404</v>
      </c>
      <c r="D173">
        <v>0.5</v>
      </c>
      <c r="F173">
        <v>0.11</v>
      </c>
      <c r="G173">
        <v>17</v>
      </c>
      <c r="H173" t="s">
        <v>91</v>
      </c>
      <c r="L173" t="s">
        <v>421</v>
      </c>
      <c r="M173" t="s">
        <v>422</v>
      </c>
      <c r="N173" t="s">
        <v>423</v>
      </c>
      <c r="R173" t="s">
        <v>2869</v>
      </c>
    </row>
    <row r="174" spans="1:18" ht="12.75" customHeight="1" x14ac:dyDescent="0.3">
      <c r="A174">
        <v>173</v>
      </c>
      <c r="B174" t="s">
        <v>15</v>
      </c>
      <c r="C174" t="s">
        <v>404</v>
      </c>
      <c r="D174">
        <v>0.5</v>
      </c>
      <c r="F174">
        <v>0.08</v>
      </c>
      <c r="G174">
        <v>17</v>
      </c>
      <c r="H174" t="s">
        <v>91</v>
      </c>
      <c r="L174" t="s">
        <v>424</v>
      </c>
      <c r="M174" t="s">
        <v>422</v>
      </c>
      <c r="N174" t="s">
        <v>425</v>
      </c>
    </row>
    <row r="175" spans="1:18" ht="12.75" customHeight="1" x14ac:dyDescent="0.3">
      <c r="A175">
        <v>174</v>
      </c>
      <c r="B175" t="s">
        <v>95</v>
      </c>
      <c r="C175" t="s">
        <v>426</v>
      </c>
      <c r="D175">
        <v>0.5</v>
      </c>
      <c r="F175">
        <v>0.19320000000000001</v>
      </c>
      <c r="G175">
        <v>17</v>
      </c>
      <c r="H175" t="s">
        <v>94</v>
      </c>
      <c r="L175" t="s">
        <v>427</v>
      </c>
      <c r="M175" t="s">
        <v>428</v>
      </c>
      <c r="N175" t="s">
        <v>173</v>
      </c>
      <c r="Q175" t="s">
        <v>174</v>
      </c>
    </row>
    <row r="176" spans="1:18" ht="12.75" customHeight="1" x14ac:dyDescent="0.3">
      <c r="A176">
        <v>175</v>
      </c>
      <c r="B176" t="s">
        <v>95</v>
      </c>
      <c r="C176" t="s">
        <v>426</v>
      </c>
      <c r="D176">
        <v>0.5</v>
      </c>
      <c r="F176">
        <v>7.9000000000000001E-2</v>
      </c>
      <c r="G176">
        <v>17</v>
      </c>
      <c r="H176" t="s">
        <v>94</v>
      </c>
      <c r="I176" t="s">
        <v>429</v>
      </c>
      <c r="L176" t="s">
        <v>430</v>
      </c>
      <c r="M176" t="s">
        <v>431</v>
      </c>
      <c r="N176" t="s">
        <v>432</v>
      </c>
      <c r="Q176" t="s">
        <v>378</v>
      </c>
    </row>
    <row r="177" spans="1:18" ht="12.75" customHeight="1" x14ac:dyDescent="0.3">
      <c r="A177">
        <v>176</v>
      </c>
      <c r="B177" t="s">
        <v>15</v>
      </c>
      <c r="C177" t="s">
        <v>426</v>
      </c>
      <c r="D177">
        <v>0.5</v>
      </c>
      <c r="F177">
        <v>0.185</v>
      </c>
      <c r="G177">
        <v>17</v>
      </c>
      <c r="H177" t="s">
        <v>94</v>
      </c>
      <c r="L177" t="s">
        <v>433</v>
      </c>
      <c r="M177" t="s">
        <v>395</v>
      </c>
      <c r="N177" t="s">
        <v>126</v>
      </c>
      <c r="R177" t="s">
        <v>2869</v>
      </c>
    </row>
    <row r="178" spans="1:18" ht="12.75" customHeight="1" x14ac:dyDescent="0.3">
      <c r="A178">
        <v>177</v>
      </c>
      <c r="B178" t="s">
        <v>15</v>
      </c>
      <c r="C178" t="s">
        <v>426</v>
      </c>
      <c r="D178">
        <v>0.5</v>
      </c>
      <c r="F178">
        <v>0.48</v>
      </c>
      <c r="G178">
        <v>17</v>
      </c>
      <c r="H178" t="s">
        <v>31</v>
      </c>
      <c r="L178" t="s">
        <v>434</v>
      </c>
      <c r="M178" t="s">
        <v>51</v>
      </c>
      <c r="N178" t="s">
        <v>66</v>
      </c>
      <c r="Q178" t="s">
        <v>67</v>
      </c>
    </row>
    <row r="179" spans="1:18" ht="12.75" customHeight="1" x14ac:dyDescent="0.3">
      <c r="A179">
        <v>178</v>
      </c>
      <c r="B179" t="s">
        <v>15</v>
      </c>
      <c r="C179" t="s">
        <v>426</v>
      </c>
      <c r="D179">
        <v>0.5</v>
      </c>
      <c r="F179">
        <v>0.224</v>
      </c>
      <c r="G179">
        <v>17</v>
      </c>
      <c r="H179" t="s">
        <v>32</v>
      </c>
      <c r="L179" t="s">
        <v>435</v>
      </c>
      <c r="M179" t="s">
        <v>51</v>
      </c>
      <c r="N179" t="s">
        <v>66</v>
      </c>
      <c r="Q179" t="s">
        <v>67</v>
      </c>
    </row>
    <row r="180" spans="1:18" ht="12.75" customHeight="1" x14ac:dyDescent="0.3">
      <c r="A180">
        <v>179</v>
      </c>
      <c r="B180" t="s">
        <v>27</v>
      </c>
      <c r="C180" t="s">
        <v>426</v>
      </c>
      <c r="D180">
        <v>0.5</v>
      </c>
      <c r="F180">
        <v>1.36</v>
      </c>
      <c r="G180">
        <v>17</v>
      </c>
      <c r="H180" t="s">
        <v>28</v>
      </c>
      <c r="L180" t="s">
        <v>436</v>
      </c>
      <c r="M180" t="s">
        <v>408</v>
      </c>
      <c r="N180" t="s">
        <v>126</v>
      </c>
      <c r="R180" t="s">
        <v>2869</v>
      </c>
    </row>
    <row r="181" spans="1:18" ht="12.75" customHeight="1" x14ac:dyDescent="0.3">
      <c r="A181">
        <v>180</v>
      </c>
      <c r="B181" t="s">
        <v>95</v>
      </c>
      <c r="C181" t="s">
        <v>426</v>
      </c>
      <c r="D181">
        <v>0.5</v>
      </c>
      <c r="F181">
        <v>0.51200000000000001</v>
      </c>
      <c r="G181">
        <v>17</v>
      </c>
      <c r="H181" t="s">
        <v>321</v>
      </c>
      <c r="L181" t="s">
        <v>437</v>
      </c>
      <c r="M181" t="s">
        <v>438</v>
      </c>
      <c r="N181" t="s">
        <v>439</v>
      </c>
    </row>
    <row r="182" spans="1:18" ht="12.75" customHeight="1" x14ac:dyDescent="0.3">
      <c r="A182">
        <v>181</v>
      </c>
      <c r="B182" t="s">
        <v>27</v>
      </c>
      <c r="C182" t="s">
        <v>426</v>
      </c>
      <c r="D182">
        <v>0.5</v>
      </c>
      <c r="F182">
        <v>0.09</v>
      </c>
      <c r="G182">
        <v>17</v>
      </c>
      <c r="H182" t="s">
        <v>28</v>
      </c>
      <c r="I182" t="s">
        <v>440</v>
      </c>
      <c r="L182" t="s">
        <v>441</v>
      </c>
      <c r="M182" t="s">
        <v>408</v>
      </c>
      <c r="N182" t="s">
        <v>442</v>
      </c>
      <c r="O182" t="s">
        <v>36</v>
      </c>
      <c r="R182" t="s">
        <v>2869</v>
      </c>
    </row>
    <row r="183" spans="1:18" ht="12.75" customHeight="1" x14ac:dyDescent="0.3">
      <c r="A183">
        <v>182</v>
      </c>
      <c r="B183" t="s">
        <v>27</v>
      </c>
      <c r="C183" t="s">
        <v>426</v>
      </c>
      <c r="D183">
        <v>0.5</v>
      </c>
      <c r="F183">
        <v>1E-4</v>
      </c>
      <c r="G183">
        <v>17</v>
      </c>
      <c r="H183" t="s">
        <v>28</v>
      </c>
      <c r="I183" t="s">
        <v>443</v>
      </c>
      <c r="L183" t="s">
        <v>444</v>
      </c>
      <c r="M183" t="s">
        <v>408</v>
      </c>
      <c r="N183" t="s">
        <v>442</v>
      </c>
      <c r="R183" t="s">
        <v>2869</v>
      </c>
    </row>
    <row r="184" spans="1:18" ht="12.75" customHeight="1" x14ac:dyDescent="0.3">
      <c r="A184">
        <v>183</v>
      </c>
      <c r="B184" t="s">
        <v>95</v>
      </c>
      <c r="C184" t="s">
        <v>426</v>
      </c>
      <c r="D184">
        <v>0.5</v>
      </c>
      <c r="F184">
        <v>0.29199999999999998</v>
      </c>
      <c r="G184">
        <v>17</v>
      </c>
      <c r="H184" t="s">
        <v>321</v>
      </c>
      <c r="L184" t="s">
        <v>445</v>
      </c>
      <c r="M184" t="s">
        <v>446</v>
      </c>
      <c r="N184" t="s">
        <v>439</v>
      </c>
      <c r="O184" t="s">
        <v>36</v>
      </c>
    </row>
    <row r="185" spans="1:18" ht="12.75" customHeight="1" x14ac:dyDescent="0.3">
      <c r="A185">
        <v>184</v>
      </c>
      <c r="B185" t="s">
        <v>27</v>
      </c>
      <c r="C185" t="s">
        <v>447</v>
      </c>
      <c r="D185">
        <v>0.5</v>
      </c>
      <c r="F185">
        <v>0.47799999999999998</v>
      </c>
      <c r="G185">
        <v>17</v>
      </c>
      <c r="H185" t="s">
        <v>131</v>
      </c>
      <c r="L185" t="s">
        <v>448</v>
      </c>
      <c r="M185" t="s">
        <v>449</v>
      </c>
      <c r="N185" t="s">
        <v>439</v>
      </c>
    </row>
    <row r="186" spans="1:18" ht="12.75" customHeight="1" x14ac:dyDescent="0.3">
      <c r="A186">
        <v>185</v>
      </c>
      <c r="B186" t="s">
        <v>27</v>
      </c>
      <c r="C186" t="s">
        <v>16</v>
      </c>
      <c r="D186">
        <v>0.5</v>
      </c>
      <c r="F186">
        <v>0.16200000000000001</v>
      </c>
      <c r="G186">
        <v>17</v>
      </c>
      <c r="H186" t="s">
        <v>131</v>
      </c>
      <c r="L186" t="s">
        <v>450</v>
      </c>
      <c r="M186" t="s">
        <v>451</v>
      </c>
      <c r="N186" t="s">
        <v>452</v>
      </c>
    </row>
    <row r="187" spans="1:18" ht="12.75" customHeight="1" x14ac:dyDescent="0.3">
      <c r="A187">
        <v>186</v>
      </c>
      <c r="B187" t="s">
        <v>95</v>
      </c>
      <c r="C187" t="s">
        <v>447</v>
      </c>
      <c r="D187">
        <v>0.5</v>
      </c>
      <c r="F187">
        <v>0.45979999999999999</v>
      </c>
      <c r="G187">
        <v>17</v>
      </c>
      <c r="H187" t="s">
        <v>321</v>
      </c>
      <c r="L187" t="s">
        <v>453</v>
      </c>
      <c r="M187" t="s">
        <v>454</v>
      </c>
      <c r="N187" t="s">
        <v>455</v>
      </c>
      <c r="R187" t="s">
        <v>2869</v>
      </c>
    </row>
    <row r="188" spans="1:18" ht="12.75" customHeight="1" x14ac:dyDescent="0.3">
      <c r="A188">
        <v>187</v>
      </c>
      <c r="B188" t="s">
        <v>15</v>
      </c>
      <c r="C188" t="s">
        <v>447</v>
      </c>
      <c r="D188">
        <v>0.5</v>
      </c>
      <c r="F188">
        <v>0.3</v>
      </c>
      <c r="G188">
        <v>17</v>
      </c>
      <c r="H188" t="s">
        <v>87</v>
      </c>
      <c r="L188" t="s">
        <v>456</v>
      </c>
      <c r="M188" t="s">
        <v>172</v>
      </c>
      <c r="N188" t="s">
        <v>66</v>
      </c>
      <c r="Q188" t="s">
        <v>67</v>
      </c>
    </row>
    <row r="189" spans="1:18" ht="12.75" customHeight="1" x14ac:dyDescent="0.3">
      <c r="A189">
        <v>188</v>
      </c>
      <c r="B189" t="s">
        <v>457</v>
      </c>
      <c r="C189" t="s">
        <v>447</v>
      </c>
      <c r="D189">
        <v>0.5</v>
      </c>
      <c r="F189">
        <v>0.21</v>
      </c>
      <c r="G189">
        <v>17</v>
      </c>
      <c r="H189" t="s">
        <v>32</v>
      </c>
      <c r="L189" t="s">
        <v>458</v>
      </c>
      <c r="M189" t="s">
        <v>51</v>
      </c>
      <c r="N189" t="s">
        <v>66</v>
      </c>
      <c r="Q189" t="s">
        <v>67</v>
      </c>
    </row>
    <row r="190" spans="1:18" ht="12.75" customHeight="1" x14ac:dyDescent="0.3">
      <c r="A190">
        <v>189</v>
      </c>
      <c r="B190" t="s">
        <v>15</v>
      </c>
      <c r="C190" t="s">
        <v>447</v>
      </c>
      <c r="D190">
        <v>0.5</v>
      </c>
      <c r="F190">
        <v>0.313</v>
      </c>
      <c r="G190">
        <v>17</v>
      </c>
      <c r="H190" t="s">
        <v>129</v>
      </c>
      <c r="L190" t="s">
        <v>1399</v>
      </c>
      <c r="M190" t="s">
        <v>501</v>
      </c>
      <c r="N190" t="s">
        <v>1379</v>
      </c>
      <c r="Q190" t="s">
        <v>1380</v>
      </c>
    </row>
    <row r="191" spans="1:18" ht="12.75" customHeight="1" x14ac:dyDescent="0.3">
      <c r="A191">
        <v>190</v>
      </c>
      <c r="B191" t="s">
        <v>457</v>
      </c>
      <c r="C191" t="s">
        <v>447</v>
      </c>
      <c r="D191">
        <v>0.5</v>
      </c>
      <c r="F191">
        <v>0.01</v>
      </c>
      <c r="G191">
        <v>17</v>
      </c>
      <c r="H191" t="s">
        <v>32</v>
      </c>
      <c r="L191" t="s">
        <v>462</v>
      </c>
      <c r="M191" t="s">
        <v>51</v>
      </c>
      <c r="N191" t="s">
        <v>126</v>
      </c>
      <c r="R191" t="s">
        <v>2869</v>
      </c>
    </row>
    <row r="192" spans="1:18" ht="12.75" customHeight="1" x14ac:dyDescent="0.3">
      <c r="A192">
        <v>191</v>
      </c>
      <c r="B192" t="s">
        <v>457</v>
      </c>
      <c r="C192" t="s">
        <v>447</v>
      </c>
      <c r="D192">
        <v>0.5</v>
      </c>
      <c r="F192">
        <v>2.3E-2</v>
      </c>
      <c r="G192">
        <v>17</v>
      </c>
      <c r="H192" t="s">
        <v>31</v>
      </c>
      <c r="L192" t="s">
        <v>463</v>
      </c>
      <c r="M192" t="s">
        <v>172</v>
      </c>
      <c r="N192" t="s">
        <v>126</v>
      </c>
      <c r="R192" t="s">
        <v>2869</v>
      </c>
    </row>
    <row r="193" spans="1:18" ht="12.75" customHeight="1" x14ac:dyDescent="0.3">
      <c r="A193">
        <v>192</v>
      </c>
      <c r="B193" t="s">
        <v>95</v>
      </c>
      <c r="C193" t="s">
        <v>447</v>
      </c>
      <c r="D193">
        <v>0.5</v>
      </c>
      <c r="F193">
        <v>0.16300000000000001</v>
      </c>
      <c r="G193">
        <v>17</v>
      </c>
      <c r="H193" t="s">
        <v>464</v>
      </c>
      <c r="L193" t="s">
        <v>18</v>
      </c>
      <c r="M193" t="s">
        <v>29</v>
      </c>
      <c r="N193" t="s">
        <v>18</v>
      </c>
      <c r="P193" t="s">
        <v>20</v>
      </c>
      <c r="Q193" t="s">
        <v>92</v>
      </c>
    </row>
    <row r="194" spans="1:18" ht="12.75" customHeight="1" x14ac:dyDescent="0.3">
      <c r="A194">
        <v>193</v>
      </c>
      <c r="B194" t="s">
        <v>457</v>
      </c>
      <c r="C194" t="s">
        <v>447</v>
      </c>
      <c r="D194">
        <v>0.5</v>
      </c>
      <c r="F194">
        <v>0.16</v>
      </c>
      <c r="G194">
        <v>17</v>
      </c>
      <c r="H194" t="s">
        <v>465</v>
      </c>
      <c r="L194" t="s">
        <v>466</v>
      </c>
      <c r="M194" t="s">
        <v>451</v>
      </c>
      <c r="N194" t="s">
        <v>439</v>
      </c>
    </row>
    <row r="195" spans="1:18" ht="12.75" customHeight="1" x14ac:dyDescent="0.3">
      <c r="A195">
        <v>194</v>
      </c>
      <c r="B195" t="s">
        <v>15</v>
      </c>
      <c r="C195" t="s">
        <v>467</v>
      </c>
      <c r="D195">
        <v>0.5</v>
      </c>
      <c r="F195">
        <v>0.39500000000000002</v>
      </c>
      <c r="G195">
        <v>17</v>
      </c>
      <c r="H195" t="s">
        <v>234</v>
      </c>
      <c r="L195" t="s">
        <v>468</v>
      </c>
      <c r="M195" t="s">
        <v>332</v>
      </c>
      <c r="N195" t="s">
        <v>333</v>
      </c>
    </row>
    <row r="196" spans="1:18" ht="12.75" customHeight="1" x14ac:dyDescent="0.3">
      <c r="A196">
        <v>195</v>
      </c>
      <c r="B196" t="s">
        <v>15</v>
      </c>
      <c r="C196" t="s">
        <v>467</v>
      </c>
      <c r="D196">
        <v>0.5</v>
      </c>
      <c r="F196">
        <v>0.40100000000000002</v>
      </c>
      <c r="G196">
        <v>17</v>
      </c>
      <c r="H196" t="s">
        <v>234</v>
      </c>
      <c r="L196" t="s">
        <v>469</v>
      </c>
      <c r="M196" t="s">
        <v>332</v>
      </c>
      <c r="N196" t="s">
        <v>333</v>
      </c>
    </row>
    <row r="197" spans="1:18" ht="12.75" customHeight="1" x14ac:dyDescent="0.3">
      <c r="A197">
        <v>196</v>
      </c>
      <c r="B197" t="s">
        <v>15</v>
      </c>
      <c r="C197" t="s">
        <v>467</v>
      </c>
      <c r="D197">
        <v>0.5</v>
      </c>
      <c r="F197">
        <v>0.05</v>
      </c>
      <c r="G197">
        <v>17</v>
      </c>
      <c r="H197" t="s">
        <v>120</v>
      </c>
      <c r="L197" t="s">
        <v>470</v>
      </c>
      <c r="M197" t="s">
        <v>172</v>
      </c>
      <c r="N197" t="s">
        <v>471</v>
      </c>
    </row>
    <row r="198" spans="1:18" ht="12.75" customHeight="1" x14ac:dyDescent="0.3">
      <c r="A198">
        <v>197</v>
      </c>
      <c r="B198" t="s">
        <v>15</v>
      </c>
      <c r="C198" t="s">
        <v>467</v>
      </c>
      <c r="D198">
        <v>0.5</v>
      </c>
      <c r="F198">
        <v>0.71499999999999997</v>
      </c>
      <c r="G198">
        <v>17</v>
      </c>
      <c r="H198" t="s">
        <v>120</v>
      </c>
      <c r="L198" t="s">
        <v>472</v>
      </c>
      <c r="M198" t="s">
        <v>172</v>
      </c>
      <c r="N198" t="s">
        <v>66</v>
      </c>
      <c r="Q198" t="s">
        <v>67</v>
      </c>
    </row>
    <row r="199" spans="1:18" ht="12.75" customHeight="1" x14ac:dyDescent="0.3">
      <c r="A199">
        <v>198</v>
      </c>
      <c r="B199" t="s">
        <v>457</v>
      </c>
      <c r="C199" t="s">
        <v>467</v>
      </c>
      <c r="D199">
        <v>0.5</v>
      </c>
      <c r="F199">
        <v>0.06</v>
      </c>
      <c r="G199">
        <v>17</v>
      </c>
      <c r="H199" t="s">
        <v>131</v>
      </c>
      <c r="L199" t="s">
        <v>473</v>
      </c>
      <c r="M199" t="s">
        <v>451</v>
      </c>
      <c r="N199" t="s">
        <v>126</v>
      </c>
      <c r="R199" t="s">
        <v>2869</v>
      </c>
    </row>
    <row r="200" spans="1:18" ht="12.75" customHeight="1" x14ac:dyDescent="0.3">
      <c r="A200">
        <v>199</v>
      </c>
      <c r="B200" t="s">
        <v>95</v>
      </c>
      <c r="C200" t="s">
        <v>467</v>
      </c>
      <c r="D200">
        <v>0.5</v>
      </c>
      <c r="F200">
        <v>0.25800000000000001</v>
      </c>
      <c r="G200">
        <v>17</v>
      </c>
      <c r="H200" t="s">
        <v>464</v>
      </c>
      <c r="L200" t="s">
        <v>728</v>
      </c>
      <c r="M200" t="s">
        <v>133</v>
      </c>
      <c r="N200" t="s">
        <v>594</v>
      </c>
      <c r="Q200" t="s">
        <v>595</v>
      </c>
    </row>
    <row r="201" spans="1:18" ht="12.75" customHeight="1" x14ac:dyDescent="0.3">
      <c r="A201">
        <v>200</v>
      </c>
      <c r="B201" t="s">
        <v>95</v>
      </c>
      <c r="C201" t="s">
        <v>467</v>
      </c>
      <c r="D201">
        <v>0.5</v>
      </c>
      <c r="F201">
        <v>0.23799999999999999</v>
      </c>
      <c r="G201">
        <v>17</v>
      </c>
      <c r="H201" t="s">
        <v>464</v>
      </c>
      <c r="L201" t="s">
        <v>733</v>
      </c>
      <c r="M201" t="s">
        <v>133</v>
      </c>
      <c r="N201" t="s">
        <v>594</v>
      </c>
      <c r="Q201" t="s">
        <v>595</v>
      </c>
    </row>
    <row r="202" spans="1:18" ht="12.75" customHeight="1" x14ac:dyDescent="0.3">
      <c r="A202">
        <v>201</v>
      </c>
      <c r="B202" t="s">
        <v>95</v>
      </c>
      <c r="C202" t="s">
        <v>467</v>
      </c>
      <c r="D202">
        <v>0.5</v>
      </c>
      <c r="F202">
        <v>0.26200000000000001</v>
      </c>
      <c r="G202">
        <v>17</v>
      </c>
      <c r="H202" t="s">
        <v>464</v>
      </c>
      <c r="L202" t="s">
        <v>479</v>
      </c>
      <c r="M202" t="s">
        <v>133</v>
      </c>
      <c r="N202" t="s">
        <v>480</v>
      </c>
      <c r="R202" t="s">
        <v>2869</v>
      </c>
    </row>
    <row r="203" spans="1:18" ht="12.75" customHeight="1" x14ac:dyDescent="0.3">
      <c r="A203">
        <v>202</v>
      </c>
      <c r="B203" t="s">
        <v>95</v>
      </c>
      <c r="C203" t="s">
        <v>467</v>
      </c>
      <c r="D203">
        <v>0.5</v>
      </c>
      <c r="F203">
        <v>9.9199999999999997E-2</v>
      </c>
      <c r="G203">
        <v>17</v>
      </c>
      <c r="H203" t="s">
        <v>464</v>
      </c>
      <c r="L203" t="s">
        <v>481</v>
      </c>
      <c r="M203" t="s">
        <v>482</v>
      </c>
      <c r="N203" t="s">
        <v>483</v>
      </c>
      <c r="R203" t="s">
        <v>2869</v>
      </c>
    </row>
    <row r="204" spans="1:18" ht="12.75" customHeight="1" x14ac:dyDescent="0.3">
      <c r="A204">
        <v>203</v>
      </c>
      <c r="B204" t="s">
        <v>95</v>
      </c>
      <c r="C204" t="s">
        <v>467</v>
      </c>
      <c r="D204">
        <v>0.5</v>
      </c>
      <c r="F204">
        <v>4.8000000000000001E-2</v>
      </c>
      <c r="G204">
        <v>17</v>
      </c>
      <c r="H204" t="s">
        <v>120</v>
      </c>
      <c r="L204" t="s">
        <v>484</v>
      </c>
      <c r="M204" t="s">
        <v>133</v>
      </c>
      <c r="N204" t="s">
        <v>47</v>
      </c>
    </row>
    <row r="205" spans="1:18" ht="12.75" customHeight="1" x14ac:dyDescent="0.3">
      <c r="A205">
        <v>204</v>
      </c>
      <c r="B205" t="s">
        <v>95</v>
      </c>
      <c r="C205" t="s">
        <v>467</v>
      </c>
      <c r="D205">
        <v>0.5</v>
      </c>
      <c r="F205">
        <v>0.16750000000000001</v>
      </c>
      <c r="G205">
        <v>17</v>
      </c>
      <c r="H205" t="s">
        <v>464</v>
      </c>
      <c r="L205" t="s">
        <v>485</v>
      </c>
      <c r="M205" t="s">
        <v>486</v>
      </c>
      <c r="N205" t="s">
        <v>173</v>
      </c>
      <c r="Q205" t="s">
        <v>174</v>
      </c>
    </row>
    <row r="206" spans="1:18" ht="12.75" customHeight="1" x14ac:dyDescent="0.3">
      <c r="A206">
        <v>205</v>
      </c>
      <c r="B206" t="s">
        <v>95</v>
      </c>
      <c r="C206" t="s">
        <v>467</v>
      </c>
      <c r="D206">
        <v>0.5</v>
      </c>
      <c r="F206">
        <v>8.2199999999999995E-2</v>
      </c>
      <c r="G206">
        <v>17</v>
      </c>
      <c r="H206" t="s">
        <v>120</v>
      </c>
      <c r="L206" t="s">
        <v>487</v>
      </c>
      <c r="M206" t="s">
        <v>133</v>
      </c>
      <c r="N206" t="s">
        <v>47</v>
      </c>
    </row>
    <row r="207" spans="1:18" ht="12.75" customHeight="1" x14ac:dyDescent="0.3">
      <c r="A207">
        <v>206</v>
      </c>
      <c r="B207" t="s">
        <v>95</v>
      </c>
      <c r="C207" t="s">
        <v>467</v>
      </c>
      <c r="D207">
        <v>0.5</v>
      </c>
      <c r="F207">
        <v>7.9000000000000001E-2</v>
      </c>
      <c r="G207">
        <v>17</v>
      </c>
      <c r="H207" t="s">
        <v>464</v>
      </c>
      <c r="I207" t="s">
        <v>429</v>
      </c>
      <c r="L207" t="s">
        <v>488</v>
      </c>
      <c r="M207" t="s">
        <v>489</v>
      </c>
      <c r="N207" t="s">
        <v>490</v>
      </c>
      <c r="Q207" t="s">
        <v>378</v>
      </c>
    </row>
    <row r="208" spans="1:18" ht="12.75" customHeight="1" x14ac:dyDescent="0.3">
      <c r="A208">
        <v>207</v>
      </c>
      <c r="B208" t="s">
        <v>15</v>
      </c>
      <c r="C208" t="s">
        <v>491</v>
      </c>
      <c r="D208">
        <v>0.5</v>
      </c>
      <c r="F208">
        <v>5.0000000000000001E-3</v>
      </c>
      <c r="G208">
        <v>17</v>
      </c>
      <c r="H208" t="s">
        <v>120</v>
      </c>
      <c r="I208" t="s">
        <v>492</v>
      </c>
      <c r="L208" t="s">
        <v>493</v>
      </c>
      <c r="M208" t="s">
        <v>172</v>
      </c>
      <c r="N208" t="s">
        <v>494</v>
      </c>
      <c r="O208" t="s">
        <v>36</v>
      </c>
      <c r="R208" t="s">
        <v>2869</v>
      </c>
    </row>
    <row r="209" spans="1:18" ht="12.75" customHeight="1" x14ac:dyDescent="0.3">
      <c r="A209">
        <v>208</v>
      </c>
      <c r="B209" t="s">
        <v>15</v>
      </c>
      <c r="C209" t="s">
        <v>495</v>
      </c>
      <c r="D209">
        <v>0.5</v>
      </c>
      <c r="F209">
        <v>0.03</v>
      </c>
      <c r="G209">
        <v>17</v>
      </c>
      <c r="H209" t="s">
        <v>32</v>
      </c>
      <c r="L209" t="s">
        <v>496</v>
      </c>
      <c r="M209" t="s">
        <v>295</v>
      </c>
      <c r="N209" t="s">
        <v>126</v>
      </c>
      <c r="R209" t="s">
        <v>2869</v>
      </c>
    </row>
    <row r="210" spans="1:18" ht="12.75" customHeight="1" x14ac:dyDescent="0.3">
      <c r="A210">
        <v>209</v>
      </c>
      <c r="B210" t="s">
        <v>15</v>
      </c>
      <c r="C210" t="s">
        <v>495</v>
      </c>
      <c r="D210">
        <v>0.5</v>
      </c>
      <c r="F210">
        <v>0.21</v>
      </c>
      <c r="G210">
        <v>17</v>
      </c>
      <c r="H210" t="s">
        <v>30</v>
      </c>
      <c r="L210" t="s">
        <v>497</v>
      </c>
      <c r="M210" t="s">
        <v>295</v>
      </c>
      <c r="N210" t="s">
        <v>301</v>
      </c>
    </row>
    <row r="211" spans="1:18" ht="12.75" customHeight="1" x14ac:dyDescent="0.3">
      <c r="A211">
        <v>210</v>
      </c>
      <c r="B211" t="s">
        <v>95</v>
      </c>
      <c r="C211" t="s">
        <v>495</v>
      </c>
      <c r="D211">
        <v>0.5</v>
      </c>
      <c r="F211">
        <v>0.1118</v>
      </c>
      <c r="G211">
        <v>17</v>
      </c>
      <c r="H211" t="s">
        <v>464</v>
      </c>
      <c r="L211" t="s">
        <v>488</v>
      </c>
      <c r="M211" t="s">
        <v>451</v>
      </c>
      <c r="N211" t="s">
        <v>498</v>
      </c>
      <c r="R211" t="s">
        <v>2869</v>
      </c>
    </row>
    <row r="212" spans="1:18" ht="12.75" customHeight="1" x14ac:dyDescent="0.3">
      <c r="A212">
        <v>211</v>
      </c>
      <c r="B212" t="s">
        <v>15</v>
      </c>
      <c r="C212" t="s">
        <v>495</v>
      </c>
      <c r="D212">
        <v>0.5</v>
      </c>
      <c r="F212">
        <v>0.192</v>
      </c>
      <c r="G212">
        <v>17</v>
      </c>
      <c r="H212" t="s">
        <v>87</v>
      </c>
      <c r="L212" t="s">
        <v>499</v>
      </c>
      <c r="M212" t="s">
        <v>172</v>
      </c>
      <c r="N212" t="s">
        <v>126</v>
      </c>
      <c r="R212" t="s">
        <v>2869</v>
      </c>
    </row>
    <row r="213" spans="1:18" ht="12.75" customHeight="1" x14ac:dyDescent="0.3">
      <c r="A213">
        <v>212</v>
      </c>
      <c r="B213" t="s">
        <v>15</v>
      </c>
      <c r="C213" t="s">
        <v>495</v>
      </c>
      <c r="D213">
        <v>0.5</v>
      </c>
      <c r="F213">
        <v>0.39800000000000002</v>
      </c>
      <c r="G213">
        <v>17</v>
      </c>
      <c r="H213" t="s">
        <v>129</v>
      </c>
      <c r="L213" t="s">
        <v>500</v>
      </c>
      <c r="M213" t="s">
        <v>501</v>
      </c>
      <c r="N213" t="s">
        <v>126</v>
      </c>
      <c r="R213" t="s">
        <v>2869</v>
      </c>
    </row>
    <row r="214" spans="1:18" ht="12.75" customHeight="1" x14ac:dyDescent="0.3">
      <c r="A214">
        <v>213</v>
      </c>
      <c r="B214" t="s">
        <v>95</v>
      </c>
      <c r="C214" t="s">
        <v>495</v>
      </c>
      <c r="D214">
        <v>0.5</v>
      </c>
      <c r="F214">
        <v>5.8799999999999998E-2</v>
      </c>
      <c r="G214">
        <v>17</v>
      </c>
      <c r="H214" t="s">
        <v>120</v>
      </c>
      <c r="L214" t="s">
        <v>502</v>
      </c>
      <c r="M214" t="s">
        <v>503</v>
      </c>
      <c r="N214" t="s">
        <v>126</v>
      </c>
      <c r="R214" t="s">
        <v>2869</v>
      </c>
    </row>
    <row r="215" spans="1:18" ht="12.75" customHeight="1" x14ac:dyDescent="0.3">
      <c r="A215">
        <v>214</v>
      </c>
      <c r="B215" t="s">
        <v>15</v>
      </c>
      <c r="C215" t="s">
        <v>495</v>
      </c>
      <c r="D215">
        <v>0.5</v>
      </c>
      <c r="F215">
        <v>9.6000000000000002E-2</v>
      </c>
      <c r="G215">
        <v>17</v>
      </c>
      <c r="H215" t="s">
        <v>236</v>
      </c>
      <c r="L215" t="s">
        <v>504</v>
      </c>
      <c r="M215" t="s">
        <v>505</v>
      </c>
      <c r="N215" t="s">
        <v>126</v>
      </c>
      <c r="R215" t="s">
        <v>2869</v>
      </c>
    </row>
    <row r="216" spans="1:18" ht="12.75" customHeight="1" x14ac:dyDescent="0.3">
      <c r="A216">
        <v>215</v>
      </c>
      <c r="B216" t="s">
        <v>15</v>
      </c>
      <c r="C216" t="s">
        <v>495</v>
      </c>
      <c r="D216">
        <v>0.5</v>
      </c>
      <c r="F216">
        <v>4.02E-2</v>
      </c>
      <c r="G216">
        <v>17</v>
      </c>
      <c r="H216" t="s">
        <v>234</v>
      </c>
      <c r="L216" t="s">
        <v>506</v>
      </c>
      <c r="M216" t="s">
        <v>332</v>
      </c>
      <c r="N216" t="s">
        <v>126</v>
      </c>
      <c r="R216" t="s">
        <v>2869</v>
      </c>
    </row>
    <row r="217" spans="1:18" ht="12.75" customHeight="1" x14ac:dyDescent="0.3">
      <c r="A217">
        <v>216</v>
      </c>
      <c r="B217" t="s">
        <v>15</v>
      </c>
      <c r="C217" t="s">
        <v>495</v>
      </c>
      <c r="D217">
        <v>0.5</v>
      </c>
      <c r="F217">
        <v>0.21149999999999999</v>
      </c>
      <c r="G217">
        <v>17</v>
      </c>
      <c r="H217" t="s">
        <v>120</v>
      </c>
      <c r="L217" t="s">
        <v>507</v>
      </c>
      <c r="M217" t="s">
        <v>172</v>
      </c>
      <c r="N217" t="s">
        <v>126</v>
      </c>
      <c r="R217" t="s">
        <v>2869</v>
      </c>
    </row>
    <row r="218" spans="1:18" ht="12.75" customHeight="1" x14ac:dyDescent="0.3">
      <c r="A218">
        <v>217</v>
      </c>
      <c r="B218" t="s">
        <v>15</v>
      </c>
      <c r="C218" t="s">
        <v>508</v>
      </c>
      <c r="D218">
        <v>0.5</v>
      </c>
      <c r="F218">
        <v>2.06E-2</v>
      </c>
      <c r="G218">
        <v>17</v>
      </c>
      <c r="H218" t="s">
        <v>120</v>
      </c>
      <c r="L218" t="s">
        <v>509</v>
      </c>
      <c r="M218" t="s">
        <v>332</v>
      </c>
      <c r="N218" t="s">
        <v>126</v>
      </c>
      <c r="R218" t="s">
        <v>2869</v>
      </c>
    </row>
    <row r="219" spans="1:18" ht="12.75" customHeight="1" x14ac:dyDescent="0.3">
      <c r="A219">
        <v>218</v>
      </c>
      <c r="B219" t="s">
        <v>15</v>
      </c>
      <c r="C219" t="s">
        <v>508</v>
      </c>
      <c r="D219">
        <v>0.5</v>
      </c>
      <c r="F219">
        <v>3.0000000000000001E-3</v>
      </c>
      <c r="G219">
        <v>17</v>
      </c>
      <c r="H219" t="s">
        <v>236</v>
      </c>
      <c r="L219" t="s">
        <v>510</v>
      </c>
      <c r="M219" t="s">
        <v>505</v>
      </c>
      <c r="N219" t="s">
        <v>126</v>
      </c>
      <c r="R219" t="s">
        <v>2869</v>
      </c>
    </row>
    <row r="220" spans="1:18" ht="12.75" customHeight="1" x14ac:dyDescent="0.3">
      <c r="A220">
        <v>219</v>
      </c>
      <c r="B220" t="s">
        <v>15</v>
      </c>
      <c r="C220" t="s">
        <v>508</v>
      </c>
      <c r="D220">
        <v>0.5</v>
      </c>
      <c r="F220">
        <v>0.14280000000000001</v>
      </c>
      <c r="G220">
        <v>17</v>
      </c>
      <c r="H220" t="s">
        <v>134</v>
      </c>
      <c r="L220" t="s">
        <v>511</v>
      </c>
      <c r="M220" t="s">
        <v>51</v>
      </c>
      <c r="N220" t="s">
        <v>173</v>
      </c>
      <c r="O220" t="s">
        <v>36</v>
      </c>
      <c r="Q220" t="s">
        <v>174</v>
      </c>
    </row>
    <row r="221" spans="1:18" ht="12.75" customHeight="1" x14ac:dyDescent="0.3">
      <c r="A221">
        <v>220</v>
      </c>
      <c r="B221" t="s">
        <v>15</v>
      </c>
      <c r="C221" t="s">
        <v>508</v>
      </c>
      <c r="D221">
        <v>0.5</v>
      </c>
      <c r="F221">
        <v>2.2349999999999998E-2</v>
      </c>
      <c r="G221">
        <v>17</v>
      </c>
      <c r="H221" t="s">
        <v>134</v>
      </c>
      <c r="L221" t="s">
        <v>512</v>
      </c>
      <c r="M221" t="s">
        <v>51</v>
      </c>
      <c r="N221" t="s">
        <v>173</v>
      </c>
      <c r="O221" t="s">
        <v>36</v>
      </c>
      <c r="Q221" t="s">
        <v>174</v>
      </c>
    </row>
    <row r="222" spans="1:18" ht="12.75" customHeight="1" x14ac:dyDescent="0.3">
      <c r="A222">
        <v>221</v>
      </c>
      <c r="B222" t="s">
        <v>15</v>
      </c>
      <c r="C222" t="s">
        <v>508</v>
      </c>
      <c r="D222">
        <v>0.5</v>
      </c>
      <c r="F222">
        <v>2.7E-2</v>
      </c>
      <c r="G222">
        <v>17</v>
      </c>
      <c r="H222" t="s">
        <v>134</v>
      </c>
      <c r="L222" t="s">
        <v>513</v>
      </c>
      <c r="M222" t="s">
        <v>51</v>
      </c>
      <c r="N222" t="s">
        <v>126</v>
      </c>
      <c r="R222" t="s">
        <v>2869</v>
      </c>
    </row>
    <row r="223" spans="1:18" ht="12.75" customHeight="1" x14ac:dyDescent="0.3">
      <c r="A223">
        <v>300</v>
      </c>
      <c r="B223" t="s">
        <v>515</v>
      </c>
      <c r="C223" t="s">
        <v>516</v>
      </c>
      <c r="D223" t="s">
        <v>517</v>
      </c>
      <c r="E223" t="s">
        <v>18</v>
      </c>
      <c r="F223">
        <v>0</v>
      </c>
      <c r="G223">
        <v>18</v>
      </c>
      <c r="H223" t="s">
        <v>518</v>
      </c>
      <c r="L223" t="s">
        <v>18</v>
      </c>
      <c r="M223" t="s">
        <v>519</v>
      </c>
      <c r="N223" t="s">
        <v>519</v>
      </c>
      <c r="Q223" t="s">
        <v>520</v>
      </c>
    </row>
    <row r="224" spans="1:18" ht="12.75" customHeight="1" x14ac:dyDescent="0.3">
      <c r="A224">
        <v>301</v>
      </c>
      <c r="B224" t="s">
        <v>515</v>
      </c>
      <c r="C224" t="s">
        <v>516</v>
      </c>
      <c r="D224" t="s">
        <v>517</v>
      </c>
      <c r="E224" t="s">
        <v>18</v>
      </c>
      <c r="F224">
        <v>0</v>
      </c>
      <c r="G224">
        <v>18</v>
      </c>
      <c r="H224" t="s">
        <v>521</v>
      </c>
      <c r="L224" t="s">
        <v>18</v>
      </c>
      <c r="M224" t="s">
        <v>519</v>
      </c>
      <c r="N224" t="s">
        <v>519</v>
      </c>
      <c r="Q224" t="s">
        <v>520</v>
      </c>
    </row>
    <row r="225" spans="1:17" ht="12.75" customHeight="1" x14ac:dyDescent="0.3">
      <c r="A225">
        <v>302</v>
      </c>
      <c r="B225" t="s">
        <v>515</v>
      </c>
      <c r="C225" t="s">
        <v>516</v>
      </c>
      <c r="D225" t="s">
        <v>517</v>
      </c>
      <c r="E225" t="s">
        <v>18</v>
      </c>
      <c r="F225">
        <v>0</v>
      </c>
      <c r="G225">
        <v>18</v>
      </c>
      <c r="H225" t="s">
        <v>522</v>
      </c>
      <c r="L225" t="s">
        <v>18</v>
      </c>
      <c r="M225" t="s">
        <v>519</v>
      </c>
      <c r="N225" t="s">
        <v>519</v>
      </c>
      <c r="Q225" t="s">
        <v>520</v>
      </c>
    </row>
    <row r="226" spans="1:17" ht="12.75" customHeight="1" x14ac:dyDescent="0.3">
      <c r="A226">
        <v>303</v>
      </c>
      <c r="B226" t="s">
        <v>515</v>
      </c>
      <c r="C226" t="s">
        <v>516</v>
      </c>
      <c r="D226" t="s">
        <v>517</v>
      </c>
      <c r="E226" t="s">
        <v>18</v>
      </c>
      <c r="F226">
        <v>0</v>
      </c>
      <c r="G226">
        <v>18</v>
      </c>
      <c r="H226" t="s">
        <v>523</v>
      </c>
      <c r="L226" t="s">
        <v>18</v>
      </c>
      <c r="M226" t="s">
        <v>519</v>
      </c>
      <c r="N226" t="s">
        <v>519</v>
      </c>
      <c r="Q226" t="s">
        <v>520</v>
      </c>
    </row>
    <row r="227" spans="1:17" ht="12.75" customHeight="1" x14ac:dyDescent="0.3">
      <c r="A227">
        <v>304</v>
      </c>
      <c r="B227" t="s">
        <v>27</v>
      </c>
      <c r="C227" t="s">
        <v>524</v>
      </c>
      <c r="D227" t="s">
        <v>517</v>
      </c>
      <c r="E227" t="s">
        <v>525</v>
      </c>
      <c r="F227">
        <v>0.84</v>
      </c>
      <c r="G227">
        <v>18</v>
      </c>
      <c r="H227" t="s">
        <v>143</v>
      </c>
      <c r="L227" t="s">
        <v>18</v>
      </c>
      <c r="M227" t="s">
        <v>526</v>
      </c>
      <c r="N227" t="s">
        <v>527</v>
      </c>
      <c r="O227" t="s">
        <v>528</v>
      </c>
    </row>
    <row r="228" spans="1:17" ht="12.75" customHeight="1" x14ac:dyDescent="0.3">
      <c r="A228">
        <v>305</v>
      </c>
      <c r="B228" t="s">
        <v>27</v>
      </c>
      <c r="C228" t="s">
        <v>524</v>
      </c>
      <c r="D228" t="s">
        <v>517</v>
      </c>
      <c r="E228" t="s">
        <v>529</v>
      </c>
      <c r="F228">
        <v>0.88</v>
      </c>
      <c r="G228">
        <v>18</v>
      </c>
      <c r="H228" t="s">
        <v>530</v>
      </c>
      <c r="L228" t="s">
        <v>18</v>
      </c>
      <c r="M228" t="s">
        <v>526</v>
      </c>
      <c r="N228" t="s">
        <v>527</v>
      </c>
      <c r="O228" t="s">
        <v>528</v>
      </c>
    </row>
    <row r="229" spans="1:17" ht="12.75" customHeight="1" x14ac:dyDescent="0.3">
      <c r="A229">
        <v>306</v>
      </c>
      <c r="B229" t="s">
        <v>27</v>
      </c>
      <c r="C229" t="s">
        <v>524</v>
      </c>
      <c r="D229" t="s">
        <v>517</v>
      </c>
      <c r="E229" t="s">
        <v>531</v>
      </c>
      <c r="F229">
        <v>0.6</v>
      </c>
      <c r="G229">
        <v>18</v>
      </c>
      <c r="H229" t="s">
        <v>138</v>
      </c>
      <c r="L229" t="s">
        <v>18</v>
      </c>
      <c r="M229" t="s">
        <v>526</v>
      </c>
      <c r="N229" t="s">
        <v>527</v>
      </c>
      <c r="O229" t="s">
        <v>528</v>
      </c>
    </row>
    <row r="230" spans="1:17" ht="12.75" customHeight="1" x14ac:dyDescent="0.3">
      <c r="A230">
        <v>307</v>
      </c>
      <c r="B230" t="s">
        <v>27</v>
      </c>
      <c r="C230" t="s">
        <v>524</v>
      </c>
      <c r="D230" t="s">
        <v>517</v>
      </c>
      <c r="E230" t="s">
        <v>532</v>
      </c>
      <c r="F230">
        <v>0.4</v>
      </c>
      <c r="G230">
        <v>18</v>
      </c>
      <c r="H230" t="s">
        <v>147</v>
      </c>
      <c r="L230" t="s">
        <v>18</v>
      </c>
      <c r="M230" t="s">
        <v>533</v>
      </c>
      <c r="N230" t="s">
        <v>527</v>
      </c>
      <c r="O230" t="s">
        <v>528</v>
      </c>
    </row>
    <row r="231" spans="1:17" ht="12.75" customHeight="1" x14ac:dyDescent="0.3">
      <c r="A231">
        <v>308</v>
      </c>
      <c r="B231" t="s">
        <v>27</v>
      </c>
      <c r="C231" t="s">
        <v>524</v>
      </c>
      <c r="D231" t="s">
        <v>517</v>
      </c>
      <c r="E231" t="s">
        <v>534</v>
      </c>
      <c r="F231">
        <v>0.52</v>
      </c>
      <c r="G231">
        <v>18</v>
      </c>
      <c r="H231" t="s">
        <v>535</v>
      </c>
      <c r="L231" t="s">
        <v>18</v>
      </c>
      <c r="M231" t="s">
        <v>533</v>
      </c>
      <c r="N231" t="s">
        <v>527</v>
      </c>
      <c r="O231" t="s">
        <v>528</v>
      </c>
    </row>
    <row r="232" spans="1:17" ht="12.75" customHeight="1" x14ac:dyDescent="0.3">
      <c r="A232">
        <v>309</v>
      </c>
      <c r="B232" t="s">
        <v>27</v>
      </c>
      <c r="C232" t="s">
        <v>524</v>
      </c>
      <c r="D232" t="s">
        <v>517</v>
      </c>
      <c r="E232" t="s">
        <v>536</v>
      </c>
      <c r="F232">
        <v>0.48</v>
      </c>
      <c r="G232">
        <v>18</v>
      </c>
      <c r="H232" t="s">
        <v>537</v>
      </c>
      <c r="L232" t="s">
        <v>18</v>
      </c>
      <c r="M232" t="s">
        <v>526</v>
      </c>
      <c r="N232" t="s">
        <v>527</v>
      </c>
      <c r="O232" t="s">
        <v>528</v>
      </c>
    </row>
    <row r="233" spans="1:17" ht="12.75" customHeight="1" x14ac:dyDescent="0.3">
      <c r="A233">
        <v>310</v>
      </c>
      <c r="B233" t="s">
        <v>538</v>
      </c>
      <c r="C233" t="s">
        <v>524</v>
      </c>
      <c r="D233" t="s">
        <v>517</v>
      </c>
      <c r="E233" t="s">
        <v>539</v>
      </c>
      <c r="F233">
        <v>0.56000000000000005</v>
      </c>
      <c r="G233">
        <v>18</v>
      </c>
      <c r="H233" t="s">
        <v>540</v>
      </c>
      <c r="L233" t="s">
        <v>541</v>
      </c>
      <c r="M233" t="s">
        <v>542</v>
      </c>
      <c r="N233" t="s">
        <v>541</v>
      </c>
      <c r="P233" t="s">
        <v>543</v>
      </c>
      <c r="Q233" t="s">
        <v>92</v>
      </c>
    </row>
    <row r="234" spans="1:17" ht="12.75" customHeight="1" x14ac:dyDescent="0.3">
      <c r="A234">
        <v>311</v>
      </c>
      <c r="B234" t="s">
        <v>538</v>
      </c>
      <c r="C234" t="s">
        <v>524</v>
      </c>
      <c r="D234" t="s">
        <v>517</v>
      </c>
      <c r="E234" t="s">
        <v>544</v>
      </c>
      <c r="F234">
        <v>0.68</v>
      </c>
      <c r="G234">
        <v>18</v>
      </c>
      <c r="H234" t="s">
        <v>545</v>
      </c>
      <c r="L234" t="s">
        <v>541</v>
      </c>
      <c r="M234" t="s">
        <v>542</v>
      </c>
      <c r="N234" t="s">
        <v>541</v>
      </c>
      <c r="P234" t="s">
        <v>543</v>
      </c>
      <c r="Q234" t="s">
        <v>92</v>
      </c>
    </row>
    <row r="235" spans="1:17" ht="12.75" customHeight="1" x14ac:dyDescent="0.3">
      <c r="A235">
        <v>312</v>
      </c>
      <c r="B235" t="s">
        <v>538</v>
      </c>
      <c r="C235" t="s">
        <v>524</v>
      </c>
      <c r="D235" t="s">
        <v>517</v>
      </c>
      <c r="E235" t="s">
        <v>546</v>
      </c>
      <c r="F235">
        <v>0.72</v>
      </c>
      <c r="G235">
        <v>18</v>
      </c>
      <c r="H235" t="s">
        <v>547</v>
      </c>
      <c r="L235" t="s">
        <v>541</v>
      </c>
      <c r="M235" t="s">
        <v>542</v>
      </c>
      <c r="N235" t="s">
        <v>541</v>
      </c>
      <c r="P235" t="s">
        <v>543</v>
      </c>
      <c r="Q235" t="s">
        <v>92</v>
      </c>
    </row>
    <row r="236" spans="1:17" ht="12.75" customHeight="1" x14ac:dyDescent="0.3">
      <c r="A236">
        <v>313</v>
      </c>
      <c r="B236" t="s">
        <v>538</v>
      </c>
      <c r="C236" t="s">
        <v>524</v>
      </c>
      <c r="D236">
        <v>0.5</v>
      </c>
      <c r="E236" t="s">
        <v>1350</v>
      </c>
      <c r="F236">
        <v>0.44</v>
      </c>
      <c r="G236">
        <v>18</v>
      </c>
      <c r="H236" t="s">
        <v>540</v>
      </c>
      <c r="L236" t="s">
        <v>1351</v>
      </c>
      <c r="M236" t="s">
        <v>1352</v>
      </c>
      <c r="N236" t="s">
        <v>1353</v>
      </c>
      <c r="Q236" t="s">
        <v>56</v>
      </c>
    </row>
    <row r="237" spans="1:17" ht="12.75" customHeight="1" x14ac:dyDescent="0.3">
      <c r="A237">
        <v>314</v>
      </c>
      <c r="B237" t="s">
        <v>27</v>
      </c>
      <c r="C237" t="s">
        <v>524</v>
      </c>
      <c r="D237">
        <v>0.5</v>
      </c>
      <c r="E237" t="s">
        <v>762</v>
      </c>
      <c r="F237">
        <v>0.64</v>
      </c>
      <c r="G237">
        <v>18</v>
      </c>
      <c r="H237" t="s">
        <v>147</v>
      </c>
      <c r="L237" t="s">
        <v>763</v>
      </c>
      <c r="M237" t="s">
        <v>526</v>
      </c>
      <c r="N237" t="s">
        <v>594</v>
      </c>
      <c r="Q237" t="s">
        <v>595</v>
      </c>
    </row>
    <row r="238" spans="1:17" ht="12.75" customHeight="1" x14ac:dyDescent="0.3">
      <c r="A238">
        <v>315</v>
      </c>
      <c r="B238" t="s">
        <v>538</v>
      </c>
      <c r="C238" t="s">
        <v>559</v>
      </c>
      <c r="D238">
        <v>0.5</v>
      </c>
      <c r="E238" t="s">
        <v>1354</v>
      </c>
      <c r="F238">
        <v>0.32400000000000001</v>
      </c>
      <c r="G238">
        <v>18</v>
      </c>
      <c r="H238" t="s">
        <v>545</v>
      </c>
      <c r="L238" t="s">
        <v>1355</v>
      </c>
      <c r="M238" t="s">
        <v>542</v>
      </c>
      <c r="N238" t="s">
        <v>1353</v>
      </c>
      <c r="Q238" t="s">
        <v>56</v>
      </c>
    </row>
    <row r="239" spans="1:17" ht="12.75" customHeight="1" x14ac:dyDescent="0.3">
      <c r="A239">
        <v>316</v>
      </c>
      <c r="B239" t="s">
        <v>27</v>
      </c>
      <c r="C239" t="s">
        <v>559</v>
      </c>
      <c r="D239">
        <v>0.5</v>
      </c>
      <c r="E239" t="s">
        <v>764</v>
      </c>
      <c r="F239">
        <v>0.72</v>
      </c>
      <c r="G239">
        <v>18</v>
      </c>
      <c r="H239" t="s">
        <v>143</v>
      </c>
      <c r="L239" t="s">
        <v>765</v>
      </c>
      <c r="M239" t="s">
        <v>526</v>
      </c>
      <c r="N239" t="s">
        <v>766</v>
      </c>
      <c r="Q239" t="s">
        <v>595</v>
      </c>
    </row>
    <row r="240" spans="1:17" ht="12.75" customHeight="1" x14ac:dyDescent="0.3">
      <c r="A240">
        <v>317</v>
      </c>
      <c r="B240" t="s">
        <v>538</v>
      </c>
      <c r="C240" t="s">
        <v>559</v>
      </c>
      <c r="D240">
        <v>0.5</v>
      </c>
      <c r="E240" t="s">
        <v>560</v>
      </c>
      <c r="F240">
        <v>0.33279999999999998</v>
      </c>
      <c r="G240">
        <v>18</v>
      </c>
      <c r="H240" t="s">
        <v>547</v>
      </c>
      <c r="L240" t="s">
        <v>561</v>
      </c>
      <c r="M240" t="s">
        <v>542</v>
      </c>
      <c r="N240" t="s">
        <v>562</v>
      </c>
    </row>
    <row r="241" spans="1:18" ht="12.75" customHeight="1" x14ac:dyDescent="0.3">
      <c r="A241">
        <v>318</v>
      </c>
      <c r="B241" t="s">
        <v>27</v>
      </c>
      <c r="C241" t="s">
        <v>559</v>
      </c>
      <c r="D241">
        <v>0.5</v>
      </c>
      <c r="E241" t="s">
        <v>767</v>
      </c>
      <c r="F241">
        <v>1.4</v>
      </c>
      <c r="G241">
        <v>18</v>
      </c>
      <c r="H241" t="s">
        <v>530</v>
      </c>
      <c r="L241" t="s">
        <v>768</v>
      </c>
      <c r="M241" t="s">
        <v>526</v>
      </c>
      <c r="N241" t="s">
        <v>594</v>
      </c>
      <c r="Q241" t="s">
        <v>595</v>
      </c>
    </row>
    <row r="242" spans="1:18" ht="12.75" customHeight="1" x14ac:dyDescent="0.3">
      <c r="A242">
        <v>319</v>
      </c>
      <c r="B242" t="s">
        <v>27</v>
      </c>
      <c r="C242" t="s">
        <v>769</v>
      </c>
      <c r="D242">
        <v>0.5</v>
      </c>
      <c r="E242" t="s">
        <v>770</v>
      </c>
      <c r="F242">
        <v>0.75</v>
      </c>
      <c r="G242">
        <v>18</v>
      </c>
      <c r="H242" t="s">
        <v>138</v>
      </c>
      <c r="L242" t="s">
        <v>771</v>
      </c>
      <c r="M242" t="s">
        <v>526</v>
      </c>
      <c r="N242" t="s">
        <v>594</v>
      </c>
      <c r="Q242" t="s">
        <v>595</v>
      </c>
    </row>
    <row r="243" spans="1:18" ht="12.75" customHeight="1" x14ac:dyDescent="0.3">
      <c r="A243">
        <v>320</v>
      </c>
      <c r="B243" t="s">
        <v>27</v>
      </c>
      <c r="C243" t="s">
        <v>769</v>
      </c>
      <c r="D243">
        <v>0.5</v>
      </c>
      <c r="E243" t="s">
        <v>772</v>
      </c>
      <c r="F243">
        <v>0.84</v>
      </c>
      <c r="G243">
        <v>18</v>
      </c>
      <c r="H243" t="s">
        <v>537</v>
      </c>
      <c r="L243" t="s">
        <v>773</v>
      </c>
      <c r="M243" t="s">
        <v>526</v>
      </c>
      <c r="N243" t="s">
        <v>594</v>
      </c>
      <c r="O243" t="s">
        <v>36</v>
      </c>
      <c r="Q243" t="s">
        <v>595</v>
      </c>
    </row>
    <row r="244" spans="1:18" ht="12.75" customHeight="1" x14ac:dyDescent="0.3">
      <c r="A244">
        <v>321</v>
      </c>
      <c r="B244" t="s">
        <v>27</v>
      </c>
      <c r="C244" t="s">
        <v>769</v>
      </c>
      <c r="D244">
        <v>0.5</v>
      </c>
      <c r="E244" t="s">
        <v>778</v>
      </c>
      <c r="F244">
        <v>0.84</v>
      </c>
      <c r="G244">
        <v>18</v>
      </c>
      <c r="H244" t="s">
        <v>535</v>
      </c>
      <c r="L244" t="s">
        <v>779</v>
      </c>
      <c r="M244" t="s">
        <v>526</v>
      </c>
      <c r="N244" t="s">
        <v>594</v>
      </c>
      <c r="Q244" t="s">
        <v>595</v>
      </c>
    </row>
    <row r="245" spans="1:18" ht="12.75" customHeight="1" x14ac:dyDescent="0.3">
      <c r="A245">
        <v>322</v>
      </c>
      <c r="B245" t="s">
        <v>27</v>
      </c>
      <c r="C245" t="s">
        <v>769</v>
      </c>
      <c r="D245">
        <v>0.5</v>
      </c>
      <c r="E245" t="s">
        <v>780</v>
      </c>
      <c r="F245">
        <v>0.44</v>
      </c>
      <c r="G245">
        <v>18</v>
      </c>
      <c r="H245" t="s">
        <v>143</v>
      </c>
      <c r="L245" t="s">
        <v>144</v>
      </c>
      <c r="M245" t="s">
        <v>781</v>
      </c>
      <c r="N245" t="s">
        <v>594</v>
      </c>
      <c r="Q245" t="s">
        <v>595</v>
      </c>
    </row>
    <row r="246" spans="1:18" ht="12.75" customHeight="1" x14ac:dyDescent="0.3">
      <c r="A246">
        <v>323</v>
      </c>
      <c r="B246" t="s">
        <v>27</v>
      </c>
      <c r="C246" t="s">
        <v>769</v>
      </c>
      <c r="D246">
        <v>0.5</v>
      </c>
      <c r="E246" t="s">
        <v>788</v>
      </c>
      <c r="F246">
        <v>0.84</v>
      </c>
      <c r="G246">
        <v>18</v>
      </c>
      <c r="H246" t="s">
        <v>530</v>
      </c>
      <c r="L246" t="s">
        <v>789</v>
      </c>
      <c r="M246" t="s">
        <v>790</v>
      </c>
      <c r="N246" t="s">
        <v>594</v>
      </c>
      <c r="Q246" t="s">
        <v>595</v>
      </c>
    </row>
    <row r="247" spans="1:18" ht="12.75" customHeight="1" x14ac:dyDescent="0.3">
      <c r="A247">
        <v>324</v>
      </c>
      <c r="B247" t="s">
        <v>27</v>
      </c>
      <c r="C247" t="s">
        <v>136</v>
      </c>
      <c r="D247">
        <v>0.5</v>
      </c>
      <c r="E247" t="s">
        <v>791</v>
      </c>
      <c r="F247">
        <v>0.43</v>
      </c>
      <c r="G247">
        <v>18</v>
      </c>
      <c r="H247" t="s">
        <v>147</v>
      </c>
      <c r="L247" t="s">
        <v>792</v>
      </c>
      <c r="M247" t="s">
        <v>793</v>
      </c>
      <c r="N247" t="s">
        <v>594</v>
      </c>
      <c r="Q247" t="s">
        <v>595</v>
      </c>
    </row>
    <row r="248" spans="1:18" ht="12.75" customHeight="1" x14ac:dyDescent="0.3">
      <c r="A248">
        <v>325</v>
      </c>
      <c r="B248" t="s">
        <v>27</v>
      </c>
      <c r="C248" t="s">
        <v>136</v>
      </c>
      <c r="D248">
        <v>0.5</v>
      </c>
      <c r="E248" t="s">
        <v>796</v>
      </c>
      <c r="F248">
        <v>0.24</v>
      </c>
      <c r="G248">
        <v>18</v>
      </c>
      <c r="H248" t="s">
        <v>535</v>
      </c>
      <c r="L248" t="s">
        <v>797</v>
      </c>
      <c r="M248" t="s">
        <v>798</v>
      </c>
      <c r="N248" t="s">
        <v>594</v>
      </c>
      <c r="Q248" t="s">
        <v>595</v>
      </c>
    </row>
    <row r="249" spans="1:18" ht="12.75" customHeight="1" x14ac:dyDescent="0.3">
      <c r="A249">
        <v>326</v>
      </c>
      <c r="B249" t="s">
        <v>538</v>
      </c>
      <c r="C249" t="s">
        <v>136</v>
      </c>
      <c r="D249">
        <v>0.5</v>
      </c>
      <c r="E249" t="s">
        <v>596</v>
      </c>
      <c r="F249">
        <v>0.36</v>
      </c>
      <c r="G249">
        <v>18</v>
      </c>
      <c r="H249" t="s">
        <v>545</v>
      </c>
      <c r="L249" t="s">
        <v>597</v>
      </c>
      <c r="M249" t="s">
        <v>598</v>
      </c>
      <c r="N249" t="s">
        <v>599</v>
      </c>
    </row>
    <row r="250" spans="1:18" ht="12.75" customHeight="1" x14ac:dyDescent="0.3">
      <c r="A250">
        <v>327</v>
      </c>
      <c r="B250" t="s">
        <v>538</v>
      </c>
      <c r="C250" t="s">
        <v>136</v>
      </c>
      <c r="D250">
        <v>0.5</v>
      </c>
      <c r="E250" t="s">
        <v>600</v>
      </c>
      <c r="F250">
        <v>0.21</v>
      </c>
      <c r="G250">
        <v>18</v>
      </c>
      <c r="H250" t="s">
        <v>540</v>
      </c>
      <c r="L250" t="s">
        <v>601</v>
      </c>
      <c r="M250" t="s">
        <v>598</v>
      </c>
      <c r="N250" t="s">
        <v>599</v>
      </c>
    </row>
    <row r="251" spans="1:18" ht="12.75" customHeight="1" x14ac:dyDescent="0.3">
      <c r="A251">
        <v>328</v>
      </c>
      <c r="B251" t="s">
        <v>27</v>
      </c>
      <c r="C251" t="s">
        <v>136</v>
      </c>
      <c r="D251">
        <v>0.5</v>
      </c>
      <c r="E251" t="s">
        <v>137</v>
      </c>
      <c r="F251">
        <v>0.33</v>
      </c>
      <c r="G251">
        <v>18</v>
      </c>
      <c r="H251" t="s">
        <v>138</v>
      </c>
      <c r="L251" t="s">
        <v>139</v>
      </c>
      <c r="M251" t="s">
        <v>140</v>
      </c>
      <c r="N251" t="s">
        <v>35</v>
      </c>
      <c r="Q251" t="s">
        <v>56</v>
      </c>
    </row>
    <row r="252" spans="1:18" ht="12.75" customHeight="1" x14ac:dyDescent="0.3">
      <c r="A252">
        <v>329</v>
      </c>
      <c r="B252" t="s">
        <v>27</v>
      </c>
      <c r="C252" t="s">
        <v>136</v>
      </c>
      <c r="D252">
        <v>0.5</v>
      </c>
      <c r="E252" t="s">
        <v>604</v>
      </c>
      <c r="F252">
        <v>0.02</v>
      </c>
      <c r="G252">
        <v>18</v>
      </c>
      <c r="H252" t="s">
        <v>530</v>
      </c>
      <c r="I252" t="s">
        <v>605</v>
      </c>
      <c r="L252" t="s">
        <v>606</v>
      </c>
      <c r="M252" t="s">
        <v>607</v>
      </c>
      <c r="N252" t="s">
        <v>608</v>
      </c>
    </row>
    <row r="253" spans="1:18" ht="12.75" customHeight="1" x14ac:dyDescent="0.3">
      <c r="A253">
        <v>330</v>
      </c>
      <c r="B253" t="s">
        <v>27</v>
      </c>
      <c r="C253" t="s">
        <v>136</v>
      </c>
      <c r="D253">
        <v>0.5</v>
      </c>
      <c r="E253" t="s">
        <v>137</v>
      </c>
      <c r="F253">
        <v>1E-3</v>
      </c>
      <c r="G253">
        <v>18</v>
      </c>
      <c r="H253" t="s">
        <v>138</v>
      </c>
      <c r="I253">
        <v>15</v>
      </c>
      <c r="L253" t="s">
        <v>609</v>
      </c>
      <c r="M253" t="s">
        <v>610</v>
      </c>
      <c r="N253" t="s">
        <v>611</v>
      </c>
      <c r="R253" t="s">
        <v>2869</v>
      </c>
    </row>
    <row r="254" spans="1:18" ht="12.75" customHeight="1" x14ac:dyDescent="0.3">
      <c r="A254">
        <v>331</v>
      </c>
      <c r="B254" t="s">
        <v>27</v>
      </c>
      <c r="C254" t="s">
        <v>141</v>
      </c>
      <c r="D254">
        <v>0.5</v>
      </c>
      <c r="E254" t="s">
        <v>142</v>
      </c>
      <c r="F254">
        <v>0.56999999999999995</v>
      </c>
      <c r="G254">
        <v>18</v>
      </c>
      <c r="H254" t="s">
        <v>143</v>
      </c>
      <c r="L254" t="s">
        <v>144</v>
      </c>
      <c r="M254" t="s">
        <v>145</v>
      </c>
      <c r="N254" t="s">
        <v>35</v>
      </c>
      <c r="Q254" t="s">
        <v>56</v>
      </c>
    </row>
    <row r="255" spans="1:18" ht="12.75" customHeight="1" x14ac:dyDescent="0.3">
      <c r="A255">
        <v>332</v>
      </c>
      <c r="B255" t="s">
        <v>27</v>
      </c>
      <c r="C255" t="s">
        <v>141</v>
      </c>
      <c r="D255">
        <v>0.5</v>
      </c>
      <c r="E255" t="s">
        <v>142</v>
      </c>
      <c r="F255">
        <v>0.36</v>
      </c>
      <c r="G255">
        <v>18</v>
      </c>
      <c r="H255" t="s">
        <v>535</v>
      </c>
      <c r="L255" t="s">
        <v>614</v>
      </c>
      <c r="M255" t="s">
        <v>145</v>
      </c>
      <c r="N255" t="s">
        <v>608</v>
      </c>
    </row>
    <row r="256" spans="1:18" ht="12.75" customHeight="1" x14ac:dyDescent="0.3">
      <c r="A256">
        <v>333</v>
      </c>
      <c r="B256" t="s">
        <v>27</v>
      </c>
      <c r="C256" t="s">
        <v>141</v>
      </c>
      <c r="D256">
        <v>0.5</v>
      </c>
      <c r="E256" t="s">
        <v>146</v>
      </c>
      <c r="F256">
        <v>0.2</v>
      </c>
      <c r="G256">
        <v>18</v>
      </c>
      <c r="H256" t="s">
        <v>147</v>
      </c>
      <c r="L256" t="s">
        <v>148</v>
      </c>
      <c r="M256" t="s">
        <v>149</v>
      </c>
      <c r="N256" t="s">
        <v>35</v>
      </c>
      <c r="Q256" t="s">
        <v>56</v>
      </c>
    </row>
    <row r="257" spans="1:18" ht="12.75" customHeight="1" x14ac:dyDescent="0.3">
      <c r="A257">
        <v>334</v>
      </c>
      <c r="B257" t="s">
        <v>538</v>
      </c>
      <c r="C257" t="s">
        <v>141</v>
      </c>
      <c r="D257">
        <v>0.5</v>
      </c>
      <c r="E257" t="s">
        <v>616</v>
      </c>
      <c r="F257">
        <v>0.18</v>
      </c>
      <c r="G257">
        <v>18</v>
      </c>
      <c r="H257" t="s">
        <v>545</v>
      </c>
      <c r="L257" t="s">
        <v>617</v>
      </c>
      <c r="M257" t="s">
        <v>598</v>
      </c>
      <c r="N257" t="s">
        <v>618</v>
      </c>
    </row>
    <row r="258" spans="1:18" ht="12.75" customHeight="1" x14ac:dyDescent="0.3">
      <c r="A258">
        <v>335</v>
      </c>
      <c r="B258" t="s">
        <v>538</v>
      </c>
      <c r="C258" t="s">
        <v>141</v>
      </c>
      <c r="D258">
        <v>0.5</v>
      </c>
      <c r="E258" t="s">
        <v>619</v>
      </c>
      <c r="F258">
        <v>0.12</v>
      </c>
      <c r="G258">
        <v>18</v>
      </c>
      <c r="H258" t="s">
        <v>540</v>
      </c>
      <c r="L258" t="s">
        <v>620</v>
      </c>
      <c r="M258" t="s">
        <v>598</v>
      </c>
      <c r="N258" t="s">
        <v>621</v>
      </c>
    </row>
    <row r="259" spans="1:18" ht="12.75" customHeight="1" x14ac:dyDescent="0.3">
      <c r="A259">
        <v>336</v>
      </c>
      <c r="B259" t="s">
        <v>538</v>
      </c>
      <c r="C259" t="s">
        <v>141</v>
      </c>
      <c r="D259" t="s">
        <v>517</v>
      </c>
      <c r="E259" t="s">
        <v>622</v>
      </c>
      <c r="F259">
        <v>0.56000000000000005</v>
      </c>
      <c r="G259">
        <v>18</v>
      </c>
      <c r="H259" t="s">
        <v>28</v>
      </c>
      <c r="L259" t="s">
        <v>623</v>
      </c>
      <c r="M259" t="s">
        <v>624</v>
      </c>
      <c r="N259" t="s">
        <v>541</v>
      </c>
      <c r="P259" t="s">
        <v>625</v>
      </c>
      <c r="Q259" t="s">
        <v>92</v>
      </c>
    </row>
    <row r="260" spans="1:18" ht="12.75" customHeight="1" x14ac:dyDescent="0.3">
      <c r="A260">
        <v>337</v>
      </c>
      <c r="B260" t="s">
        <v>538</v>
      </c>
      <c r="C260" t="s">
        <v>626</v>
      </c>
      <c r="D260" t="s">
        <v>517</v>
      </c>
      <c r="E260" t="s">
        <v>627</v>
      </c>
      <c r="F260">
        <v>0.64</v>
      </c>
      <c r="G260">
        <v>18</v>
      </c>
      <c r="H260" t="s">
        <v>128</v>
      </c>
      <c r="L260" t="s">
        <v>541</v>
      </c>
      <c r="M260" t="s">
        <v>624</v>
      </c>
      <c r="N260" t="s">
        <v>541</v>
      </c>
      <c r="P260" t="s">
        <v>625</v>
      </c>
      <c r="Q260" t="s">
        <v>92</v>
      </c>
    </row>
    <row r="261" spans="1:18" ht="12.75" customHeight="1" x14ac:dyDescent="0.3">
      <c r="A261">
        <v>338</v>
      </c>
      <c r="B261" t="s">
        <v>538</v>
      </c>
      <c r="C261" t="s">
        <v>626</v>
      </c>
      <c r="D261">
        <v>0.5</v>
      </c>
      <c r="E261" t="s">
        <v>534</v>
      </c>
      <c r="F261">
        <v>0.4</v>
      </c>
      <c r="G261">
        <v>18</v>
      </c>
      <c r="H261" t="s">
        <v>28</v>
      </c>
      <c r="L261" t="s">
        <v>799</v>
      </c>
      <c r="M261" t="s">
        <v>624</v>
      </c>
      <c r="N261" t="s">
        <v>766</v>
      </c>
      <c r="Q261" t="s">
        <v>595</v>
      </c>
    </row>
    <row r="262" spans="1:18" ht="12.75" customHeight="1" x14ac:dyDescent="0.3">
      <c r="A262">
        <v>339</v>
      </c>
      <c r="B262" t="s">
        <v>538</v>
      </c>
      <c r="C262" t="s">
        <v>629</v>
      </c>
      <c r="D262">
        <v>0.5</v>
      </c>
      <c r="E262" t="s">
        <v>630</v>
      </c>
      <c r="F262">
        <v>0.2</v>
      </c>
      <c r="G262">
        <v>18</v>
      </c>
      <c r="H262" t="s">
        <v>128</v>
      </c>
      <c r="L262" t="s">
        <v>631</v>
      </c>
      <c r="M262" t="s">
        <v>624</v>
      </c>
      <c r="N262" t="s">
        <v>632</v>
      </c>
      <c r="R262" t="s">
        <v>2869</v>
      </c>
    </row>
    <row r="263" spans="1:18" ht="12.75" customHeight="1" x14ac:dyDescent="0.3">
      <c r="A263">
        <v>340</v>
      </c>
      <c r="B263" t="s">
        <v>27</v>
      </c>
      <c r="C263" t="s">
        <v>629</v>
      </c>
      <c r="D263">
        <v>0.5</v>
      </c>
      <c r="E263" t="s">
        <v>142</v>
      </c>
      <c r="F263">
        <v>3.0000000000000001E-3</v>
      </c>
      <c r="G263">
        <v>18</v>
      </c>
      <c r="H263" t="s">
        <v>535</v>
      </c>
      <c r="L263" t="s">
        <v>633</v>
      </c>
      <c r="M263" t="s">
        <v>634</v>
      </c>
      <c r="N263" t="s">
        <v>635</v>
      </c>
      <c r="R263" t="s">
        <v>2869</v>
      </c>
    </row>
    <row r="264" spans="1:18" ht="12.75" customHeight="1" x14ac:dyDescent="0.3">
      <c r="A264">
        <v>341</v>
      </c>
      <c r="B264" t="s">
        <v>538</v>
      </c>
      <c r="C264" t="s">
        <v>629</v>
      </c>
      <c r="D264">
        <v>0.5</v>
      </c>
      <c r="E264" t="s">
        <v>636</v>
      </c>
      <c r="F264">
        <v>0.8</v>
      </c>
      <c r="G264">
        <v>18</v>
      </c>
      <c r="H264" t="s">
        <v>547</v>
      </c>
      <c r="L264" t="s">
        <v>637</v>
      </c>
      <c r="M264" t="s">
        <v>638</v>
      </c>
      <c r="N264" t="s">
        <v>639</v>
      </c>
      <c r="R264" t="s">
        <v>2869</v>
      </c>
    </row>
    <row r="265" spans="1:18" ht="12.75" customHeight="1" x14ac:dyDescent="0.3">
      <c r="A265">
        <v>342</v>
      </c>
      <c r="B265" t="s">
        <v>538</v>
      </c>
      <c r="C265" t="s">
        <v>629</v>
      </c>
      <c r="D265">
        <v>0.5</v>
      </c>
      <c r="E265" t="s">
        <v>640</v>
      </c>
      <c r="F265">
        <v>1E-3</v>
      </c>
      <c r="G265">
        <v>18</v>
      </c>
      <c r="H265" t="s">
        <v>128</v>
      </c>
      <c r="I265">
        <v>16</v>
      </c>
      <c r="L265" t="s">
        <v>641</v>
      </c>
      <c r="M265" t="s">
        <v>624</v>
      </c>
      <c r="N265" t="s">
        <v>642</v>
      </c>
      <c r="Q265" t="s">
        <v>643</v>
      </c>
      <c r="R265" t="s">
        <v>2869</v>
      </c>
    </row>
    <row r="266" spans="1:18" ht="12.75" customHeight="1" x14ac:dyDescent="0.3">
      <c r="A266">
        <v>343</v>
      </c>
      <c r="B266" t="s">
        <v>538</v>
      </c>
      <c r="C266" t="s">
        <v>644</v>
      </c>
      <c r="D266">
        <v>0.5</v>
      </c>
      <c r="E266" t="s">
        <v>645</v>
      </c>
      <c r="F266">
        <v>0.28000000000000003</v>
      </c>
      <c r="G266">
        <v>18</v>
      </c>
      <c r="H266" t="s">
        <v>646</v>
      </c>
      <c r="L266" t="s">
        <v>541</v>
      </c>
      <c r="M266" t="s">
        <v>647</v>
      </c>
      <c r="N266" t="s">
        <v>541</v>
      </c>
      <c r="P266" t="s">
        <v>625</v>
      </c>
      <c r="Q266" t="s">
        <v>92</v>
      </c>
    </row>
    <row r="267" spans="1:18" ht="12.75" customHeight="1" x14ac:dyDescent="0.3">
      <c r="A267">
        <v>344</v>
      </c>
      <c r="B267" t="s">
        <v>538</v>
      </c>
      <c r="C267" t="s">
        <v>644</v>
      </c>
      <c r="D267">
        <v>0.5</v>
      </c>
      <c r="E267" t="s">
        <v>648</v>
      </c>
      <c r="F267">
        <v>0.28000000000000003</v>
      </c>
      <c r="G267">
        <v>18</v>
      </c>
      <c r="H267" t="s">
        <v>649</v>
      </c>
      <c r="L267" t="s">
        <v>541</v>
      </c>
      <c r="M267" t="s">
        <v>647</v>
      </c>
      <c r="N267" t="s">
        <v>541</v>
      </c>
      <c r="P267" t="s">
        <v>625</v>
      </c>
      <c r="Q267" t="s">
        <v>92</v>
      </c>
    </row>
    <row r="268" spans="1:18" ht="12.75" customHeight="1" x14ac:dyDescent="0.3">
      <c r="A268">
        <v>345</v>
      </c>
      <c r="B268" t="s">
        <v>27</v>
      </c>
      <c r="C268" t="s">
        <v>644</v>
      </c>
      <c r="D268" t="s">
        <v>517</v>
      </c>
      <c r="E268" t="s">
        <v>650</v>
      </c>
      <c r="F268">
        <v>0.24</v>
      </c>
      <c r="G268">
        <v>18</v>
      </c>
      <c r="H268" t="s">
        <v>651</v>
      </c>
      <c r="L268" t="s">
        <v>18</v>
      </c>
      <c r="M268" t="s">
        <v>652</v>
      </c>
      <c r="N268" t="s">
        <v>653</v>
      </c>
      <c r="O268" t="s">
        <v>528</v>
      </c>
    </row>
    <row r="269" spans="1:18" ht="12.75" customHeight="1" x14ac:dyDescent="0.3">
      <c r="A269">
        <v>346</v>
      </c>
      <c r="B269" t="s">
        <v>27</v>
      </c>
      <c r="C269" t="s">
        <v>644</v>
      </c>
      <c r="D269" t="s">
        <v>517</v>
      </c>
      <c r="E269" t="s">
        <v>654</v>
      </c>
      <c r="F269">
        <v>0.36</v>
      </c>
      <c r="G269">
        <v>18</v>
      </c>
      <c r="H269" t="s">
        <v>152</v>
      </c>
      <c r="L269" t="s">
        <v>18</v>
      </c>
      <c r="M269" t="s">
        <v>526</v>
      </c>
      <c r="N269" t="s">
        <v>527</v>
      </c>
      <c r="O269" t="s">
        <v>528</v>
      </c>
    </row>
    <row r="270" spans="1:18" ht="12.75" customHeight="1" x14ac:dyDescent="0.3">
      <c r="A270">
        <v>347</v>
      </c>
      <c r="B270" t="s">
        <v>581</v>
      </c>
      <c r="C270" t="s">
        <v>644</v>
      </c>
      <c r="D270" t="s">
        <v>517</v>
      </c>
      <c r="E270" t="s">
        <v>655</v>
      </c>
      <c r="F270">
        <v>1.04</v>
      </c>
      <c r="G270" t="s">
        <v>584</v>
      </c>
      <c r="H270" t="s">
        <v>656</v>
      </c>
      <c r="L270" t="s">
        <v>657</v>
      </c>
      <c r="M270" t="s">
        <v>658</v>
      </c>
      <c r="N270" t="s">
        <v>659</v>
      </c>
      <c r="Q270" t="s">
        <v>660</v>
      </c>
    </row>
    <row r="271" spans="1:18" ht="12.75" customHeight="1" x14ac:dyDescent="0.3">
      <c r="A271">
        <v>348</v>
      </c>
      <c r="B271" t="s">
        <v>581</v>
      </c>
      <c r="C271" t="s">
        <v>644</v>
      </c>
      <c r="D271" t="s">
        <v>517</v>
      </c>
      <c r="E271" t="s">
        <v>661</v>
      </c>
      <c r="F271">
        <v>1</v>
      </c>
      <c r="G271" t="s">
        <v>584</v>
      </c>
      <c r="H271" t="s">
        <v>662</v>
      </c>
      <c r="L271" t="s">
        <v>657</v>
      </c>
      <c r="M271" t="s">
        <v>658</v>
      </c>
      <c r="N271" t="s">
        <v>659</v>
      </c>
      <c r="Q271" t="s">
        <v>660</v>
      </c>
    </row>
    <row r="272" spans="1:18" ht="12.75" customHeight="1" x14ac:dyDescent="0.3">
      <c r="A272">
        <v>349</v>
      </c>
      <c r="B272" t="s">
        <v>581</v>
      </c>
      <c r="C272" t="s">
        <v>644</v>
      </c>
      <c r="D272" t="s">
        <v>517</v>
      </c>
      <c r="E272" t="s">
        <v>663</v>
      </c>
      <c r="F272">
        <v>0.76</v>
      </c>
      <c r="G272" t="s">
        <v>584</v>
      </c>
      <c r="H272" t="s">
        <v>664</v>
      </c>
      <c r="L272" t="s">
        <v>657</v>
      </c>
      <c r="M272" t="s">
        <v>658</v>
      </c>
      <c r="N272" t="s">
        <v>659</v>
      </c>
      <c r="Q272" t="s">
        <v>660</v>
      </c>
    </row>
    <row r="273" spans="1:18" ht="12.75" customHeight="1" x14ac:dyDescent="0.3">
      <c r="A273">
        <v>350</v>
      </c>
      <c r="B273" t="s">
        <v>581</v>
      </c>
      <c r="C273" t="s">
        <v>644</v>
      </c>
      <c r="D273" t="s">
        <v>517</v>
      </c>
      <c r="E273" t="s">
        <v>661</v>
      </c>
      <c r="F273">
        <v>1</v>
      </c>
      <c r="G273" t="s">
        <v>584</v>
      </c>
      <c r="H273" t="s">
        <v>585</v>
      </c>
      <c r="L273" t="s">
        <v>657</v>
      </c>
      <c r="M273" t="s">
        <v>658</v>
      </c>
      <c r="N273" t="s">
        <v>659</v>
      </c>
      <c r="Q273" t="s">
        <v>660</v>
      </c>
    </row>
    <row r="274" spans="1:18" ht="12.75" customHeight="1" x14ac:dyDescent="0.3">
      <c r="A274">
        <v>351</v>
      </c>
      <c r="B274" t="s">
        <v>538</v>
      </c>
      <c r="C274" t="s">
        <v>644</v>
      </c>
      <c r="D274">
        <v>0.5</v>
      </c>
      <c r="E274" t="s">
        <v>665</v>
      </c>
      <c r="F274">
        <v>0.56000000000000005</v>
      </c>
      <c r="G274">
        <v>18</v>
      </c>
      <c r="H274" t="s">
        <v>28</v>
      </c>
      <c r="L274" t="s">
        <v>666</v>
      </c>
      <c r="M274" t="s">
        <v>667</v>
      </c>
      <c r="N274" t="s">
        <v>668</v>
      </c>
    </row>
    <row r="275" spans="1:18" ht="12.75" customHeight="1" x14ac:dyDescent="0.3">
      <c r="A275">
        <v>352</v>
      </c>
      <c r="B275" t="s">
        <v>538</v>
      </c>
      <c r="C275" t="s">
        <v>644</v>
      </c>
      <c r="D275">
        <v>0.5</v>
      </c>
      <c r="E275" t="s">
        <v>669</v>
      </c>
      <c r="F275">
        <v>0.12</v>
      </c>
      <c r="G275">
        <v>18</v>
      </c>
      <c r="H275" t="s">
        <v>646</v>
      </c>
      <c r="L275" t="s">
        <v>670</v>
      </c>
      <c r="M275" t="s">
        <v>671</v>
      </c>
      <c r="N275" t="s">
        <v>672</v>
      </c>
      <c r="R275" t="s">
        <v>2869</v>
      </c>
    </row>
    <row r="276" spans="1:18" ht="12.75" customHeight="1" x14ac:dyDescent="0.3">
      <c r="A276">
        <v>353</v>
      </c>
      <c r="B276" t="s">
        <v>538</v>
      </c>
      <c r="C276" t="s">
        <v>644</v>
      </c>
      <c r="D276">
        <v>0.5</v>
      </c>
      <c r="E276" t="s">
        <v>800</v>
      </c>
      <c r="F276">
        <v>0.6</v>
      </c>
      <c r="G276">
        <v>18</v>
      </c>
      <c r="H276" t="s">
        <v>649</v>
      </c>
      <c r="L276" t="s">
        <v>801</v>
      </c>
      <c r="M276" t="s">
        <v>647</v>
      </c>
      <c r="N276" t="s">
        <v>766</v>
      </c>
      <c r="Q276" t="s">
        <v>595</v>
      </c>
    </row>
    <row r="277" spans="1:18" ht="12.75" customHeight="1" x14ac:dyDescent="0.3">
      <c r="A277">
        <v>354</v>
      </c>
      <c r="B277" t="s">
        <v>538</v>
      </c>
      <c r="C277" t="s">
        <v>674</v>
      </c>
      <c r="D277">
        <v>0.5</v>
      </c>
      <c r="E277" t="s">
        <v>176</v>
      </c>
      <c r="F277">
        <v>6.9000000000000006E-2</v>
      </c>
      <c r="G277">
        <v>18</v>
      </c>
      <c r="H277" t="s">
        <v>128</v>
      </c>
      <c r="L277" t="s">
        <v>675</v>
      </c>
      <c r="M277" t="s">
        <v>676</v>
      </c>
      <c r="N277" t="s">
        <v>668</v>
      </c>
    </row>
    <row r="278" spans="1:18" ht="12.75" customHeight="1" x14ac:dyDescent="0.3">
      <c r="A278">
        <v>355</v>
      </c>
      <c r="B278" t="s">
        <v>538</v>
      </c>
      <c r="C278" t="s">
        <v>674</v>
      </c>
      <c r="D278">
        <v>0.5</v>
      </c>
      <c r="E278" t="s">
        <v>677</v>
      </c>
      <c r="F278">
        <v>5.5199999999999999E-2</v>
      </c>
      <c r="G278">
        <v>18</v>
      </c>
      <c r="H278" t="s">
        <v>128</v>
      </c>
      <c r="L278" t="s">
        <v>678</v>
      </c>
      <c r="M278" t="s">
        <v>676</v>
      </c>
      <c r="N278" t="s">
        <v>668</v>
      </c>
    </row>
    <row r="279" spans="1:18" ht="12.75" customHeight="1" x14ac:dyDescent="0.3">
      <c r="A279">
        <v>356</v>
      </c>
      <c r="B279" t="s">
        <v>538</v>
      </c>
      <c r="C279" t="s">
        <v>674</v>
      </c>
      <c r="D279">
        <v>0.5</v>
      </c>
      <c r="E279" t="s">
        <v>679</v>
      </c>
      <c r="F279">
        <v>0.44</v>
      </c>
      <c r="G279">
        <v>18</v>
      </c>
      <c r="H279" t="s">
        <v>28</v>
      </c>
      <c r="L279" t="s">
        <v>680</v>
      </c>
      <c r="M279" t="s">
        <v>676</v>
      </c>
      <c r="N279" t="s">
        <v>668</v>
      </c>
    </row>
    <row r="280" spans="1:18" ht="12.75" customHeight="1" x14ac:dyDescent="0.3">
      <c r="A280">
        <v>357</v>
      </c>
      <c r="B280" t="s">
        <v>538</v>
      </c>
      <c r="C280" t="s">
        <v>674</v>
      </c>
      <c r="D280">
        <v>0.5</v>
      </c>
      <c r="E280" t="s">
        <v>681</v>
      </c>
      <c r="F280">
        <v>4.6199999999999998E-2</v>
      </c>
      <c r="G280">
        <v>18</v>
      </c>
      <c r="H280" t="s">
        <v>545</v>
      </c>
      <c r="L280" t="s">
        <v>682</v>
      </c>
      <c r="M280" t="s">
        <v>683</v>
      </c>
      <c r="N280" t="s">
        <v>668</v>
      </c>
    </row>
    <row r="281" spans="1:18" ht="12.75" customHeight="1" x14ac:dyDescent="0.3">
      <c r="A281">
        <v>358</v>
      </c>
      <c r="B281" t="s">
        <v>538</v>
      </c>
      <c r="C281" t="s">
        <v>674</v>
      </c>
      <c r="D281">
        <v>0.5</v>
      </c>
      <c r="E281" t="s">
        <v>684</v>
      </c>
      <c r="F281">
        <v>3.4320000000000003E-2</v>
      </c>
      <c r="G281">
        <v>18</v>
      </c>
      <c r="H281" t="s">
        <v>547</v>
      </c>
      <c r="L281" t="s">
        <v>685</v>
      </c>
      <c r="M281" t="s">
        <v>683</v>
      </c>
      <c r="N281" t="s">
        <v>668</v>
      </c>
    </row>
    <row r="282" spans="1:18" ht="12.75" customHeight="1" x14ac:dyDescent="0.3">
      <c r="A282">
        <v>359</v>
      </c>
      <c r="B282" t="s">
        <v>581</v>
      </c>
      <c r="C282" t="s">
        <v>674</v>
      </c>
      <c r="D282">
        <v>0.5</v>
      </c>
      <c r="E282" t="s">
        <v>802</v>
      </c>
      <c r="F282">
        <v>0.92</v>
      </c>
      <c r="G282" t="s">
        <v>584</v>
      </c>
      <c r="H282" t="s">
        <v>656</v>
      </c>
      <c r="L282" t="s">
        <v>803</v>
      </c>
      <c r="M282" t="s">
        <v>804</v>
      </c>
      <c r="N282" t="s">
        <v>766</v>
      </c>
      <c r="Q282" t="s">
        <v>595</v>
      </c>
    </row>
    <row r="283" spans="1:18" ht="12.75" customHeight="1" x14ac:dyDescent="0.3">
      <c r="A283">
        <v>360</v>
      </c>
      <c r="B283" t="s">
        <v>581</v>
      </c>
      <c r="C283" t="s">
        <v>150</v>
      </c>
      <c r="D283">
        <v>0.5</v>
      </c>
      <c r="E283" t="s">
        <v>802</v>
      </c>
      <c r="F283">
        <v>0.92</v>
      </c>
      <c r="G283" t="s">
        <v>584</v>
      </c>
      <c r="H283" t="s">
        <v>662</v>
      </c>
      <c r="L283" t="s">
        <v>810</v>
      </c>
      <c r="M283" t="s">
        <v>804</v>
      </c>
      <c r="N283" t="s">
        <v>766</v>
      </c>
      <c r="Q283" t="s">
        <v>595</v>
      </c>
    </row>
    <row r="284" spans="1:18" ht="12.75" customHeight="1" x14ac:dyDescent="0.3">
      <c r="A284">
        <v>361</v>
      </c>
      <c r="B284" t="s">
        <v>581</v>
      </c>
      <c r="C284" t="s">
        <v>674</v>
      </c>
      <c r="D284">
        <v>0.5</v>
      </c>
      <c r="E284" t="s">
        <v>811</v>
      </c>
      <c r="F284">
        <v>1.04</v>
      </c>
      <c r="G284" t="s">
        <v>584</v>
      </c>
      <c r="H284" t="s">
        <v>664</v>
      </c>
      <c r="L284" t="s">
        <v>812</v>
      </c>
      <c r="M284" t="s">
        <v>813</v>
      </c>
      <c r="N284" t="s">
        <v>766</v>
      </c>
      <c r="Q284" t="s">
        <v>595</v>
      </c>
    </row>
    <row r="285" spans="1:18" ht="12.75" customHeight="1" x14ac:dyDescent="0.3">
      <c r="A285">
        <v>362</v>
      </c>
      <c r="B285" t="s">
        <v>581</v>
      </c>
      <c r="C285" t="s">
        <v>150</v>
      </c>
      <c r="D285">
        <v>0.5</v>
      </c>
      <c r="E285" t="s">
        <v>802</v>
      </c>
      <c r="F285">
        <v>0.92</v>
      </c>
      <c r="G285" t="s">
        <v>584</v>
      </c>
      <c r="H285" t="s">
        <v>585</v>
      </c>
      <c r="L285" t="s">
        <v>814</v>
      </c>
      <c r="M285" t="s">
        <v>804</v>
      </c>
      <c r="N285" t="s">
        <v>766</v>
      </c>
      <c r="Q285" t="s">
        <v>595</v>
      </c>
    </row>
    <row r="286" spans="1:18" ht="12.75" customHeight="1" x14ac:dyDescent="0.3">
      <c r="A286">
        <v>363</v>
      </c>
      <c r="B286" t="s">
        <v>538</v>
      </c>
      <c r="C286" t="s">
        <v>674</v>
      </c>
      <c r="D286">
        <v>0.5</v>
      </c>
      <c r="E286" t="s">
        <v>691</v>
      </c>
      <c r="F286">
        <v>0.53400000000000003</v>
      </c>
      <c r="G286">
        <v>18</v>
      </c>
      <c r="H286" t="s">
        <v>692</v>
      </c>
      <c r="I286">
        <v>17</v>
      </c>
      <c r="L286" t="s">
        <v>693</v>
      </c>
      <c r="M286" t="s">
        <v>694</v>
      </c>
      <c r="N286" t="s">
        <v>695</v>
      </c>
      <c r="Q286" t="s">
        <v>643</v>
      </c>
      <c r="R286" t="s">
        <v>2869</v>
      </c>
    </row>
    <row r="287" spans="1:18" ht="12.75" customHeight="1" x14ac:dyDescent="0.3">
      <c r="A287">
        <v>364</v>
      </c>
      <c r="B287" t="s">
        <v>538</v>
      </c>
      <c r="C287" t="s">
        <v>674</v>
      </c>
      <c r="D287">
        <v>0.5</v>
      </c>
      <c r="E287" t="s">
        <v>696</v>
      </c>
      <c r="F287">
        <v>6.5000000000000002E-2</v>
      </c>
      <c r="G287">
        <v>18</v>
      </c>
      <c r="H287" t="s">
        <v>540</v>
      </c>
      <c r="L287" t="s">
        <v>697</v>
      </c>
      <c r="M287" t="s">
        <v>683</v>
      </c>
      <c r="N287" t="s">
        <v>698</v>
      </c>
    </row>
    <row r="288" spans="1:18" ht="12.75" customHeight="1" x14ac:dyDescent="0.3">
      <c r="A288">
        <v>365</v>
      </c>
      <c r="B288" t="s">
        <v>27</v>
      </c>
      <c r="C288" t="s">
        <v>674</v>
      </c>
      <c r="D288">
        <v>0.5</v>
      </c>
      <c r="E288" t="s">
        <v>815</v>
      </c>
      <c r="F288">
        <v>0.24</v>
      </c>
      <c r="G288">
        <v>18</v>
      </c>
      <c r="H288" t="s">
        <v>651</v>
      </c>
      <c r="L288" t="s">
        <v>816</v>
      </c>
      <c r="M288" t="s">
        <v>817</v>
      </c>
      <c r="N288" t="s">
        <v>766</v>
      </c>
      <c r="Q288" t="s">
        <v>595</v>
      </c>
    </row>
    <row r="289" spans="1:18" ht="12.75" customHeight="1" x14ac:dyDescent="0.3">
      <c r="A289">
        <v>366</v>
      </c>
      <c r="B289" t="s">
        <v>27</v>
      </c>
      <c r="C289" t="s">
        <v>674</v>
      </c>
      <c r="D289">
        <v>0.5</v>
      </c>
      <c r="E289" t="s">
        <v>818</v>
      </c>
      <c r="F289">
        <v>0.48</v>
      </c>
      <c r="G289">
        <v>18</v>
      </c>
      <c r="H289" t="s">
        <v>152</v>
      </c>
      <c r="L289" t="s">
        <v>819</v>
      </c>
      <c r="M289" t="s">
        <v>671</v>
      </c>
      <c r="N289" t="s">
        <v>766</v>
      </c>
      <c r="Q289" t="s">
        <v>595</v>
      </c>
    </row>
    <row r="290" spans="1:18" ht="12.75" customHeight="1" x14ac:dyDescent="0.3">
      <c r="A290">
        <v>367</v>
      </c>
      <c r="B290" t="s">
        <v>538</v>
      </c>
      <c r="C290" t="s">
        <v>674</v>
      </c>
      <c r="D290">
        <v>0.5</v>
      </c>
      <c r="E290" t="s">
        <v>700</v>
      </c>
      <c r="F290">
        <v>1E-3</v>
      </c>
      <c r="G290">
        <v>18</v>
      </c>
      <c r="H290" t="s">
        <v>540</v>
      </c>
      <c r="I290">
        <v>18</v>
      </c>
      <c r="L290" t="s">
        <v>701</v>
      </c>
      <c r="M290" t="s">
        <v>702</v>
      </c>
      <c r="N290" t="s">
        <v>703</v>
      </c>
      <c r="Q290" t="s">
        <v>643</v>
      </c>
      <c r="R290" t="s">
        <v>2869</v>
      </c>
    </row>
    <row r="291" spans="1:18" ht="12.75" customHeight="1" x14ac:dyDescent="0.3">
      <c r="A291">
        <v>368</v>
      </c>
      <c r="B291" t="s">
        <v>538</v>
      </c>
      <c r="C291" t="s">
        <v>674</v>
      </c>
      <c r="D291">
        <v>0.5</v>
      </c>
      <c r="E291" t="s">
        <v>704</v>
      </c>
      <c r="F291">
        <v>0.29680000000000001</v>
      </c>
      <c r="G291">
        <v>18</v>
      </c>
      <c r="H291" t="s">
        <v>692</v>
      </c>
      <c r="I291">
        <v>17</v>
      </c>
      <c r="L291" t="s">
        <v>705</v>
      </c>
      <c r="M291" t="s">
        <v>694</v>
      </c>
      <c r="N291" t="s">
        <v>706</v>
      </c>
      <c r="O291" t="s">
        <v>36</v>
      </c>
      <c r="Q291" t="s">
        <v>643</v>
      </c>
      <c r="R291" t="s">
        <v>2869</v>
      </c>
    </row>
    <row r="292" spans="1:18" ht="12.75" customHeight="1" x14ac:dyDescent="0.3">
      <c r="A292">
        <v>369</v>
      </c>
      <c r="B292" t="s">
        <v>538</v>
      </c>
      <c r="C292" t="s">
        <v>674</v>
      </c>
      <c r="D292">
        <v>0.5</v>
      </c>
      <c r="E292" t="s">
        <v>707</v>
      </c>
      <c r="F292">
        <v>0.76</v>
      </c>
      <c r="G292">
        <v>18</v>
      </c>
      <c r="H292" t="s">
        <v>649</v>
      </c>
      <c r="L292" t="s">
        <v>708</v>
      </c>
      <c r="M292" t="s">
        <v>709</v>
      </c>
      <c r="N292" t="s">
        <v>710</v>
      </c>
      <c r="R292" t="s">
        <v>2869</v>
      </c>
    </row>
    <row r="293" spans="1:18" ht="12.75" customHeight="1" x14ac:dyDescent="0.3">
      <c r="A293">
        <v>370</v>
      </c>
      <c r="B293" t="s">
        <v>27</v>
      </c>
      <c r="C293" t="s">
        <v>150</v>
      </c>
      <c r="D293">
        <v>0.5</v>
      </c>
      <c r="E293" t="s">
        <v>1356</v>
      </c>
      <c r="F293">
        <v>0.64</v>
      </c>
      <c r="G293">
        <v>18</v>
      </c>
      <c r="H293" t="s">
        <v>651</v>
      </c>
      <c r="L293" t="s">
        <v>1357</v>
      </c>
      <c r="M293" t="s">
        <v>1358</v>
      </c>
      <c r="N293" t="s">
        <v>1353</v>
      </c>
      <c r="Q293" t="s">
        <v>56</v>
      </c>
    </row>
    <row r="294" spans="1:18" ht="12.75" customHeight="1" x14ac:dyDescent="0.3">
      <c r="A294">
        <v>371</v>
      </c>
      <c r="B294" t="s">
        <v>27</v>
      </c>
      <c r="C294" t="s">
        <v>150</v>
      </c>
      <c r="D294">
        <v>0.5</v>
      </c>
      <c r="E294" t="s">
        <v>191</v>
      </c>
      <c r="F294">
        <v>0.48</v>
      </c>
      <c r="G294">
        <v>18</v>
      </c>
      <c r="H294" t="s">
        <v>152</v>
      </c>
      <c r="L294" t="s">
        <v>1359</v>
      </c>
      <c r="M294" t="s">
        <v>1360</v>
      </c>
      <c r="N294" t="s">
        <v>1353</v>
      </c>
      <c r="Q294" t="s">
        <v>56</v>
      </c>
    </row>
    <row r="295" spans="1:18" ht="12.75" customHeight="1" x14ac:dyDescent="0.3">
      <c r="A295">
        <v>372</v>
      </c>
      <c r="B295" t="s">
        <v>538</v>
      </c>
      <c r="C295" t="s">
        <v>150</v>
      </c>
      <c r="D295">
        <v>0.5</v>
      </c>
      <c r="E295" t="s">
        <v>714</v>
      </c>
      <c r="F295">
        <v>4.0000000000000001E-3</v>
      </c>
      <c r="G295">
        <v>18</v>
      </c>
      <c r="H295" t="s">
        <v>545</v>
      </c>
      <c r="L295" t="s">
        <v>715</v>
      </c>
      <c r="M295" t="s">
        <v>598</v>
      </c>
      <c r="N295" t="s">
        <v>716</v>
      </c>
    </row>
    <row r="296" spans="1:18" ht="12.75" customHeight="1" x14ac:dyDescent="0.3">
      <c r="A296">
        <v>373</v>
      </c>
      <c r="B296" t="s">
        <v>27</v>
      </c>
      <c r="C296" t="s">
        <v>150</v>
      </c>
      <c r="D296">
        <v>0.5</v>
      </c>
      <c r="E296" t="s">
        <v>717</v>
      </c>
      <c r="F296">
        <v>0.01</v>
      </c>
      <c r="G296">
        <v>18</v>
      </c>
      <c r="H296" t="s">
        <v>530</v>
      </c>
      <c r="L296" t="s">
        <v>718</v>
      </c>
      <c r="M296" t="s">
        <v>607</v>
      </c>
      <c r="N296" t="s">
        <v>719</v>
      </c>
    </row>
    <row r="297" spans="1:18" ht="12.75" customHeight="1" x14ac:dyDescent="0.3">
      <c r="A297">
        <v>374</v>
      </c>
      <c r="B297" t="s">
        <v>27</v>
      </c>
      <c r="C297" t="s">
        <v>150</v>
      </c>
      <c r="D297">
        <v>0.5</v>
      </c>
      <c r="E297" t="s">
        <v>720</v>
      </c>
      <c r="F297">
        <v>0.27</v>
      </c>
      <c r="G297">
        <v>18</v>
      </c>
      <c r="H297" t="s">
        <v>535</v>
      </c>
      <c r="L297" t="s">
        <v>721</v>
      </c>
      <c r="M297" t="s">
        <v>722</v>
      </c>
      <c r="N297" t="s">
        <v>723</v>
      </c>
      <c r="R297" t="s">
        <v>2869</v>
      </c>
    </row>
    <row r="298" spans="1:18" ht="12.75" customHeight="1" x14ac:dyDescent="0.3">
      <c r="A298">
        <v>375</v>
      </c>
      <c r="B298" t="s">
        <v>27</v>
      </c>
      <c r="C298" t="s">
        <v>150</v>
      </c>
      <c r="D298">
        <v>0.5</v>
      </c>
      <c r="E298" t="s">
        <v>151</v>
      </c>
      <c r="F298">
        <v>1</v>
      </c>
      <c r="G298">
        <v>18</v>
      </c>
      <c r="H298" t="s">
        <v>152</v>
      </c>
      <c r="L298" t="s">
        <v>153</v>
      </c>
      <c r="M298" t="s">
        <v>154</v>
      </c>
      <c r="N298" t="s">
        <v>35</v>
      </c>
      <c r="Q298" t="s">
        <v>56</v>
      </c>
    </row>
    <row r="299" spans="1:18" ht="12.75" customHeight="1" x14ac:dyDescent="0.3">
      <c r="A299">
        <v>376</v>
      </c>
      <c r="B299" t="s">
        <v>581</v>
      </c>
      <c r="C299" t="s">
        <v>150</v>
      </c>
      <c r="D299">
        <v>0.5</v>
      </c>
      <c r="E299" t="s">
        <v>832</v>
      </c>
      <c r="F299">
        <v>0.8</v>
      </c>
      <c r="G299" t="s">
        <v>584</v>
      </c>
      <c r="H299" t="s">
        <v>656</v>
      </c>
      <c r="L299" t="s">
        <v>833</v>
      </c>
      <c r="M299" t="s">
        <v>834</v>
      </c>
      <c r="N299" t="s">
        <v>766</v>
      </c>
      <c r="Q299" t="s">
        <v>595</v>
      </c>
    </row>
    <row r="300" spans="1:18" ht="12.75" customHeight="1" x14ac:dyDescent="0.3">
      <c r="A300">
        <v>377</v>
      </c>
      <c r="B300" t="s">
        <v>581</v>
      </c>
      <c r="C300" t="s">
        <v>729</v>
      </c>
      <c r="D300">
        <v>0.5</v>
      </c>
      <c r="E300" t="s">
        <v>835</v>
      </c>
      <c r="F300">
        <v>0.88</v>
      </c>
      <c r="G300" t="s">
        <v>584</v>
      </c>
      <c r="H300" t="s">
        <v>662</v>
      </c>
      <c r="L300" t="s">
        <v>836</v>
      </c>
      <c r="M300" t="s">
        <v>837</v>
      </c>
      <c r="N300" t="s">
        <v>766</v>
      </c>
      <c r="Q300" t="s">
        <v>595</v>
      </c>
    </row>
    <row r="301" spans="1:18" ht="12.75" customHeight="1" x14ac:dyDescent="0.3">
      <c r="A301">
        <v>378</v>
      </c>
      <c r="B301" t="s">
        <v>581</v>
      </c>
      <c r="C301" t="s">
        <v>729</v>
      </c>
      <c r="D301">
        <v>0.5</v>
      </c>
      <c r="E301" t="s">
        <v>843</v>
      </c>
      <c r="F301">
        <v>0.92</v>
      </c>
      <c r="G301" t="s">
        <v>584</v>
      </c>
      <c r="H301" t="s">
        <v>664</v>
      </c>
      <c r="L301" t="s">
        <v>844</v>
      </c>
      <c r="M301" t="s">
        <v>845</v>
      </c>
      <c r="N301" t="s">
        <v>766</v>
      </c>
      <c r="Q301" t="s">
        <v>595</v>
      </c>
    </row>
    <row r="302" spans="1:18" ht="12.75" customHeight="1" x14ac:dyDescent="0.3">
      <c r="A302">
        <v>379</v>
      </c>
      <c r="B302" t="s">
        <v>581</v>
      </c>
      <c r="C302" t="s">
        <v>755</v>
      </c>
      <c r="D302">
        <v>0.5</v>
      </c>
      <c r="E302" t="s">
        <v>846</v>
      </c>
      <c r="F302">
        <v>0.88</v>
      </c>
      <c r="G302" t="s">
        <v>584</v>
      </c>
      <c r="H302" t="s">
        <v>585</v>
      </c>
      <c r="L302" t="s">
        <v>847</v>
      </c>
      <c r="M302" t="s">
        <v>834</v>
      </c>
      <c r="N302" t="s">
        <v>766</v>
      </c>
      <c r="Q302" t="s">
        <v>595</v>
      </c>
    </row>
    <row r="303" spans="1:18" ht="12.75" customHeight="1" x14ac:dyDescent="0.3">
      <c r="A303">
        <v>380</v>
      </c>
      <c r="B303" t="s">
        <v>27</v>
      </c>
      <c r="C303" t="s">
        <v>729</v>
      </c>
      <c r="D303">
        <v>0.5</v>
      </c>
      <c r="E303" t="s">
        <v>730</v>
      </c>
      <c r="F303">
        <v>0.71</v>
      </c>
      <c r="G303">
        <v>18</v>
      </c>
      <c r="H303" t="s">
        <v>535</v>
      </c>
      <c r="I303">
        <v>19</v>
      </c>
      <c r="L303" t="s">
        <v>731</v>
      </c>
      <c r="M303" t="s">
        <v>732</v>
      </c>
      <c r="N303" t="s">
        <v>723</v>
      </c>
      <c r="O303" t="s">
        <v>36</v>
      </c>
      <c r="R303" t="s">
        <v>2869</v>
      </c>
    </row>
    <row r="304" spans="1:18" ht="12.75" customHeight="1" x14ac:dyDescent="0.3">
      <c r="A304">
        <v>381</v>
      </c>
      <c r="B304" t="s">
        <v>27</v>
      </c>
      <c r="C304" t="s">
        <v>729</v>
      </c>
      <c r="D304">
        <v>0.5</v>
      </c>
      <c r="E304" t="s">
        <v>852</v>
      </c>
      <c r="F304">
        <v>0.18</v>
      </c>
      <c r="G304">
        <v>18</v>
      </c>
      <c r="H304" t="s">
        <v>152</v>
      </c>
      <c r="L304" t="s">
        <v>853</v>
      </c>
      <c r="M304" t="s">
        <v>736</v>
      </c>
      <c r="N304" t="s">
        <v>766</v>
      </c>
      <c r="Q304" t="s">
        <v>595</v>
      </c>
    </row>
    <row r="305" spans="1:18" ht="12.75" customHeight="1" x14ac:dyDescent="0.3">
      <c r="A305">
        <v>382</v>
      </c>
      <c r="B305" t="s">
        <v>27</v>
      </c>
      <c r="C305" t="s">
        <v>729</v>
      </c>
      <c r="D305">
        <v>0.5</v>
      </c>
      <c r="E305" t="s">
        <v>734</v>
      </c>
      <c r="F305">
        <v>0.03</v>
      </c>
      <c r="G305">
        <v>18</v>
      </c>
      <c r="H305" t="s">
        <v>152</v>
      </c>
      <c r="I305">
        <v>20</v>
      </c>
      <c r="L305" t="s">
        <v>735</v>
      </c>
      <c r="M305" t="s">
        <v>736</v>
      </c>
      <c r="N305" t="s">
        <v>737</v>
      </c>
    </row>
    <row r="306" spans="1:18" ht="12.75" customHeight="1" x14ac:dyDescent="0.3">
      <c r="A306">
        <v>383</v>
      </c>
      <c r="B306" t="s">
        <v>27</v>
      </c>
      <c r="C306" t="s">
        <v>729</v>
      </c>
      <c r="D306">
        <v>0.5</v>
      </c>
      <c r="E306" t="s">
        <v>738</v>
      </c>
      <c r="F306">
        <v>0.5</v>
      </c>
      <c r="G306">
        <v>18</v>
      </c>
      <c r="H306" t="s">
        <v>535</v>
      </c>
      <c r="I306">
        <v>19</v>
      </c>
      <c r="L306" t="s">
        <v>739</v>
      </c>
      <c r="M306" t="s">
        <v>740</v>
      </c>
      <c r="N306" t="s">
        <v>741</v>
      </c>
      <c r="O306" t="s">
        <v>36</v>
      </c>
      <c r="R306" t="s">
        <v>2869</v>
      </c>
    </row>
    <row r="307" spans="1:18" ht="12.75" customHeight="1" x14ac:dyDescent="0.3">
      <c r="A307">
        <v>384</v>
      </c>
      <c r="B307" t="s">
        <v>27</v>
      </c>
      <c r="C307" t="s">
        <v>729</v>
      </c>
      <c r="D307">
        <v>0.5</v>
      </c>
      <c r="E307" t="s">
        <v>742</v>
      </c>
      <c r="F307">
        <v>1E-3</v>
      </c>
      <c r="G307">
        <v>18</v>
      </c>
      <c r="H307" t="s">
        <v>152</v>
      </c>
      <c r="I307">
        <v>20</v>
      </c>
      <c r="L307" t="s">
        <v>743</v>
      </c>
      <c r="M307" t="s">
        <v>744</v>
      </c>
      <c r="N307" t="s">
        <v>745</v>
      </c>
      <c r="O307" t="s">
        <v>36</v>
      </c>
      <c r="R307" t="s">
        <v>2869</v>
      </c>
    </row>
    <row r="308" spans="1:18" ht="12.75" customHeight="1" x14ac:dyDescent="0.3">
      <c r="A308">
        <v>385</v>
      </c>
      <c r="B308" t="s">
        <v>27</v>
      </c>
      <c r="C308" t="s">
        <v>729</v>
      </c>
      <c r="D308">
        <v>0.5</v>
      </c>
      <c r="E308" t="s">
        <v>746</v>
      </c>
      <c r="F308">
        <v>0.13</v>
      </c>
      <c r="G308">
        <v>18</v>
      </c>
      <c r="H308" t="s">
        <v>530</v>
      </c>
      <c r="L308" t="s">
        <v>747</v>
      </c>
      <c r="M308" t="s">
        <v>154</v>
      </c>
      <c r="N308" t="s">
        <v>748</v>
      </c>
    </row>
    <row r="309" spans="1:18" ht="12.75" customHeight="1" x14ac:dyDescent="0.3">
      <c r="A309">
        <v>386</v>
      </c>
      <c r="B309" t="s">
        <v>27</v>
      </c>
      <c r="C309" t="s">
        <v>729</v>
      </c>
      <c r="D309">
        <v>0.5</v>
      </c>
      <c r="E309" t="s">
        <v>749</v>
      </c>
      <c r="F309">
        <v>0.03</v>
      </c>
      <c r="G309">
        <v>18</v>
      </c>
      <c r="H309" t="s">
        <v>138</v>
      </c>
      <c r="L309" t="s">
        <v>750</v>
      </c>
      <c r="M309" t="s">
        <v>751</v>
      </c>
      <c r="N309" t="s">
        <v>748</v>
      </c>
    </row>
    <row r="310" spans="1:18" ht="12.75" customHeight="1" x14ac:dyDescent="0.3">
      <c r="A310">
        <v>387</v>
      </c>
      <c r="B310" t="s">
        <v>27</v>
      </c>
      <c r="C310" t="s">
        <v>729</v>
      </c>
      <c r="D310" t="s">
        <v>517</v>
      </c>
      <c r="E310" t="s">
        <v>752</v>
      </c>
      <c r="F310">
        <v>0.72</v>
      </c>
      <c r="G310">
        <v>18</v>
      </c>
      <c r="H310" t="s">
        <v>157</v>
      </c>
      <c r="L310" t="s">
        <v>541</v>
      </c>
      <c r="M310" t="s">
        <v>753</v>
      </c>
      <c r="N310" t="s">
        <v>653</v>
      </c>
      <c r="O310" t="s">
        <v>528</v>
      </c>
    </row>
    <row r="311" spans="1:18" ht="12.75" customHeight="1" x14ac:dyDescent="0.3">
      <c r="A311">
        <v>388</v>
      </c>
      <c r="B311" t="s">
        <v>538</v>
      </c>
      <c r="C311" t="s">
        <v>729</v>
      </c>
      <c r="D311" t="s">
        <v>517</v>
      </c>
      <c r="E311" t="s">
        <v>754</v>
      </c>
      <c r="F311">
        <v>0.68</v>
      </c>
      <c r="G311">
        <v>18</v>
      </c>
      <c r="H311" t="s">
        <v>30</v>
      </c>
      <c r="L311" t="s">
        <v>18</v>
      </c>
    </row>
    <row r="312" spans="1:18" ht="12.75" customHeight="1" x14ac:dyDescent="0.3">
      <c r="A312">
        <v>389</v>
      </c>
      <c r="B312" t="s">
        <v>538</v>
      </c>
      <c r="C312" t="s">
        <v>755</v>
      </c>
      <c r="D312" t="s">
        <v>517</v>
      </c>
      <c r="E312" t="s">
        <v>756</v>
      </c>
      <c r="F312">
        <v>0.6</v>
      </c>
      <c r="G312">
        <v>18</v>
      </c>
      <c r="H312" t="s">
        <v>87</v>
      </c>
      <c r="L312" t="s">
        <v>541</v>
      </c>
      <c r="M312" t="s">
        <v>753</v>
      </c>
      <c r="N312" t="s">
        <v>541</v>
      </c>
      <c r="P312" t="s">
        <v>625</v>
      </c>
      <c r="Q312" t="s">
        <v>92</v>
      </c>
    </row>
    <row r="313" spans="1:18" ht="12.75" customHeight="1" x14ac:dyDescent="0.3">
      <c r="A313">
        <v>390</v>
      </c>
      <c r="B313" t="s">
        <v>27</v>
      </c>
      <c r="C313" t="s">
        <v>755</v>
      </c>
      <c r="D313" t="s">
        <v>517</v>
      </c>
      <c r="E313" t="s">
        <v>757</v>
      </c>
      <c r="F313">
        <v>0.68</v>
      </c>
      <c r="G313">
        <v>18</v>
      </c>
      <c r="H313" t="s">
        <v>342</v>
      </c>
      <c r="L313" t="s">
        <v>18</v>
      </c>
      <c r="M313" t="s">
        <v>652</v>
      </c>
      <c r="N313" t="s">
        <v>653</v>
      </c>
      <c r="O313" t="s">
        <v>528</v>
      </c>
    </row>
    <row r="314" spans="1:18" ht="12.75" customHeight="1" x14ac:dyDescent="0.3">
      <c r="A314">
        <v>391</v>
      </c>
      <c r="B314" t="s">
        <v>538</v>
      </c>
      <c r="C314" t="s">
        <v>755</v>
      </c>
      <c r="D314" t="s">
        <v>517</v>
      </c>
      <c r="E314" t="s">
        <v>758</v>
      </c>
      <c r="F314">
        <v>0.52</v>
      </c>
      <c r="G314">
        <v>18</v>
      </c>
      <c r="H314" t="s">
        <v>573</v>
      </c>
      <c r="L314" t="s">
        <v>541</v>
      </c>
      <c r="M314" t="s">
        <v>753</v>
      </c>
      <c r="N314" t="s">
        <v>541</v>
      </c>
      <c r="P314" t="s">
        <v>625</v>
      </c>
      <c r="Q314" t="s">
        <v>92</v>
      </c>
    </row>
    <row r="315" spans="1:18" ht="12.75" customHeight="1" x14ac:dyDescent="0.3">
      <c r="A315">
        <v>392</v>
      </c>
      <c r="B315" t="s">
        <v>538</v>
      </c>
      <c r="C315" t="s">
        <v>755</v>
      </c>
      <c r="D315" t="s">
        <v>517</v>
      </c>
      <c r="E315" t="s">
        <v>759</v>
      </c>
      <c r="F315">
        <v>0.52</v>
      </c>
      <c r="G315">
        <v>18</v>
      </c>
      <c r="H315" t="s">
        <v>168</v>
      </c>
      <c r="L315" t="s">
        <v>541</v>
      </c>
      <c r="M315" t="s">
        <v>647</v>
      </c>
      <c r="N315" t="s">
        <v>541</v>
      </c>
      <c r="P315" t="s">
        <v>625</v>
      </c>
      <c r="Q315" t="s">
        <v>92</v>
      </c>
    </row>
    <row r="316" spans="1:18" ht="12.75" customHeight="1" x14ac:dyDescent="0.3">
      <c r="A316">
        <v>393</v>
      </c>
      <c r="B316" t="s">
        <v>538</v>
      </c>
      <c r="C316" t="s">
        <v>755</v>
      </c>
      <c r="D316" t="s">
        <v>517</v>
      </c>
      <c r="E316" t="s">
        <v>760</v>
      </c>
      <c r="F316">
        <v>0.44</v>
      </c>
      <c r="G316">
        <v>18</v>
      </c>
      <c r="H316" t="s">
        <v>200</v>
      </c>
      <c r="L316" t="s">
        <v>541</v>
      </c>
      <c r="M316" t="s">
        <v>647</v>
      </c>
      <c r="N316" t="s">
        <v>541</v>
      </c>
      <c r="P316" t="s">
        <v>625</v>
      </c>
      <c r="Q316" t="s">
        <v>92</v>
      </c>
    </row>
    <row r="317" spans="1:18" ht="12.75" customHeight="1" x14ac:dyDescent="0.3">
      <c r="A317">
        <v>394</v>
      </c>
      <c r="B317" t="s">
        <v>538</v>
      </c>
      <c r="C317" t="s">
        <v>755</v>
      </c>
      <c r="D317" t="s">
        <v>517</v>
      </c>
      <c r="E317" t="s">
        <v>622</v>
      </c>
      <c r="F317">
        <v>0.4</v>
      </c>
      <c r="G317">
        <v>18</v>
      </c>
      <c r="H317" t="s">
        <v>761</v>
      </c>
      <c r="L317" t="s">
        <v>541</v>
      </c>
      <c r="M317" t="s">
        <v>647</v>
      </c>
      <c r="N317" t="s">
        <v>541</v>
      </c>
      <c r="P317" t="s">
        <v>625</v>
      </c>
      <c r="Q317" t="s">
        <v>92</v>
      </c>
    </row>
    <row r="318" spans="1:18" ht="12.75" customHeight="1" x14ac:dyDescent="0.3">
      <c r="A318">
        <v>395</v>
      </c>
      <c r="B318" t="s">
        <v>581</v>
      </c>
      <c r="C318" t="s">
        <v>755</v>
      </c>
      <c r="D318">
        <v>0.5</v>
      </c>
      <c r="E318" t="s">
        <v>854</v>
      </c>
      <c r="F318">
        <v>1.1599999999999999</v>
      </c>
      <c r="G318" t="s">
        <v>584</v>
      </c>
      <c r="H318" t="s">
        <v>656</v>
      </c>
      <c r="L318" t="s">
        <v>855</v>
      </c>
      <c r="M318" t="s">
        <v>834</v>
      </c>
      <c r="N318" t="s">
        <v>766</v>
      </c>
      <c r="Q318" t="s">
        <v>595</v>
      </c>
    </row>
    <row r="319" spans="1:18" ht="12.75" customHeight="1" x14ac:dyDescent="0.3">
      <c r="A319">
        <v>396</v>
      </c>
      <c r="B319" t="s">
        <v>581</v>
      </c>
      <c r="C319" t="s">
        <v>166</v>
      </c>
      <c r="D319">
        <v>0.5</v>
      </c>
      <c r="E319" t="s">
        <v>856</v>
      </c>
      <c r="F319">
        <v>1.08</v>
      </c>
      <c r="G319" t="s">
        <v>584</v>
      </c>
      <c r="H319" t="s">
        <v>662</v>
      </c>
      <c r="L319" t="s">
        <v>857</v>
      </c>
      <c r="M319" t="s">
        <v>837</v>
      </c>
      <c r="N319" t="s">
        <v>766</v>
      </c>
      <c r="Q319" t="s">
        <v>595</v>
      </c>
    </row>
    <row r="320" spans="1:18" ht="12.75" customHeight="1" x14ac:dyDescent="0.3">
      <c r="A320">
        <v>397</v>
      </c>
      <c r="B320" t="s">
        <v>581</v>
      </c>
      <c r="C320" t="s">
        <v>166</v>
      </c>
      <c r="D320">
        <v>0.5</v>
      </c>
      <c r="E320" t="s">
        <v>854</v>
      </c>
      <c r="F320">
        <v>1.1599999999999999</v>
      </c>
      <c r="G320" t="s">
        <v>584</v>
      </c>
      <c r="H320" t="s">
        <v>664</v>
      </c>
      <c r="L320" t="s">
        <v>871</v>
      </c>
      <c r="M320" t="s">
        <v>834</v>
      </c>
      <c r="N320" t="s">
        <v>766</v>
      </c>
      <c r="Q320" t="s">
        <v>595</v>
      </c>
    </row>
    <row r="321" spans="1:18" ht="12.75" customHeight="1" x14ac:dyDescent="0.3">
      <c r="A321">
        <v>398</v>
      </c>
      <c r="B321" t="s">
        <v>581</v>
      </c>
      <c r="C321" t="s">
        <v>872</v>
      </c>
      <c r="D321">
        <v>0.5</v>
      </c>
      <c r="E321" t="s">
        <v>873</v>
      </c>
      <c r="F321">
        <v>1.1200000000000001</v>
      </c>
      <c r="G321" t="s">
        <v>584</v>
      </c>
      <c r="H321" t="s">
        <v>585</v>
      </c>
      <c r="L321" t="s">
        <v>874</v>
      </c>
      <c r="M321" t="s">
        <v>834</v>
      </c>
      <c r="N321" t="s">
        <v>766</v>
      </c>
      <c r="Q321" t="s">
        <v>595</v>
      </c>
    </row>
    <row r="322" spans="1:18" ht="12.75" customHeight="1" x14ac:dyDescent="0.3">
      <c r="A322">
        <v>399</v>
      </c>
      <c r="B322" t="s">
        <v>538</v>
      </c>
      <c r="C322" t="s">
        <v>872</v>
      </c>
      <c r="D322">
        <v>0.5</v>
      </c>
      <c r="E322" t="s">
        <v>892</v>
      </c>
      <c r="F322">
        <v>0.32</v>
      </c>
      <c r="G322">
        <v>18</v>
      </c>
      <c r="H322" t="s">
        <v>200</v>
      </c>
      <c r="L322" t="s">
        <v>893</v>
      </c>
      <c r="M322" t="s">
        <v>709</v>
      </c>
      <c r="N322" t="s">
        <v>766</v>
      </c>
      <c r="Q322" t="s">
        <v>595</v>
      </c>
    </row>
    <row r="323" spans="1:18" ht="12.75" customHeight="1" x14ac:dyDescent="0.3">
      <c r="A323">
        <v>400</v>
      </c>
      <c r="B323" t="s">
        <v>27</v>
      </c>
      <c r="C323" t="s">
        <v>755</v>
      </c>
      <c r="D323">
        <v>0.5</v>
      </c>
      <c r="E323" t="s">
        <v>774</v>
      </c>
      <c r="F323">
        <v>0.56000000000000005</v>
      </c>
      <c r="G323">
        <v>18</v>
      </c>
      <c r="H323" t="s">
        <v>157</v>
      </c>
      <c r="L323" t="s">
        <v>775</v>
      </c>
      <c r="M323" t="s">
        <v>776</v>
      </c>
      <c r="N323" t="s">
        <v>777</v>
      </c>
    </row>
    <row r="324" spans="1:18" ht="12.75" customHeight="1" x14ac:dyDescent="0.3">
      <c r="A324">
        <v>401</v>
      </c>
      <c r="B324" t="s">
        <v>538</v>
      </c>
      <c r="C324" t="s">
        <v>755</v>
      </c>
      <c r="D324">
        <v>0.5</v>
      </c>
      <c r="E324" t="s">
        <v>894</v>
      </c>
      <c r="F324">
        <v>0.48</v>
      </c>
      <c r="G324">
        <v>18</v>
      </c>
      <c r="H324" t="s">
        <v>761</v>
      </c>
      <c r="L324" t="s">
        <v>895</v>
      </c>
      <c r="M324" t="s">
        <v>709</v>
      </c>
      <c r="N324" t="s">
        <v>766</v>
      </c>
      <c r="Q324" t="s">
        <v>595</v>
      </c>
    </row>
    <row r="325" spans="1:18" ht="12.75" customHeight="1" x14ac:dyDescent="0.3">
      <c r="A325">
        <v>402</v>
      </c>
      <c r="B325" t="s">
        <v>27</v>
      </c>
      <c r="C325" t="s">
        <v>155</v>
      </c>
      <c r="D325">
        <v>0.5</v>
      </c>
      <c r="E325" t="s">
        <v>1363</v>
      </c>
      <c r="F325">
        <v>0.44</v>
      </c>
      <c r="G325">
        <v>18</v>
      </c>
      <c r="H325" t="s">
        <v>157</v>
      </c>
      <c r="L325" t="s">
        <v>1364</v>
      </c>
      <c r="M325" t="s">
        <v>1365</v>
      </c>
      <c r="N325" t="s">
        <v>1353</v>
      </c>
      <c r="Q325" t="s">
        <v>56</v>
      </c>
    </row>
    <row r="326" spans="1:18" ht="12.75" customHeight="1" x14ac:dyDescent="0.3">
      <c r="A326">
        <v>403</v>
      </c>
      <c r="B326" t="s">
        <v>27</v>
      </c>
      <c r="C326" t="s">
        <v>155</v>
      </c>
      <c r="D326">
        <v>0.5</v>
      </c>
      <c r="E326" t="s">
        <v>782</v>
      </c>
      <c r="F326">
        <v>0.34</v>
      </c>
      <c r="G326">
        <v>18</v>
      </c>
      <c r="H326" t="s">
        <v>157</v>
      </c>
      <c r="L326" t="s">
        <v>783</v>
      </c>
      <c r="M326" t="s">
        <v>784</v>
      </c>
      <c r="N326" t="s">
        <v>785</v>
      </c>
      <c r="Q326" t="s">
        <v>174</v>
      </c>
    </row>
    <row r="327" spans="1:18" ht="12.75" customHeight="1" x14ac:dyDescent="0.3">
      <c r="A327">
        <v>404</v>
      </c>
      <c r="B327" t="s">
        <v>538</v>
      </c>
      <c r="C327" t="s">
        <v>155</v>
      </c>
      <c r="D327">
        <v>0.5</v>
      </c>
      <c r="E327" t="s">
        <v>786</v>
      </c>
      <c r="F327">
        <v>0.56000000000000005</v>
      </c>
      <c r="G327">
        <v>18</v>
      </c>
      <c r="H327" t="s">
        <v>168</v>
      </c>
      <c r="L327" t="s">
        <v>787</v>
      </c>
      <c r="M327" t="s">
        <v>709</v>
      </c>
      <c r="N327" t="s">
        <v>668</v>
      </c>
    </row>
    <row r="328" spans="1:18" ht="12.75" customHeight="1" x14ac:dyDescent="0.3">
      <c r="A328">
        <v>405</v>
      </c>
      <c r="B328" t="s">
        <v>27</v>
      </c>
      <c r="C328" t="s">
        <v>155</v>
      </c>
      <c r="D328">
        <v>0.5</v>
      </c>
      <c r="E328" t="s">
        <v>156</v>
      </c>
      <c r="F328">
        <v>0.21</v>
      </c>
      <c r="G328">
        <v>18</v>
      </c>
      <c r="H328" t="s">
        <v>157</v>
      </c>
      <c r="L328" t="s">
        <v>158</v>
      </c>
      <c r="M328" t="s">
        <v>159</v>
      </c>
      <c r="N328" t="s">
        <v>160</v>
      </c>
      <c r="Q328" t="s">
        <v>56</v>
      </c>
    </row>
    <row r="329" spans="1:18" ht="12.75" customHeight="1" x14ac:dyDescent="0.3">
      <c r="A329">
        <v>406</v>
      </c>
      <c r="B329" t="s">
        <v>27</v>
      </c>
      <c r="C329" t="s">
        <v>155</v>
      </c>
      <c r="D329">
        <v>0.5</v>
      </c>
      <c r="E329" t="s">
        <v>898</v>
      </c>
      <c r="F329">
        <v>0.48</v>
      </c>
      <c r="G329">
        <v>18</v>
      </c>
      <c r="H329" t="s">
        <v>342</v>
      </c>
      <c r="L329" t="s">
        <v>899</v>
      </c>
      <c r="M329" t="s">
        <v>179</v>
      </c>
      <c r="N329" t="s">
        <v>766</v>
      </c>
      <c r="Q329" t="s">
        <v>595</v>
      </c>
    </row>
    <row r="330" spans="1:18" ht="12.75" customHeight="1" x14ac:dyDescent="0.3">
      <c r="A330">
        <v>407</v>
      </c>
      <c r="B330" t="s">
        <v>27</v>
      </c>
      <c r="C330" t="s">
        <v>155</v>
      </c>
      <c r="D330">
        <v>0.5</v>
      </c>
      <c r="E330" t="s">
        <v>794</v>
      </c>
      <c r="F330">
        <v>0.39</v>
      </c>
      <c r="G330">
        <v>18</v>
      </c>
      <c r="H330" t="s">
        <v>157</v>
      </c>
      <c r="L330" t="s">
        <v>795</v>
      </c>
      <c r="M330" t="s">
        <v>784</v>
      </c>
      <c r="N330" t="s">
        <v>785</v>
      </c>
      <c r="Q330" t="s">
        <v>174</v>
      </c>
    </row>
    <row r="331" spans="1:18" ht="12.75" customHeight="1" x14ac:dyDescent="0.3">
      <c r="A331">
        <v>408</v>
      </c>
      <c r="B331" t="s">
        <v>538</v>
      </c>
      <c r="C331" t="s">
        <v>166</v>
      </c>
      <c r="D331">
        <v>0.5</v>
      </c>
      <c r="E331" t="s">
        <v>630</v>
      </c>
      <c r="F331">
        <v>0.2</v>
      </c>
      <c r="G331">
        <v>18</v>
      </c>
      <c r="H331" t="s">
        <v>573</v>
      </c>
      <c r="L331" t="s">
        <v>903</v>
      </c>
      <c r="M331" t="s">
        <v>904</v>
      </c>
      <c r="N331" t="s">
        <v>766</v>
      </c>
      <c r="Q331" t="s">
        <v>595</v>
      </c>
    </row>
    <row r="332" spans="1:18" ht="12.75" customHeight="1" x14ac:dyDescent="0.3">
      <c r="A332">
        <v>409</v>
      </c>
      <c r="B332" t="s">
        <v>27</v>
      </c>
      <c r="C332" t="s">
        <v>576</v>
      </c>
      <c r="D332" t="s">
        <v>577</v>
      </c>
      <c r="E332" t="s">
        <v>578</v>
      </c>
      <c r="F332">
        <v>0.12</v>
      </c>
      <c r="G332">
        <v>18</v>
      </c>
      <c r="H332" t="s">
        <v>342</v>
      </c>
      <c r="L332" t="s">
        <v>579</v>
      </c>
      <c r="M332" t="s">
        <v>179</v>
      </c>
      <c r="N332" t="s">
        <v>580</v>
      </c>
      <c r="Q332" t="s">
        <v>56</v>
      </c>
    </row>
    <row r="333" spans="1:18" ht="12.75" customHeight="1" x14ac:dyDescent="0.3">
      <c r="A333">
        <v>410</v>
      </c>
      <c r="B333" t="s">
        <v>165</v>
      </c>
      <c r="C333" t="s">
        <v>166</v>
      </c>
      <c r="D333">
        <v>0.5</v>
      </c>
      <c r="E333" t="s">
        <v>167</v>
      </c>
      <c r="F333">
        <v>0.16</v>
      </c>
      <c r="G333">
        <v>18</v>
      </c>
      <c r="H333" t="s">
        <v>168</v>
      </c>
      <c r="L333" t="s">
        <v>169</v>
      </c>
      <c r="M333" t="s">
        <v>170</v>
      </c>
      <c r="N333" t="s">
        <v>160</v>
      </c>
      <c r="Q333" t="s">
        <v>56</v>
      </c>
    </row>
    <row r="334" spans="1:18" ht="12.75" customHeight="1" x14ac:dyDescent="0.3">
      <c r="A334">
        <v>411</v>
      </c>
      <c r="B334" t="s">
        <v>538</v>
      </c>
      <c r="C334" t="s">
        <v>166</v>
      </c>
      <c r="D334">
        <v>0.5</v>
      </c>
      <c r="E334" t="s">
        <v>756</v>
      </c>
      <c r="F334">
        <v>0.52</v>
      </c>
      <c r="G334">
        <v>18</v>
      </c>
      <c r="H334" t="s">
        <v>87</v>
      </c>
      <c r="L334" t="s">
        <v>905</v>
      </c>
      <c r="M334" t="s">
        <v>709</v>
      </c>
      <c r="N334" t="s">
        <v>766</v>
      </c>
      <c r="Q334" t="s">
        <v>595</v>
      </c>
    </row>
    <row r="335" spans="1:18" ht="12.75" customHeight="1" x14ac:dyDescent="0.3">
      <c r="A335">
        <v>412</v>
      </c>
      <c r="B335" t="s">
        <v>27</v>
      </c>
      <c r="C335" t="s">
        <v>166</v>
      </c>
      <c r="D335">
        <v>0.5</v>
      </c>
      <c r="E335" t="s">
        <v>805</v>
      </c>
      <c r="F335">
        <v>0.53</v>
      </c>
      <c r="G335">
        <v>18</v>
      </c>
      <c r="H335" t="s">
        <v>806</v>
      </c>
      <c r="I335">
        <v>21</v>
      </c>
      <c r="L335" t="s">
        <v>807</v>
      </c>
      <c r="M335" t="s">
        <v>193</v>
      </c>
      <c r="N335" t="s">
        <v>723</v>
      </c>
      <c r="R335" t="s">
        <v>2869</v>
      </c>
    </row>
    <row r="336" spans="1:18" ht="12.75" customHeight="1" x14ac:dyDescent="0.3">
      <c r="A336">
        <v>413</v>
      </c>
      <c r="B336" t="s">
        <v>27</v>
      </c>
      <c r="C336" t="s">
        <v>166</v>
      </c>
      <c r="D336">
        <v>0.5</v>
      </c>
      <c r="E336" t="s">
        <v>808</v>
      </c>
      <c r="F336">
        <v>0.12</v>
      </c>
      <c r="G336">
        <v>18</v>
      </c>
      <c r="H336" t="s">
        <v>806</v>
      </c>
      <c r="I336">
        <v>21</v>
      </c>
      <c r="L336" t="s">
        <v>809</v>
      </c>
      <c r="M336" t="s">
        <v>193</v>
      </c>
      <c r="N336" t="s">
        <v>723</v>
      </c>
      <c r="R336" t="s">
        <v>2869</v>
      </c>
    </row>
    <row r="337" spans="1:18" ht="12.75" customHeight="1" x14ac:dyDescent="0.3">
      <c r="A337">
        <v>414</v>
      </c>
      <c r="B337" t="s">
        <v>538</v>
      </c>
      <c r="C337" t="s">
        <v>166</v>
      </c>
      <c r="D337">
        <v>0.5</v>
      </c>
      <c r="E337" t="s">
        <v>906</v>
      </c>
      <c r="F337">
        <v>0.66</v>
      </c>
      <c r="G337">
        <v>18</v>
      </c>
      <c r="H337" t="s">
        <v>30</v>
      </c>
      <c r="L337" t="s">
        <v>907</v>
      </c>
      <c r="M337" t="s">
        <v>709</v>
      </c>
      <c r="N337" t="s">
        <v>766</v>
      </c>
      <c r="Q337" t="s">
        <v>595</v>
      </c>
    </row>
    <row r="338" spans="1:18" ht="12.75" customHeight="1" x14ac:dyDescent="0.3">
      <c r="A338">
        <v>415</v>
      </c>
      <c r="B338" t="s">
        <v>581</v>
      </c>
      <c r="C338" t="s">
        <v>872</v>
      </c>
      <c r="D338">
        <v>0.5</v>
      </c>
      <c r="E338" t="s">
        <v>908</v>
      </c>
      <c r="F338">
        <v>0.72</v>
      </c>
      <c r="G338" t="s">
        <v>584</v>
      </c>
      <c r="H338" t="s">
        <v>656</v>
      </c>
      <c r="L338" t="s">
        <v>909</v>
      </c>
      <c r="M338" t="s">
        <v>587</v>
      </c>
      <c r="N338" t="s">
        <v>766</v>
      </c>
      <c r="Q338" t="s">
        <v>595</v>
      </c>
    </row>
    <row r="339" spans="1:18" ht="12.75" customHeight="1" x14ac:dyDescent="0.3">
      <c r="A339">
        <v>416</v>
      </c>
      <c r="B339" t="s">
        <v>581</v>
      </c>
      <c r="C339" t="s">
        <v>872</v>
      </c>
      <c r="D339">
        <v>0.5</v>
      </c>
      <c r="E339" t="s">
        <v>910</v>
      </c>
      <c r="F339">
        <v>0.76</v>
      </c>
      <c r="G339" t="s">
        <v>584</v>
      </c>
      <c r="H339" t="s">
        <v>662</v>
      </c>
      <c r="L339" t="s">
        <v>911</v>
      </c>
      <c r="M339" t="s">
        <v>587</v>
      </c>
      <c r="N339" t="s">
        <v>766</v>
      </c>
      <c r="Q339" t="s">
        <v>595</v>
      </c>
    </row>
    <row r="340" spans="1:18" ht="12.75" customHeight="1" x14ac:dyDescent="0.3">
      <c r="A340">
        <v>417</v>
      </c>
      <c r="B340" t="s">
        <v>581</v>
      </c>
      <c r="C340" t="s">
        <v>872</v>
      </c>
      <c r="D340">
        <v>0.5</v>
      </c>
      <c r="E340" t="s">
        <v>910</v>
      </c>
      <c r="F340">
        <v>0.76</v>
      </c>
      <c r="G340" t="s">
        <v>584</v>
      </c>
      <c r="H340" t="s">
        <v>664</v>
      </c>
      <c r="L340" t="s">
        <v>912</v>
      </c>
      <c r="M340" t="s">
        <v>587</v>
      </c>
      <c r="N340" t="s">
        <v>766</v>
      </c>
      <c r="Q340" t="s">
        <v>595</v>
      </c>
    </row>
    <row r="341" spans="1:18" ht="12.75" customHeight="1" x14ac:dyDescent="0.3">
      <c r="A341">
        <v>418</v>
      </c>
      <c r="B341" t="s">
        <v>581</v>
      </c>
      <c r="C341" t="s">
        <v>582</v>
      </c>
      <c r="D341">
        <v>0.5</v>
      </c>
      <c r="E341" t="s">
        <v>913</v>
      </c>
      <c r="F341">
        <v>0.76</v>
      </c>
      <c r="G341" t="s">
        <v>584</v>
      </c>
      <c r="H341" t="s">
        <v>585</v>
      </c>
      <c r="L341" t="s">
        <v>914</v>
      </c>
      <c r="M341" t="s">
        <v>587</v>
      </c>
      <c r="N341" t="s">
        <v>766</v>
      </c>
      <c r="Q341" t="s">
        <v>595</v>
      </c>
    </row>
    <row r="342" spans="1:18" ht="12.75" customHeight="1" x14ac:dyDescent="0.3">
      <c r="A342">
        <v>419</v>
      </c>
      <c r="B342" t="s">
        <v>538</v>
      </c>
      <c r="C342" t="s">
        <v>166</v>
      </c>
      <c r="D342">
        <v>0.5</v>
      </c>
      <c r="E342" t="s">
        <v>820</v>
      </c>
      <c r="F342">
        <v>0.25040000000000001</v>
      </c>
      <c r="G342">
        <v>18</v>
      </c>
      <c r="H342" t="s">
        <v>30</v>
      </c>
      <c r="I342">
        <v>17</v>
      </c>
      <c r="L342" t="s">
        <v>821</v>
      </c>
      <c r="M342" t="s">
        <v>709</v>
      </c>
      <c r="N342" t="s">
        <v>706</v>
      </c>
      <c r="Q342" t="s">
        <v>643</v>
      </c>
      <c r="R342" t="s">
        <v>2869</v>
      </c>
    </row>
    <row r="343" spans="1:18" ht="12.75" customHeight="1" x14ac:dyDescent="0.3">
      <c r="A343">
        <v>420</v>
      </c>
      <c r="B343" t="s">
        <v>538</v>
      </c>
      <c r="C343" t="s">
        <v>166</v>
      </c>
      <c r="D343">
        <v>0.5</v>
      </c>
      <c r="E343" t="s">
        <v>822</v>
      </c>
      <c r="F343">
        <v>0.1696</v>
      </c>
      <c r="G343">
        <v>18</v>
      </c>
      <c r="H343" t="s">
        <v>30</v>
      </c>
      <c r="I343">
        <v>22</v>
      </c>
      <c r="L343" t="s">
        <v>823</v>
      </c>
      <c r="M343" t="s">
        <v>709</v>
      </c>
      <c r="N343" t="s">
        <v>824</v>
      </c>
      <c r="Q343" t="s">
        <v>643</v>
      </c>
      <c r="R343" t="s">
        <v>2869</v>
      </c>
    </row>
    <row r="344" spans="1:18" ht="12.75" customHeight="1" x14ac:dyDescent="0.3">
      <c r="A344">
        <v>421</v>
      </c>
      <c r="B344" t="s">
        <v>27</v>
      </c>
      <c r="C344" t="s">
        <v>166</v>
      </c>
      <c r="D344">
        <v>0.5</v>
      </c>
      <c r="E344" t="s">
        <v>825</v>
      </c>
      <c r="F344">
        <v>0.57999999999999996</v>
      </c>
      <c r="G344">
        <v>18</v>
      </c>
      <c r="H344" t="s">
        <v>806</v>
      </c>
      <c r="I344">
        <v>21</v>
      </c>
      <c r="L344" t="s">
        <v>826</v>
      </c>
      <c r="M344" t="s">
        <v>827</v>
      </c>
      <c r="N344" t="s">
        <v>723</v>
      </c>
      <c r="R344" t="s">
        <v>2869</v>
      </c>
    </row>
    <row r="345" spans="1:18" ht="12.75" customHeight="1" x14ac:dyDescent="0.3">
      <c r="A345">
        <v>422</v>
      </c>
      <c r="B345" t="s">
        <v>538</v>
      </c>
      <c r="C345" t="s">
        <v>166</v>
      </c>
      <c r="D345">
        <v>0.5</v>
      </c>
      <c r="E345" t="s">
        <v>828</v>
      </c>
      <c r="F345">
        <v>0.1328</v>
      </c>
      <c r="G345">
        <v>18</v>
      </c>
      <c r="H345" t="s">
        <v>30</v>
      </c>
      <c r="I345">
        <v>22</v>
      </c>
      <c r="L345" t="s">
        <v>829</v>
      </c>
      <c r="M345" t="s">
        <v>830</v>
      </c>
      <c r="N345" t="s">
        <v>831</v>
      </c>
      <c r="Q345" t="s">
        <v>643</v>
      </c>
      <c r="R345" t="s">
        <v>2869</v>
      </c>
    </row>
    <row r="346" spans="1:18" ht="12.75" customHeight="1" x14ac:dyDescent="0.3">
      <c r="A346">
        <v>423</v>
      </c>
      <c r="B346" t="s">
        <v>538</v>
      </c>
      <c r="C346" t="s">
        <v>872</v>
      </c>
      <c r="D346">
        <v>0.5</v>
      </c>
      <c r="E346" t="s">
        <v>918</v>
      </c>
      <c r="F346">
        <v>0.26400000000000001</v>
      </c>
      <c r="G346">
        <v>18</v>
      </c>
      <c r="H346" t="s">
        <v>30</v>
      </c>
      <c r="L346" t="s">
        <v>919</v>
      </c>
      <c r="M346" t="s">
        <v>920</v>
      </c>
      <c r="N346" t="s">
        <v>766</v>
      </c>
      <c r="Q346" t="s">
        <v>595</v>
      </c>
    </row>
    <row r="347" spans="1:18" ht="12.75" customHeight="1" x14ac:dyDescent="0.3">
      <c r="A347">
        <v>424</v>
      </c>
      <c r="B347" t="s">
        <v>538</v>
      </c>
      <c r="C347" t="s">
        <v>872</v>
      </c>
      <c r="D347">
        <v>0.5</v>
      </c>
      <c r="E347" t="s">
        <v>921</v>
      </c>
      <c r="F347">
        <v>0.59</v>
      </c>
      <c r="G347">
        <v>18</v>
      </c>
      <c r="H347" t="s">
        <v>87</v>
      </c>
      <c r="L347" t="s">
        <v>922</v>
      </c>
      <c r="M347" t="s">
        <v>154</v>
      </c>
      <c r="N347" t="s">
        <v>766</v>
      </c>
      <c r="Q347" t="s">
        <v>595</v>
      </c>
    </row>
    <row r="348" spans="1:18" ht="12.75" customHeight="1" x14ac:dyDescent="0.3">
      <c r="A348">
        <v>425</v>
      </c>
      <c r="B348" t="s">
        <v>581</v>
      </c>
      <c r="C348" t="s">
        <v>582</v>
      </c>
      <c r="D348">
        <v>0.5</v>
      </c>
      <c r="E348" t="s">
        <v>838</v>
      </c>
      <c r="F348">
        <v>1.28</v>
      </c>
      <c r="G348" t="s">
        <v>584</v>
      </c>
      <c r="H348" t="s">
        <v>839</v>
      </c>
      <c r="L348" t="s">
        <v>657</v>
      </c>
      <c r="M348" t="s">
        <v>840</v>
      </c>
      <c r="N348" t="s">
        <v>659</v>
      </c>
      <c r="Q348" t="s">
        <v>660</v>
      </c>
    </row>
    <row r="349" spans="1:18" ht="12.75" customHeight="1" x14ac:dyDescent="0.3">
      <c r="A349">
        <v>426</v>
      </c>
      <c r="B349" t="s">
        <v>581</v>
      </c>
      <c r="C349" t="s">
        <v>582</v>
      </c>
      <c r="D349">
        <v>0.5</v>
      </c>
      <c r="E349" t="s">
        <v>841</v>
      </c>
      <c r="F349">
        <v>1.2</v>
      </c>
      <c r="G349" t="s">
        <v>584</v>
      </c>
      <c r="H349" t="s">
        <v>842</v>
      </c>
      <c r="L349" t="s">
        <v>657</v>
      </c>
      <c r="M349" t="s">
        <v>840</v>
      </c>
      <c r="N349" t="s">
        <v>659</v>
      </c>
      <c r="Q349" t="s">
        <v>660</v>
      </c>
    </row>
    <row r="350" spans="1:18" ht="12.75" customHeight="1" x14ac:dyDescent="0.3">
      <c r="A350">
        <v>427</v>
      </c>
      <c r="B350" t="s">
        <v>581</v>
      </c>
      <c r="C350" t="s">
        <v>582</v>
      </c>
      <c r="D350">
        <v>0.5</v>
      </c>
      <c r="E350" t="s">
        <v>923</v>
      </c>
      <c r="F350">
        <v>1.36</v>
      </c>
      <c r="G350" t="s">
        <v>584</v>
      </c>
      <c r="H350" t="s">
        <v>656</v>
      </c>
      <c r="L350" t="s">
        <v>924</v>
      </c>
      <c r="M350" t="s">
        <v>834</v>
      </c>
      <c r="N350" t="s">
        <v>766</v>
      </c>
      <c r="Q350" t="s">
        <v>595</v>
      </c>
    </row>
    <row r="351" spans="1:18" ht="12.75" customHeight="1" x14ac:dyDescent="0.3">
      <c r="A351">
        <v>428</v>
      </c>
      <c r="B351" t="s">
        <v>581</v>
      </c>
      <c r="C351" t="s">
        <v>859</v>
      </c>
      <c r="D351">
        <v>0.5</v>
      </c>
      <c r="E351" t="s">
        <v>925</v>
      </c>
      <c r="F351">
        <v>1.4</v>
      </c>
      <c r="G351" t="s">
        <v>584</v>
      </c>
      <c r="H351" t="s">
        <v>662</v>
      </c>
      <c r="L351" t="s">
        <v>926</v>
      </c>
      <c r="M351" t="s">
        <v>927</v>
      </c>
      <c r="N351" t="s">
        <v>766</v>
      </c>
      <c r="Q351" t="s">
        <v>595</v>
      </c>
    </row>
    <row r="352" spans="1:18" ht="12.75" customHeight="1" x14ac:dyDescent="0.3">
      <c r="A352">
        <v>429</v>
      </c>
      <c r="B352" t="s">
        <v>581</v>
      </c>
      <c r="C352" t="s">
        <v>848</v>
      </c>
      <c r="D352" t="s">
        <v>848</v>
      </c>
      <c r="E352" t="s">
        <v>848</v>
      </c>
      <c r="F352" t="s">
        <v>849</v>
      </c>
      <c r="G352" t="s">
        <v>584</v>
      </c>
      <c r="H352" t="s">
        <v>664</v>
      </c>
      <c r="L352" t="s">
        <v>850</v>
      </c>
      <c r="M352" t="s">
        <v>851</v>
      </c>
      <c r="N352" t="s">
        <v>851</v>
      </c>
    </row>
    <row r="353" spans="1:18" ht="12.75" customHeight="1" x14ac:dyDescent="0.3">
      <c r="A353">
        <v>430</v>
      </c>
      <c r="B353" t="s">
        <v>581</v>
      </c>
      <c r="C353" t="s">
        <v>582</v>
      </c>
      <c r="D353">
        <v>0.5</v>
      </c>
      <c r="E353" t="s">
        <v>583</v>
      </c>
      <c r="F353">
        <v>1.24</v>
      </c>
      <c r="G353" t="s">
        <v>584</v>
      </c>
      <c r="H353" t="s">
        <v>585</v>
      </c>
      <c r="L353" t="s">
        <v>586</v>
      </c>
      <c r="M353" t="s">
        <v>587</v>
      </c>
      <c r="N353" t="s">
        <v>580</v>
      </c>
      <c r="Q353" t="s">
        <v>56</v>
      </c>
    </row>
    <row r="354" spans="1:18" ht="12.75" customHeight="1" x14ac:dyDescent="0.3">
      <c r="A354">
        <v>431</v>
      </c>
      <c r="B354" t="s">
        <v>581</v>
      </c>
      <c r="C354" t="s">
        <v>859</v>
      </c>
      <c r="D354">
        <v>0.5</v>
      </c>
      <c r="E354" t="s">
        <v>928</v>
      </c>
      <c r="F354">
        <v>0.64</v>
      </c>
      <c r="G354" t="s">
        <v>584</v>
      </c>
      <c r="H354" t="s">
        <v>839</v>
      </c>
      <c r="L354" t="s">
        <v>929</v>
      </c>
      <c r="M354" t="s">
        <v>587</v>
      </c>
      <c r="N354" t="s">
        <v>766</v>
      </c>
      <c r="Q354" t="s">
        <v>595</v>
      </c>
    </row>
    <row r="355" spans="1:18" ht="12.75" customHeight="1" x14ac:dyDescent="0.3">
      <c r="A355">
        <v>432</v>
      </c>
      <c r="B355" t="s">
        <v>581</v>
      </c>
      <c r="C355" t="s">
        <v>859</v>
      </c>
      <c r="D355">
        <v>0.5</v>
      </c>
      <c r="E355" t="s">
        <v>933</v>
      </c>
      <c r="F355">
        <v>1</v>
      </c>
      <c r="G355" t="s">
        <v>584</v>
      </c>
      <c r="H355" t="s">
        <v>842</v>
      </c>
      <c r="L355" t="s">
        <v>934</v>
      </c>
      <c r="M355" t="s">
        <v>935</v>
      </c>
      <c r="N355" t="s">
        <v>766</v>
      </c>
      <c r="Q355" t="s">
        <v>595</v>
      </c>
    </row>
    <row r="356" spans="1:18" ht="12.75" customHeight="1" x14ac:dyDescent="0.3">
      <c r="A356">
        <v>433</v>
      </c>
      <c r="B356" t="s">
        <v>858</v>
      </c>
      <c r="C356" t="s">
        <v>859</v>
      </c>
      <c r="D356">
        <v>0.5</v>
      </c>
      <c r="E356" t="s">
        <v>860</v>
      </c>
      <c r="F356">
        <v>0.79</v>
      </c>
      <c r="G356">
        <v>18</v>
      </c>
      <c r="H356" t="s">
        <v>806</v>
      </c>
      <c r="I356">
        <v>21</v>
      </c>
      <c r="L356" t="s">
        <v>861</v>
      </c>
      <c r="M356" t="s">
        <v>862</v>
      </c>
      <c r="N356" t="s">
        <v>863</v>
      </c>
    </row>
    <row r="357" spans="1:18" ht="12.75" customHeight="1" x14ac:dyDescent="0.3">
      <c r="A357">
        <v>434</v>
      </c>
      <c r="B357" t="s">
        <v>858</v>
      </c>
      <c r="C357" t="s">
        <v>859</v>
      </c>
      <c r="D357">
        <v>0.5</v>
      </c>
      <c r="E357" t="s">
        <v>864</v>
      </c>
      <c r="F357">
        <v>0.43</v>
      </c>
      <c r="G357">
        <v>18</v>
      </c>
      <c r="H357" t="s">
        <v>806</v>
      </c>
      <c r="I357">
        <v>21</v>
      </c>
      <c r="L357" t="s">
        <v>865</v>
      </c>
      <c r="M357" t="s">
        <v>866</v>
      </c>
      <c r="N357" t="s">
        <v>867</v>
      </c>
    </row>
    <row r="358" spans="1:18" ht="12.75" customHeight="1" x14ac:dyDescent="0.3">
      <c r="A358">
        <v>435</v>
      </c>
      <c r="B358" t="s">
        <v>858</v>
      </c>
      <c r="C358" t="s">
        <v>859</v>
      </c>
      <c r="D358">
        <v>0.5</v>
      </c>
      <c r="E358" t="s">
        <v>868</v>
      </c>
      <c r="F358">
        <v>0.4</v>
      </c>
      <c r="G358">
        <v>18</v>
      </c>
      <c r="H358" t="s">
        <v>806</v>
      </c>
      <c r="I358">
        <v>21</v>
      </c>
      <c r="L358" t="s">
        <v>869</v>
      </c>
      <c r="M358" t="s">
        <v>870</v>
      </c>
      <c r="N358" t="s">
        <v>867</v>
      </c>
      <c r="O358" t="s">
        <v>36</v>
      </c>
    </row>
    <row r="359" spans="1:18" ht="12.75" customHeight="1" x14ac:dyDescent="0.3">
      <c r="A359">
        <v>436</v>
      </c>
      <c r="B359" t="s">
        <v>581</v>
      </c>
      <c r="C359" t="s">
        <v>859</v>
      </c>
      <c r="D359">
        <v>0.5</v>
      </c>
      <c r="E359" t="s">
        <v>936</v>
      </c>
      <c r="F359">
        <v>1.08</v>
      </c>
      <c r="G359" t="s">
        <v>584</v>
      </c>
      <c r="H359" t="s">
        <v>842</v>
      </c>
      <c r="L359" t="s">
        <v>937</v>
      </c>
      <c r="M359" t="s">
        <v>587</v>
      </c>
      <c r="N359" t="s">
        <v>766</v>
      </c>
      <c r="Q359" t="s">
        <v>595</v>
      </c>
    </row>
    <row r="360" spans="1:18" ht="12.75" customHeight="1" x14ac:dyDescent="0.3">
      <c r="A360">
        <v>437</v>
      </c>
      <c r="B360" t="s">
        <v>581</v>
      </c>
      <c r="C360" t="s">
        <v>859</v>
      </c>
      <c r="D360">
        <v>0.5</v>
      </c>
      <c r="E360" t="s">
        <v>943</v>
      </c>
      <c r="F360">
        <v>0.76</v>
      </c>
      <c r="G360" t="s">
        <v>584</v>
      </c>
      <c r="H360" t="s">
        <v>662</v>
      </c>
      <c r="L360" t="s">
        <v>944</v>
      </c>
      <c r="M360" t="s">
        <v>927</v>
      </c>
      <c r="N360" t="s">
        <v>766</v>
      </c>
      <c r="Q360" t="s">
        <v>595</v>
      </c>
    </row>
    <row r="361" spans="1:18" ht="12.75" customHeight="1" x14ac:dyDescent="0.3">
      <c r="A361">
        <v>438</v>
      </c>
      <c r="B361" t="s">
        <v>538</v>
      </c>
      <c r="C361" t="s">
        <v>859</v>
      </c>
      <c r="D361">
        <v>0.5</v>
      </c>
      <c r="F361">
        <v>2E-3</v>
      </c>
      <c r="G361">
        <v>18</v>
      </c>
      <c r="H361" t="s">
        <v>545</v>
      </c>
      <c r="L361" t="s">
        <v>875</v>
      </c>
      <c r="M361" t="s">
        <v>709</v>
      </c>
      <c r="N361" t="s">
        <v>876</v>
      </c>
    </row>
    <row r="362" spans="1:18" ht="12.75" customHeight="1" x14ac:dyDescent="0.3">
      <c r="A362">
        <v>439</v>
      </c>
      <c r="B362" t="s">
        <v>27</v>
      </c>
      <c r="C362" t="s">
        <v>859</v>
      </c>
      <c r="D362" t="s">
        <v>517</v>
      </c>
      <c r="E362" t="s">
        <v>877</v>
      </c>
      <c r="F362">
        <v>0.72</v>
      </c>
      <c r="G362">
        <v>18</v>
      </c>
      <c r="H362" t="s">
        <v>188</v>
      </c>
      <c r="L362" t="s">
        <v>18</v>
      </c>
      <c r="M362" t="s">
        <v>878</v>
      </c>
      <c r="N362" t="s">
        <v>527</v>
      </c>
      <c r="O362" t="s">
        <v>528</v>
      </c>
    </row>
    <row r="363" spans="1:18" ht="12.75" customHeight="1" x14ac:dyDescent="0.3">
      <c r="A363">
        <v>440</v>
      </c>
      <c r="B363" t="s">
        <v>581</v>
      </c>
      <c r="C363" t="s">
        <v>879</v>
      </c>
      <c r="D363">
        <v>0.5</v>
      </c>
      <c r="E363" t="s">
        <v>880</v>
      </c>
      <c r="F363">
        <v>0.2</v>
      </c>
      <c r="G363" t="s">
        <v>584</v>
      </c>
      <c r="H363" t="s">
        <v>662</v>
      </c>
      <c r="L363" t="s">
        <v>881</v>
      </c>
      <c r="M363" t="s">
        <v>882</v>
      </c>
      <c r="N363" t="s">
        <v>883</v>
      </c>
      <c r="R363" t="s">
        <v>2869</v>
      </c>
    </row>
    <row r="364" spans="1:18" ht="12.75" customHeight="1" x14ac:dyDescent="0.3">
      <c r="A364">
        <v>441</v>
      </c>
      <c r="B364" t="s">
        <v>581</v>
      </c>
      <c r="C364" t="s">
        <v>879</v>
      </c>
      <c r="D364">
        <v>0.5</v>
      </c>
      <c r="E364" t="s">
        <v>884</v>
      </c>
      <c r="F364">
        <v>1.04</v>
      </c>
      <c r="G364" t="s">
        <v>584</v>
      </c>
      <c r="H364" t="s">
        <v>662</v>
      </c>
      <c r="L364" t="s">
        <v>885</v>
      </c>
      <c r="M364" t="s">
        <v>886</v>
      </c>
      <c r="N364" t="s">
        <v>883</v>
      </c>
      <c r="R364" t="s">
        <v>2869</v>
      </c>
    </row>
    <row r="365" spans="1:18" ht="12.75" customHeight="1" x14ac:dyDescent="0.3">
      <c r="A365">
        <v>442</v>
      </c>
      <c r="B365" t="s">
        <v>581</v>
      </c>
      <c r="C365" t="s">
        <v>879</v>
      </c>
      <c r="D365">
        <v>0.5</v>
      </c>
      <c r="E365" t="s">
        <v>887</v>
      </c>
      <c r="F365">
        <v>0.24</v>
      </c>
      <c r="G365" t="s">
        <v>584</v>
      </c>
      <c r="H365" t="s">
        <v>662</v>
      </c>
      <c r="L365" t="s">
        <v>888</v>
      </c>
      <c r="M365" t="s">
        <v>889</v>
      </c>
      <c r="N365" t="s">
        <v>883</v>
      </c>
      <c r="R365" t="s">
        <v>2869</v>
      </c>
    </row>
    <row r="366" spans="1:18" ht="12.75" customHeight="1" x14ac:dyDescent="0.3">
      <c r="A366">
        <v>443</v>
      </c>
      <c r="B366" t="s">
        <v>27</v>
      </c>
      <c r="C366" t="s">
        <v>890</v>
      </c>
      <c r="D366" t="s">
        <v>517</v>
      </c>
      <c r="E366" t="s">
        <v>891</v>
      </c>
      <c r="F366">
        <v>0.52</v>
      </c>
      <c r="G366">
        <v>18</v>
      </c>
      <c r="H366" t="s">
        <v>280</v>
      </c>
      <c r="L366" t="s">
        <v>18</v>
      </c>
      <c r="M366" t="s">
        <v>542</v>
      </c>
      <c r="N366" t="s">
        <v>653</v>
      </c>
      <c r="O366" t="s">
        <v>528</v>
      </c>
    </row>
    <row r="367" spans="1:18" ht="12.75" customHeight="1" x14ac:dyDescent="0.3">
      <c r="A367">
        <v>444</v>
      </c>
      <c r="B367" t="s">
        <v>27</v>
      </c>
      <c r="C367" t="s">
        <v>890</v>
      </c>
      <c r="D367" t="s">
        <v>517</v>
      </c>
      <c r="E367" t="s">
        <v>18</v>
      </c>
      <c r="F367">
        <v>0.32</v>
      </c>
      <c r="G367">
        <v>18</v>
      </c>
      <c r="H367" t="s">
        <v>238</v>
      </c>
      <c r="L367" t="s">
        <v>18</v>
      </c>
      <c r="M367" t="s">
        <v>878</v>
      </c>
      <c r="N367" t="s">
        <v>653</v>
      </c>
      <c r="O367" t="s">
        <v>528</v>
      </c>
    </row>
    <row r="368" spans="1:18" ht="12.75" customHeight="1" x14ac:dyDescent="0.3">
      <c r="A368">
        <v>445</v>
      </c>
      <c r="B368" t="s">
        <v>27</v>
      </c>
      <c r="C368" t="s">
        <v>890</v>
      </c>
      <c r="D368" t="s">
        <v>517</v>
      </c>
      <c r="E368" t="s">
        <v>18</v>
      </c>
      <c r="F368">
        <v>0.2</v>
      </c>
      <c r="G368">
        <v>18</v>
      </c>
      <c r="H368" t="s">
        <v>177</v>
      </c>
      <c r="L368" t="s">
        <v>18</v>
      </c>
      <c r="M368" t="s">
        <v>878</v>
      </c>
      <c r="N368" t="s">
        <v>653</v>
      </c>
      <c r="O368" t="s">
        <v>528</v>
      </c>
    </row>
    <row r="369" spans="1:18" ht="12.75" customHeight="1" x14ac:dyDescent="0.3">
      <c r="A369">
        <v>446</v>
      </c>
      <c r="B369" t="s">
        <v>27</v>
      </c>
      <c r="C369" t="s">
        <v>890</v>
      </c>
      <c r="D369" t="s">
        <v>517</v>
      </c>
      <c r="E369" t="s">
        <v>18</v>
      </c>
      <c r="F369">
        <v>0.2</v>
      </c>
      <c r="G369">
        <v>18</v>
      </c>
      <c r="H369" t="s">
        <v>181</v>
      </c>
      <c r="L369" t="s">
        <v>18</v>
      </c>
      <c r="M369" t="s">
        <v>652</v>
      </c>
      <c r="N369" t="s">
        <v>653</v>
      </c>
      <c r="O369" t="s">
        <v>528</v>
      </c>
    </row>
    <row r="370" spans="1:18" ht="12.75" customHeight="1" x14ac:dyDescent="0.3">
      <c r="A370">
        <v>447</v>
      </c>
      <c r="B370" t="s">
        <v>581</v>
      </c>
      <c r="C370" t="s">
        <v>890</v>
      </c>
      <c r="D370">
        <v>0.5</v>
      </c>
      <c r="E370" t="s">
        <v>948</v>
      </c>
      <c r="F370">
        <v>0.96</v>
      </c>
      <c r="G370" t="s">
        <v>584</v>
      </c>
      <c r="H370" t="s">
        <v>656</v>
      </c>
      <c r="L370" t="s">
        <v>949</v>
      </c>
      <c r="M370" t="s">
        <v>587</v>
      </c>
      <c r="N370" t="s">
        <v>766</v>
      </c>
      <c r="Q370" t="s">
        <v>595</v>
      </c>
    </row>
    <row r="371" spans="1:18" ht="12.75" customHeight="1" x14ac:dyDescent="0.3">
      <c r="A371">
        <v>448</v>
      </c>
      <c r="B371" t="s">
        <v>27</v>
      </c>
      <c r="C371" t="s">
        <v>890</v>
      </c>
      <c r="D371">
        <v>0.5</v>
      </c>
      <c r="E371" t="s">
        <v>950</v>
      </c>
      <c r="F371">
        <v>0.72</v>
      </c>
      <c r="G371">
        <v>18</v>
      </c>
      <c r="H371" t="s">
        <v>188</v>
      </c>
      <c r="L371" t="s">
        <v>951</v>
      </c>
      <c r="M371" t="s">
        <v>952</v>
      </c>
      <c r="N371" t="s">
        <v>766</v>
      </c>
      <c r="Q371" t="s">
        <v>595</v>
      </c>
    </row>
    <row r="372" spans="1:18" ht="12.75" customHeight="1" x14ac:dyDescent="0.3">
      <c r="A372">
        <v>449</v>
      </c>
      <c r="B372" t="s">
        <v>581</v>
      </c>
      <c r="C372" t="s">
        <v>175</v>
      </c>
      <c r="D372">
        <v>0.5</v>
      </c>
      <c r="E372" t="s">
        <v>896</v>
      </c>
      <c r="F372">
        <v>0.48</v>
      </c>
      <c r="G372" t="s">
        <v>584</v>
      </c>
      <c r="H372" t="s">
        <v>656</v>
      </c>
      <c r="L372" t="s">
        <v>897</v>
      </c>
      <c r="M372" t="s">
        <v>886</v>
      </c>
      <c r="N372" t="s">
        <v>883</v>
      </c>
      <c r="R372" t="s">
        <v>2869</v>
      </c>
    </row>
    <row r="373" spans="1:18" ht="12.75" customHeight="1" x14ac:dyDescent="0.3">
      <c r="A373">
        <v>450</v>
      </c>
      <c r="B373" t="s">
        <v>27</v>
      </c>
      <c r="C373" t="s">
        <v>175</v>
      </c>
      <c r="D373">
        <v>0.5</v>
      </c>
      <c r="E373" t="s">
        <v>959</v>
      </c>
      <c r="F373">
        <v>0.84</v>
      </c>
      <c r="G373">
        <v>18</v>
      </c>
      <c r="H373" t="s">
        <v>280</v>
      </c>
      <c r="L373" t="s">
        <v>960</v>
      </c>
      <c r="M373" t="s">
        <v>542</v>
      </c>
      <c r="N373" t="s">
        <v>766</v>
      </c>
      <c r="Q373" t="s">
        <v>595</v>
      </c>
    </row>
    <row r="374" spans="1:18" ht="12.75" customHeight="1" x14ac:dyDescent="0.3">
      <c r="A374">
        <v>451</v>
      </c>
      <c r="B374" t="s">
        <v>581</v>
      </c>
      <c r="C374" t="s">
        <v>175</v>
      </c>
      <c r="D374">
        <v>0.5</v>
      </c>
      <c r="E374" t="s">
        <v>900</v>
      </c>
      <c r="F374">
        <v>0.88</v>
      </c>
      <c r="G374" t="s">
        <v>584</v>
      </c>
      <c r="H374" t="s">
        <v>656</v>
      </c>
      <c r="L374" t="s">
        <v>901</v>
      </c>
      <c r="M374" t="s">
        <v>902</v>
      </c>
      <c r="N374" t="s">
        <v>883</v>
      </c>
      <c r="R374" t="s">
        <v>2869</v>
      </c>
    </row>
    <row r="375" spans="1:18" ht="12.75" customHeight="1" x14ac:dyDescent="0.3">
      <c r="A375">
        <v>452</v>
      </c>
      <c r="B375" t="s">
        <v>27</v>
      </c>
      <c r="C375" t="s">
        <v>175</v>
      </c>
      <c r="D375">
        <v>0.5</v>
      </c>
      <c r="E375" t="s">
        <v>961</v>
      </c>
      <c r="F375">
        <v>1.1599999999999999</v>
      </c>
      <c r="G375">
        <v>18</v>
      </c>
      <c r="H375" t="s">
        <v>238</v>
      </c>
      <c r="L375" t="s">
        <v>962</v>
      </c>
      <c r="M375" t="s">
        <v>952</v>
      </c>
      <c r="N375" t="s">
        <v>766</v>
      </c>
      <c r="Q375" t="s">
        <v>595</v>
      </c>
    </row>
    <row r="376" spans="1:18" ht="12.75" customHeight="1" x14ac:dyDescent="0.3">
      <c r="A376">
        <v>453</v>
      </c>
      <c r="B376" t="s">
        <v>27</v>
      </c>
      <c r="C376" t="s">
        <v>175</v>
      </c>
      <c r="D376">
        <v>0.5</v>
      </c>
      <c r="E376" t="s">
        <v>963</v>
      </c>
      <c r="F376">
        <v>0.78</v>
      </c>
      <c r="G376">
        <v>18</v>
      </c>
      <c r="H376" t="s">
        <v>177</v>
      </c>
      <c r="L376" t="s">
        <v>964</v>
      </c>
      <c r="M376" t="s">
        <v>952</v>
      </c>
      <c r="N376" t="s">
        <v>766</v>
      </c>
      <c r="Q376" t="s">
        <v>595</v>
      </c>
    </row>
    <row r="377" spans="1:18" ht="12.75" customHeight="1" x14ac:dyDescent="0.3">
      <c r="A377">
        <v>454</v>
      </c>
      <c r="B377" t="s">
        <v>27</v>
      </c>
      <c r="C377" t="s">
        <v>175</v>
      </c>
      <c r="D377">
        <v>0.5</v>
      </c>
      <c r="E377" t="s">
        <v>965</v>
      </c>
      <c r="F377">
        <v>0.68</v>
      </c>
      <c r="G377">
        <v>18</v>
      </c>
      <c r="H377" t="s">
        <v>181</v>
      </c>
      <c r="L377" t="s">
        <v>966</v>
      </c>
      <c r="M377" t="s">
        <v>179</v>
      </c>
      <c r="N377" t="s">
        <v>766</v>
      </c>
      <c r="Q377" t="s">
        <v>595</v>
      </c>
    </row>
    <row r="378" spans="1:18" ht="12.75" customHeight="1" x14ac:dyDescent="0.3">
      <c r="A378">
        <v>455</v>
      </c>
      <c r="B378" t="s">
        <v>27</v>
      </c>
      <c r="C378" t="s">
        <v>175</v>
      </c>
      <c r="D378">
        <v>0.5</v>
      </c>
      <c r="E378" t="s">
        <v>176</v>
      </c>
      <c r="F378">
        <v>0.09</v>
      </c>
      <c r="G378">
        <v>18</v>
      </c>
      <c r="H378" t="s">
        <v>177</v>
      </c>
      <c r="L378" t="s">
        <v>178</v>
      </c>
      <c r="M378" t="s">
        <v>179</v>
      </c>
      <c r="N378" t="s">
        <v>160</v>
      </c>
      <c r="Q378" t="s">
        <v>56</v>
      </c>
    </row>
    <row r="379" spans="1:18" ht="12.75" customHeight="1" x14ac:dyDescent="0.3">
      <c r="A379">
        <v>456</v>
      </c>
      <c r="B379" t="s">
        <v>27</v>
      </c>
      <c r="C379" t="s">
        <v>175</v>
      </c>
      <c r="D379">
        <v>0.5</v>
      </c>
      <c r="E379" t="s">
        <v>180</v>
      </c>
      <c r="F379">
        <v>1.04</v>
      </c>
      <c r="G379">
        <v>18</v>
      </c>
      <c r="H379" t="s">
        <v>181</v>
      </c>
      <c r="L379" t="s">
        <v>182</v>
      </c>
      <c r="M379" t="s">
        <v>179</v>
      </c>
      <c r="N379" t="s">
        <v>160</v>
      </c>
      <c r="Q379" t="s">
        <v>56</v>
      </c>
    </row>
    <row r="380" spans="1:18" ht="12.75" customHeight="1" x14ac:dyDescent="0.3">
      <c r="A380">
        <v>457</v>
      </c>
      <c r="B380" t="s">
        <v>972</v>
      </c>
      <c r="C380" t="s">
        <v>175</v>
      </c>
      <c r="D380">
        <v>0.5</v>
      </c>
      <c r="E380" t="s">
        <v>973</v>
      </c>
      <c r="F380">
        <v>1.02</v>
      </c>
      <c r="G380">
        <v>18</v>
      </c>
      <c r="H380" t="s">
        <v>573</v>
      </c>
      <c r="L380" t="s">
        <v>974</v>
      </c>
      <c r="M380" t="s">
        <v>975</v>
      </c>
      <c r="N380" t="s">
        <v>766</v>
      </c>
      <c r="Q380" t="s">
        <v>595</v>
      </c>
    </row>
    <row r="381" spans="1:18" ht="12.75" customHeight="1" x14ac:dyDescent="0.3">
      <c r="A381">
        <v>458</v>
      </c>
      <c r="B381" t="s">
        <v>27</v>
      </c>
      <c r="C381" t="s">
        <v>183</v>
      </c>
      <c r="D381">
        <v>0.5</v>
      </c>
      <c r="E381" t="s">
        <v>983</v>
      </c>
      <c r="F381">
        <v>0.6</v>
      </c>
      <c r="G381">
        <v>18</v>
      </c>
      <c r="L381" t="s">
        <v>984</v>
      </c>
      <c r="M381" t="s">
        <v>179</v>
      </c>
      <c r="N381" t="s">
        <v>766</v>
      </c>
      <c r="Q381" t="s">
        <v>595</v>
      </c>
    </row>
    <row r="382" spans="1:18" ht="12.75" customHeight="1" x14ac:dyDescent="0.3">
      <c r="A382">
        <v>459</v>
      </c>
      <c r="B382" t="s">
        <v>581</v>
      </c>
      <c r="C382" t="s">
        <v>183</v>
      </c>
      <c r="D382">
        <v>0.5</v>
      </c>
      <c r="E382" t="s">
        <v>915</v>
      </c>
      <c r="F382">
        <v>1.04</v>
      </c>
      <c r="G382" t="s">
        <v>584</v>
      </c>
      <c r="H382" t="s">
        <v>916</v>
      </c>
      <c r="L382" t="s">
        <v>657</v>
      </c>
      <c r="M382" t="s">
        <v>917</v>
      </c>
      <c r="N382" t="s">
        <v>659</v>
      </c>
      <c r="Q382" t="s">
        <v>660</v>
      </c>
    </row>
    <row r="383" spans="1:18" ht="12.75" customHeight="1" x14ac:dyDescent="0.3">
      <c r="A383">
        <v>460</v>
      </c>
      <c r="B383" t="s">
        <v>581</v>
      </c>
      <c r="C383" t="s">
        <v>183</v>
      </c>
      <c r="D383">
        <v>0.5</v>
      </c>
      <c r="E383" t="s">
        <v>985</v>
      </c>
      <c r="F383">
        <v>0.92</v>
      </c>
      <c r="G383" t="s">
        <v>584</v>
      </c>
      <c r="H383" t="s">
        <v>916</v>
      </c>
      <c r="L383" t="s">
        <v>986</v>
      </c>
      <c r="M383" t="s">
        <v>987</v>
      </c>
      <c r="N383" t="s">
        <v>766</v>
      </c>
      <c r="Q383" t="s">
        <v>595</v>
      </c>
    </row>
    <row r="384" spans="1:18" ht="12.75" customHeight="1" x14ac:dyDescent="0.3">
      <c r="A384">
        <v>461</v>
      </c>
      <c r="B384" t="s">
        <v>27</v>
      </c>
      <c r="C384" t="s">
        <v>183</v>
      </c>
      <c r="D384">
        <v>0.5</v>
      </c>
      <c r="E384" t="s">
        <v>184</v>
      </c>
      <c r="F384">
        <v>0.28499999999999998</v>
      </c>
      <c r="G384">
        <v>18</v>
      </c>
      <c r="H384" t="s">
        <v>168</v>
      </c>
      <c r="L384" t="s">
        <v>185</v>
      </c>
      <c r="M384" t="s">
        <v>186</v>
      </c>
      <c r="N384" t="s">
        <v>160</v>
      </c>
      <c r="Q384" t="s">
        <v>56</v>
      </c>
    </row>
    <row r="385" spans="1:18" ht="12.75" customHeight="1" x14ac:dyDescent="0.3">
      <c r="A385">
        <v>462</v>
      </c>
      <c r="B385" t="s">
        <v>27</v>
      </c>
      <c r="C385" t="s">
        <v>183</v>
      </c>
      <c r="D385">
        <v>0.5</v>
      </c>
      <c r="E385" t="s">
        <v>988</v>
      </c>
      <c r="F385">
        <v>0.7</v>
      </c>
      <c r="G385">
        <v>18</v>
      </c>
      <c r="H385" t="s">
        <v>200</v>
      </c>
      <c r="L385" t="s">
        <v>989</v>
      </c>
      <c r="M385" t="s">
        <v>193</v>
      </c>
      <c r="N385" t="s">
        <v>766</v>
      </c>
      <c r="Q385" t="s">
        <v>595</v>
      </c>
    </row>
    <row r="386" spans="1:18" ht="12.75" customHeight="1" x14ac:dyDescent="0.3">
      <c r="A386">
        <v>463</v>
      </c>
      <c r="B386" t="s">
        <v>27</v>
      </c>
      <c r="C386" t="s">
        <v>183</v>
      </c>
      <c r="D386">
        <v>0.5</v>
      </c>
      <c r="E386" t="s">
        <v>187</v>
      </c>
      <c r="F386">
        <v>0.48</v>
      </c>
      <c r="G386">
        <v>18</v>
      </c>
      <c r="H386" t="s">
        <v>188</v>
      </c>
      <c r="L386" t="s">
        <v>189</v>
      </c>
      <c r="M386" t="s">
        <v>179</v>
      </c>
      <c r="N386" t="s">
        <v>160</v>
      </c>
      <c r="Q386" t="s">
        <v>56</v>
      </c>
    </row>
    <row r="387" spans="1:18" ht="12.75" customHeight="1" x14ac:dyDescent="0.3">
      <c r="A387">
        <v>464</v>
      </c>
      <c r="B387" t="s">
        <v>27</v>
      </c>
      <c r="C387" t="s">
        <v>183</v>
      </c>
      <c r="D387">
        <v>0.5</v>
      </c>
      <c r="E387" t="s">
        <v>999</v>
      </c>
      <c r="F387">
        <v>0.56000000000000005</v>
      </c>
      <c r="G387">
        <v>18</v>
      </c>
      <c r="H387" t="s">
        <v>280</v>
      </c>
      <c r="L387" t="s">
        <v>1000</v>
      </c>
      <c r="M387" t="s">
        <v>1001</v>
      </c>
      <c r="N387" t="s">
        <v>766</v>
      </c>
      <c r="Q387" t="s">
        <v>595</v>
      </c>
    </row>
    <row r="388" spans="1:18" ht="12.75" customHeight="1" x14ac:dyDescent="0.3">
      <c r="A388">
        <v>465</v>
      </c>
      <c r="B388" t="s">
        <v>27</v>
      </c>
      <c r="C388" t="s">
        <v>183</v>
      </c>
      <c r="D388">
        <v>0.5</v>
      </c>
      <c r="E388" t="s">
        <v>930</v>
      </c>
      <c r="F388">
        <v>0.154</v>
      </c>
      <c r="G388">
        <v>18</v>
      </c>
      <c r="H388" t="s">
        <v>761</v>
      </c>
      <c r="L388" t="s">
        <v>931</v>
      </c>
      <c r="M388" t="s">
        <v>179</v>
      </c>
      <c r="N388" t="s">
        <v>932</v>
      </c>
    </row>
    <row r="389" spans="1:18" ht="12.75" customHeight="1" x14ac:dyDescent="0.3">
      <c r="A389">
        <v>466</v>
      </c>
      <c r="B389" t="s">
        <v>27</v>
      </c>
      <c r="C389" t="s">
        <v>190</v>
      </c>
      <c r="D389">
        <v>0.5</v>
      </c>
      <c r="E389" t="s">
        <v>191</v>
      </c>
      <c r="F389">
        <v>0.36</v>
      </c>
      <c r="G389">
        <v>18</v>
      </c>
      <c r="H389" t="s">
        <v>177</v>
      </c>
      <c r="L389" t="s">
        <v>192</v>
      </c>
      <c r="M389" t="s">
        <v>193</v>
      </c>
      <c r="N389" t="s">
        <v>160</v>
      </c>
      <c r="Q389" t="s">
        <v>56</v>
      </c>
    </row>
    <row r="390" spans="1:18" ht="12.75" customHeight="1" x14ac:dyDescent="0.3">
      <c r="A390">
        <v>467</v>
      </c>
      <c r="B390" t="s">
        <v>581</v>
      </c>
      <c r="C390" t="s">
        <v>190</v>
      </c>
      <c r="D390">
        <v>0.5</v>
      </c>
      <c r="E390" t="s">
        <v>1004</v>
      </c>
      <c r="F390">
        <v>1.48</v>
      </c>
      <c r="G390" t="s">
        <v>584</v>
      </c>
      <c r="H390" t="s">
        <v>916</v>
      </c>
      <c r="L390" t="s">
        <v>1005</v>
      </c>
      <c r="M390" t="s">
        <v>1006</v>
      </c>
      <c r="N390" t="s">
        <v>766</v>
      </c>
      <c r="Q390" t="s">
        <v>595</v>
      </c>
    </row>
    <row r="391" spans="1:18" ht="12.75" customHeight="1" x14ac:dyDescent="0.3">
      <c r="A391">
        <v>468</v>
      </c>
      <c r="B391" t="s">
        <v>27</v>
      </c>
      <c r="C391" t="s">
        <v>190</v>
      </c>
      <c r="D391">
        <v>0.5</v>
      </c>
      <c r="E391" t="s">
        <v>938</v>
      </c>
      <c r="F391">
        <v>0.48</v>
      </c>
      <c r="G391">
        <v>18</v>
      </c>
      <c r="H391" t="s">
        <v>188</v>
      </c>
      <c r="I391">
        <v>23</v>
      </c>
      <c r="L391" t="s">
        <v>939</v>
      </c>
      <c r="M391" t="s">
        <v>940</v>
      </c>
      <c r="N391" t="s">
        <v>941</v>
      </c>
      <c r="O391" t="s">
        <v>942</v>
      </c>
    </row>
    <row r="392" spans="1:18" ht="12.75" customHeight="1" x14ac:dyDescent="0.3">
      <c r="A392">
        <v>469</v>
      </c>
      <c r="B392" t="s">
        <v>27</v>
      </c>
      <c r="C392" t="s">
        <v>190</v>
      </c>
      <c r="D392">
        <v>0.5</v>
      </c>
      <c r="E392" t="s">
        <v>1020</v>
      </c>
      <c r="F392">
        <v>0.38</v>
      </c>
      <c r="G392">
        <v>18</v>
      </c>
      <c r="H392" t="s">
        <v>342</v>
      </c>
      <c r="L392" t="s">
        <v>1021</v>
      </c>
      <c r="M392" t="s">
        <v>179</v>
      </c>
      <c r="N392" t="s">
        <v>766</v>
      </c>
      <c r="Q392" t="s">
        <v>595</v>
      </c>
    </row>
    <row r="393" spans="1:18" ht="12.75" customHeight="1" x14ac:dyDescent="0.3">
      <c r="A393">
        <v>470</v>
      </c>
      <c r="B393" t="s">
        <v>27</v>
      </c>
      <c r="C393" t="s">
        <v>190</v>
      </c>
      <c r="D393">
        <v>0.5</v>
      </c>
      <c r="E393" t="s">
        <v>945</v>
      </c>
      <c r="F393">
        <v>0.115</v>
      </c>
      <c r="G393">
        <v>18</v>
      </c>
      <c r="H393" t="s">
        <v>946</v>
      </c>
      <c r="L393" t="s">
        <v>189</v>
      </c>
      <c r="M393" t="s">
        <v>193</v>
      </c>
      <c r="N393" t="s">
        <v>947</v>
      </c>
    </row>
    <row r="394" spans="1:18" ht="12.75" customHeight="1" x14ac:dyDescent="0.3">
      <c r="A394">
        <v>471</v>
      </c>
      <c r="B394" t="s">
        <v>581</v>
      </c>
      <c r="C394" t="s">
        <v>190</v>
      </c>
      <c r="D394">
        <v>0.5</v>
      </c>
      <c r="E394" t="s">
        <v>1022</v>
      </c>
      <c r="F394">
        <v>0.6</v>
      </c>
      <c r="G394" t="s">
        <v>584</v>
      </c>
      <c r="H394" t="s">
        <v>916</v>
      </c>
      <c r="L394" t="s">
        <v>1023</v>
      </c>
      <c r="M394" t="s">
        <v>1024</v>
      </c>
      <c r="N394" t="s">
        <v>766</v>
      </c>
      <c r="Q394" t="s">
        <v>595</v>
      </c>
    </row>
    <row r="395" spans="1:18" ht="12.75" customHeight="1" x14ac:dyDescent="0.3">
      <c r="A395">
        <v>472</v>
      </c>
      <c r="B395" t="s">
        <v>27</v>
      </c>
      <c r="C395" t="s">
        <v>190</v>
      </c>
      <c r="D395">
        <v>0.5</v>
      </c>
      <c r="E395" t="s">
        <v>1430</v>
      </c>
      <c r="F395">
        <v>0.51</v>
      </c>
      <c r="G395">
        <v>18</v>
      </c>
      <c r="H395" t="s">
        <v>200</v>
      </c>
      <c r="L395" t="s">
        <v>1431</v>
      </c>
      <c r="M395" t="s">
        <v>1432</v>
      </c>
      <c r="N395" t="s">
        <v>1433</v>
      </c>
      <c r="Q395" t="s">
        <v>1380</v>
      </c>
    </row>
    <row r="396" spans="1:18" ht="12.75" customHeight="1" x14ac:dyDescent="0.3">
      <c r="A396">
        <v>473</v>
      </c>
      <c r="B396" t="s">
        <v>27</v>
      </c>
      <c r="C396" t="s">
        <v>190</v>
      </c>
      <c r="D396">
        <v>0.5</v>
      </c>
      <c r="E396" t="s">
        <v>953</v>
      </c>
      <c r="F396">
        <v>0.17</v>
      </c>
      <c r="G396">
        <v>18</v>
      </c>
      <c r="H396" t="s">
        <v>188</v>
      </c>
      <c r="I396">
        <v>23</v>
      </c>
      <c r="L396" t="s">
        <v>954</v>
      </c>
      <c r="M396" t="s">
        <v>193</v>
      </c>
      <c r="N396" t="s">
        <v>785</v>
      </c>
      <c r="Q396" t="s">
        <v>174</v>
      </c>
    </row>
    <row r="397" spans="1:18" ht="12.75" customHeight="1" x14ac:dyDescent="0.3">
      <c r="A397">
        <v>474</v>
      </c>
      <c r="B397" t="s">
        <v>581</v>
      </c>
      <c r="C397" t="s">
        <v>194</v>
      </c>
      <c r="D397">
        <v>0.5</v>
      </c>
      <c r="E397" t="s">
        <v>955</v>
      </c>
      <c r="F397">
        <v>0.3</v>
      </c>
      <c r="G397" t="s">
        <v>584</v>
      </c>
      <c r="H397" t="s">
        <v>956</v>
      </c>
      <c r="L397" t="s">
        <v>657</v>
      </c>
      <c r="M397" t="s">
        <v>957</v>
      </c>
      <c r="N397" t="s">
        <v>659</v>
      </c>
      <c r="Q397" t="s">
        <v>660</v>
      </c>
    </row>
    <row r="398" spans="1:18" ht="12.75" customHeight="1" x14ac:dyDescent="0.3">
      <c r="A398">
        <v>475</v>
      </c>
      <c r="B398" t="s">
        <v>27</v>
      </c>
      <c r="C398" t="s">
        <v>194</v>
      </c>
      <c r="D398">
        <v>0.5</v>
      </c>
      <c r="E398" t="s">
        <v>945</v>
      </c>
      <c r="F398">
        <v>0.11</v>
      </c>
      <c r="G398">
        <v>18</v>
      </c>
      <c r="H398" t="s">
        <v>188</v>
      </c>
      <c r="L398" t="s">
        <v>939</v>
      </c>
      <c r="M398" t="s">
        <v>827</v>
      </c>
      <c r="N398" t="s">
        <v>958</v>
      </c>
      <c r="R398" t="s">
        <v>2869</v>
      </c>
    </row>
    <row r="399" spans="1:18" ht="12.75" customHeight="1" x14ac:dyDescent="0.3">
      <c r="A399">
        <v>476</v>
      </c>
      <c r="B399" t="s">
        <v>27</v>
      </c>
      <c r="C399" t="s">
        <v>194</v>
      </c>
      <c r="D399">
        <v>0.5</v>
      </c>
      <c r="E399" t="s">
        <v>137</v>
      </c>
      <c r="F399">
        <v>0.56999999999999995</v>
      </c>
      <c r="G399">
        <v>18</v>
      </c>
      <c r="H399" t="s">
        <v>573</v>
      </c>
      <c r="L399" t="s">
        <v>1369</v>
      </c>
      <c r="M399" t="s">
        <v>1370</v>
      </c>
      <c r="N399" t="s">
        <v>1371</v>
      </c>
      <c r="Q399" t="s">
        <v>56</v>
      </c>
    </row>
    <row r="400" spans="1:18" ht="12.75" customHeight="1" x14ac:dyDescent="0.3">
      <c r="A400">
        <v>477</v>
      </c>
      <c r="B400" t="s">
        <v>581</v>
      </c>
      <c r="C400" t="s">
        <v>194</v>
      </c>
      <c r="D400">
        <v>0.5</v>
      </c>
      <c r="E400" t="s">
        <v>1028</v>
      </c>
      <c r="F400">
        <v>0.36</v>
      </c>
      <c r="G400" t="s">
        <v>584</v>
      </c>
      <c r="H400" t="s">
        <v>956</v>
      </c>
      <c r="L400" t="s">
        <v>1029</v>
      </c>
      <c r="M400" t="s">
        <v>1030</v>
      </c>
      <c r="N400" t="s">
        <v>766</v>
      </c>
      <c r="Q400" t="s">
        <v>595</v>
      </c>
    </row>
    <row r="401" spans="1:18" ht="12.75" customHeight="1" x14ac:dyDescent="0.3">
      <c r="A401">
        <v>478</v>
      </c>
      <c r="B401" t="s">
        <v>581</v>
      </c>
      <c r="C401" t="s">
        <v>194</v>
      </c>
      <c r="D401">
        <v>0.5</v>
      </c>
      <c r="E401" t="s">
        <v>1031</v>
      </c>
      <c r="F401">
        <v>0.27</v>
      </c>
      <c r="G401" t="s">
        <v>584</v>
      </c>
      <c r="H401" t="s">
        <v>956</v>
      </c>
      <c r="L401" t="s">
        <v>1032</v>
      </c>
      <c r="M401" t="s">
        <v>1033</v>
      </c>
      <c r="N401" t="s">
        <v>766</v>
      </c>
      <c r="Q401" t="s">
        <v>595</v>
      </c>
    </row>
    <row r="402" spans="1:18" ht="12.75" customHeight="1" x14ac:dyDescent="0.3">
      <c r="A402">
        <v>479</v>
      </c>
      <c r="B402" t="s">
        <v>27</v>
      </c>
      <c r="C402" t="s">
        <v>194</v>
      </c>
      <c r="D402">
        <v>0.5</v>
      </c>
      <c r="E402" t="s">
        <v>1375</v>
      </c>
      <c r="F402">
        <v>0.55000000000000004</v>
      </c>
      <c r="G402">
        <v>18</v>
      </c>
      <c r="H402" t="s">
        <v>87</v>
      </c>
      <c r="L402" t="s">
        <v>1376</v>
      </c>
      <c r="M402" t="s">
        <v>1377</v>
      </c>
      <c r="N402" t="s">
        <v>1371</v>
      </c>
      <c r="Q402" t="s">
        <v>56</v>
      </c>
    </row>
    <row r="403" spans="1:18" ht="12.75" customHeight="1" x14ac:dyDescent="0.3">
      <c r="A403">
        <v>480</v>
      </c>
      <c r="B403" t="s">
        <v>27</v>
      </c>
      <c r="C403" t="s">
        <v>194</v>
      </c>
      <c r="D403">
        <v>0.5</v>
      </c>
      <c r="E403" t="s">
        <v>967</v>
      </c>
      <c r="F403">
        <v>0.26400000000000001</v>
      </c>
      <c r="G403">
        <v>18</v>
      </c>
      <c r="H403" t="s">
        <v>188</v>
      </c>
      <c r="L403" t="s">
        <v>968</v>
      </c>
      <c r="M403" t="s">
        <v>969</v>
      </c>
      <c r="N403" t="s">
        <v>785</v>
      </c>
      <c r="Q403" t="s">
        <v>174</v>
      </c>
    </row>
    <row r="404" spans="1:18" ht="12.75" customHeight="1" x14ac:dyDescent="0.3">
      <c r="A404">
        <v>481</v>
      </c>
      <c r="B404" t="s">
        <v>581</v>
      </c>
      <c r="C404" t="s">
        <v>194</v>
      </c>
      <c r="D404">
        <v>0.5</v>
      </c>
      <c r="E404" t="s">
        <v>970</v>
      </c>
      <c r="F404">
        <v>0.25</v>
      </c>
      <c r="G404" t="s">
        <v>584</v>
      </c>
      <c r="H404" t="s">
        <v>971</v>
      </c>
      <c r="L404" t="s">
        <v>657</v>
      </c>
      <c r="M404" t="s">
        <v>957</v>
      </c>
      <c r="N404" t="s">
        <v>659</v>
      </c>
      <c r="Q404" t="s">
        <v>660</v>
      </c>
    </row>
    <row r="405" spans="1:18" ht="12.75" customHeight="1" x14ac:dyDescent="0.3">
      <c r="A405">
        <v>482</v>
      </c>
      <c r="B405" t="s">
        <v>581</v>
      </c>
      <c r="C405" t="s">
        <v>194</v>
      </c>
      <c r="D405">
        <v>0.5</v>
      </c>
      <c r="E405" t="s">
        <v>1034</v>
      </c>
      <c r="F405">
        <v>0.41</v>
      </c>
      <c r="G405" t="s">
        <v>584</v>
      </c>
      <c r="H405" t="s">
        <v>971</v>
      </c>
      <c r="L405" t="s">
        <v>1035</v>
      </c>
      <c r="M405" t="s">
        <v>1024</v>
      </c>
      <c r="N405" t="s">
        <v>766</v>
      </c>
      <c r="Q405" t="s">
        <v>595</v>
      </c>
    </row>
    <row r="406" spans="1:18" ht="12.75" customHeight="1" x14ac:dyDescent="0.3">
      <c r="A406">
        <v>483</v>
      </c>
      <c r="B406" t="s">
        <v>27</v>
      </c>
      <c r="C406" t="s">
        <v>194</v>
      </c>
      <c r="D406">
        <v>0.5</v>
      </c>
      <c r="E406" t="s">
        <v>976</v>
      </c>
      <c r="F406">
        <v>0.14299999999999999</v>
      </c>
      <c r="G406">
        <v>18</v>
      </c>
      <c r="H406" t="s">
        <v>157</v>
      </c>
      <c r="L406" t="s">
        <v>977</v>
      </c>
      <c r="M406" t="s">
        <v>969</v>
      </c>
      <c r="N406" t="s">
        <v>785</v>
      </c>
      <c r="Q406" t="s">
        <v>174</v>
      </c>
    </row>
    <row r="407" spans="1:18" ht="12.75" customHeight="1" x14ac:dyDescent="0.3">
      <c r="A407">
        <v>484</v>
      </c>
      <c r="B407" t="s">
        <v>27</v>
      </c>
      <c r="C407" t="s">
        <v>194</v>
      </c>
      <c r="D407">
        <v>0.5</v>
      </c>
      <c r="E407" t="s">
        <v>978</v>
      </c>
      <c r="F407">
        <v>0.11700000000000001</v>
      </c>
      <c r="G407">
        <v>18</v>
      </c>
      <c r="H407" t="s">
        <v>157</v>
      </c>
      <c r="L407" t="s">
        <v>979</v>
      </c>
      <c r="M407" t="s">
        <v>980</v>
      </c>
      <c r="N407" t="s">
        <v>785</v>
      </c>
      <c r="Q407" t="s">
        <v>174</v>
      </c>
    </row>
    <row r="408" spans="1:18" ht="12.75" customHeight="1" x14ac:dyDescent="0.3">
      <c r="A408">
        <v>485</v>
      </c>
      <c r="B408" t="s">
        <v>27</v>
      </c>
      <c r="C408" t="s">
        <v>194</v>
      </c>
      <c r="D408">
        <v>0.5</v>
      </c>
      <c r="E408" t="s">
        <v>981</v>
      </c>
      <c r="F408">
        <v>0.26</v>
      </c>
      <c r="G408">
        <v>18</v>
      </c>
      <c r="H408" t="s">
        <v>30</v>
      </c>
      <c r="L408" t="s">
        <v>982</v>
      </c>
      <c r="M408" t="s">
        <v>980</v>
      </c>
      <c r="N408" t="s">
        <v>785</v>
      </c>
      <c r="Q408" t="s">
        <v>174</v>
      </c>
    </row>
    <row r="409" spans="1:18" ht="12.75" customHeight="1" x14ac:dyDescent="0.3">
      <c r="A409">
        <v>486</v>
      </c>
      <c r="B409" t="s">
        <v>27</v>
      </c>
      <c r="C409" t="s">
        <v>194</v>
      </c>
      <c r="D409">
        <v>0.5</v>
      </c>
      <c r="E409" t="s">
        <v>195</v>
      </c>
      <c r="F409">
        <v>0.79</v>
      </c>
      <c r="G409">
        <v>18</v>
      </c>
      <c r="H409" t="s">
        <v>181</v>
      </c>
      <c r="L409" t="s">
        <v>196</v>
      </c>
      <c r="M409" t="s">
        <v>193</v>
      </c>
      <c r="N409" t="s">
        <v>160</v>
      </c>
      <c r="Q409" t="s">
        <v>56</v>
      </c>
    </row>
    <row r="410" spans="1:18" ht="12.75" customHeight="1" x14ac:dyDescent="0.3">
      <c r="A410">
        <v>487</v>
      </c>
      <c r="B410" t="s">
        <v>27</v>
      </c>
      <c r="C410" t="s">
        <v>194</v>
      </c>
      <c r="D410">
        <v>0.5</v>
      </c>
      <c r="E410" t="s">
        <v>1002</v>
      </c>
      <c r="F410">
        <v>0.92</v>
      </c>
      <c r="G410">
        <v>18</v>
      </c>
      <c r="H410" t="s">
        <v>280</v>
      </c>
      <c r="L410" t="s">
        <v>1036</v>
      </c>
      <c r="M410" t="s">
        <v>193</v>
      </c>
      <c r="N410" t="s">
        <v>766</v>
      </c>
      <c r="Q410" t="s">
        <v>595</v>
      </c>
    </row>
    <row r="411" spans="1:18" ht="12.75" customHeight="1" x14ac:dyDescent="0.3">
      <c r="A411">
        <v>488</v>
      </c>
      <c r="B411" t="s">
        <v>581</v>
      </c>
      <c r="C411" t="s">
        <v>194</v>
      </c>
      <c r="D411">
        <v>0.5</v>
      </c>
      <c r="E411" t="s">
        <v>1037</v>
      </c>
      <c r="F411">
        <v>0.31</v>
      </c>
      <c r="G411" t="s">
        <v>584</v>
      </c>
      <c r="H411" t="s">
        <v>971</v>
      </c>
      <c r="L411" t="s">
        <v>1038</v>
      </c>
      <c r="M411" t="s">
        <v>1039</v>
      </c>
      <c r="N411" t="s">
        <v>766</v>
      </c>
      <c r="Q411" t="s">
        <v>595</v>
      </c>
    </row>
    <row r="412" spans="1:18" ht="12.75" customHeight="1" x14ac:dyDescent="0.3">
      <c r="A412">
        <v>489</v>
      </c>
      <c r="B412" t="s">
        <v>27</v>
      </c>
      <c r="C412" t="s">
        <v>194</v>
      </c>
      <c r="D412">
        <v>0.5</v>
      </c>
      <c r="E412" t="s">
        <v>990</v>
      </c>
      <c r="F412">
        <v>0.01</v>
      </c>
      <c r="G412">
        <v>18</v>
      </c>
      <c r="H412" t="s">
        <v>200</v>
      </c>
      <c r="L412" t="s">
        <v>893</v>
      </c>
      <c r="M412" t="s">
        <v>243</v>
      </c>
      <c r="N412" t="s">
        <v>668</v>
      </c>
    </row>
    <row r="413" spans="1:18" ht="12.75" customHeight="1" x14ac:dyDescent="0.3">
      <c r="A413">
        <v>490</v>
      </c>
      <c r="B413" t="s">
        <v>27</v>
      </c>
      <c r="C413" t="s">
        <v>194</v>
      </c>
      <c r="D413">
        <v>0.5</v>
      </c>
      <c r="E413" t="s">
        <v>991</v>
      </c>
      <c r="F413">
        <v>0.22</v>
      </c>
      <c r="G413">
        <v>18</v>
      </c>
      <c r="H413" t="s">
        <v>342</v>
      </c>
      <c r="L413" t="s">
        <v>992</v>
      </c>
      <c r="M413" t="s">
        <v>193</v>
      </c>
      <c r="N413" t="s">
        <v>958</v>
      </c>
      <c r="R413" t="s">
        <v>2869</v>
      </c>
    </row>
    <row r="414" spans="1:18" ht="12.75" customHeight="1" x14ac:dyDescent="0.3">
      <c r="A414">
        <v>491</v>
      </c>
      <c r="B414" t="s">
        <v>27</v>
      </c>
      <c r="C414" t="s">
        <v>194</v>
      </c>
      <c r="D414">
        <v>0.5</v>
      </c>
      <c r="E414" t="s">
        <v>993</v>
      </c>
      <c r="F414">
        <v>0.79</v>
      </c>
      <c r="G414">
        <v>18</v>
      </c>
      <c r="H414" t="s">
        <v>238</v>
      </c>
      <c r="L414" t="s">
        <v>994</v>
      </c>
      <c r="M414" t="s">
        <v>193</v>
      </c>
      <c r="N414" t="s">
        <v>995</v>
      </c>
    </row>
    <row r="415" spans="1:18" ht="12.75" customHeight="1" x14ac:dyDescent="0.3">
      <c r="A415">
        <v>492</v>
      </c>
      <c r="B415" t="s">
        <v>27</v>
      </c>
      <c r="C415" t="s">
        <v>194</v>
      </c>
      <c r="D415">
        <v>0.5</v>
      </c>
      <c r="E415" t="s">
        <v>996</v>
      </c>
      <c r="F415">
        <v>0.36</v>
      </c>
      <c r="G415">
        <v>18</v>
      </c>
      <c r="H415" t="s">
        <v>761</v>
      </c>
      <c r="L415" t="s">
        <v>997</v>
      </c>
      <c r="M415" t="s">
        <v>998</v>
      </c>
      <c r="N415" t="s">
        <v>958</v>
      </c>
      <c r="O415" t="s">
        <v>36</v>
      </c>
      <c r="R415" t="s">
        <v>2869</v>
      </c>
    </row>
    <row r="416" spans="1:18" ht="12.75" customHeight="1" x14ac:dyDescent="0.3">
      <c r="A416">
        <v>493</v>
      </c>
      <c r="B416" t="s">
        <v>27</v>
      </c>
      <c r="C416" t="s">
        <v>194</v>
      </c>
      <c r="D416">
        <v>0.5</v>
      </c>
      <c r="E416" t="s">
        <v>197</v>
      </c>
      <c r="F416">
        <v>0.52</v>
      </c>
      <c r="G416">
        <v>18</v>
      </c>
      <c r="H416" t="s">
        <v>177</v>
      </c>
      <c r="L416" t="s">
        <v>198</v>
      </c>
      <c r="M416" t="s">
        <v>199</v>
      </c>
      <c r="N416" t="s">
        <v>160</v>
      </c>
      <c r="Q416" t="s">
        <v>56</v>
      </c>
    </row>
    <row r="417" spans="1:18" ht="12.75" customHeight="1" x14ac:dyDescent="0.3">
      <c r="A417">
        <v>494</v>
      </c>
      <c r="B417" t="s">
        <v>27</v>
      </c>
      <c r="C417" t="s">
        <v>194</v>
      </c>
      <c r="D417">
        <v>0.5</v>
      </c>
      <c r="E417" t="s">
        <v>1002</v>
      </c>
      <c r="F417">
        <v>0.34499999999999997</v>
      </c>
      <c r="G417">
        <v>18</v>
      </c>
      <c r="H417" t="s">
        <v>168</v>
      </c>
      <c r="L417" t="s">
        <v>1003</v>
      </c>
      <c r="M417" t="s">
        <v>827</v>
      </c>
      <c r="N417" t="s">
        <v>958</v>
      </c>
      <c r="R417" t="s">
        <v>2869</v>
      </c>
    </row>
    <row r="418" spans="1:18" ht="12.75" customHeight="1" x14ac:dyDescent="0.3">
      <c r="A418">
        <v>495</v>
      </c>
      <c r="B418" t="s">
        <v>27</v>
      </c>
      <c r="C418" t="s">
        <v>194</v>
      </c>
      <c r="D418">
        <v>0.5</v>
      </c>
      <c r="E418" t="s">
        <v>142</v>
      </c>
      <c r="F418">
        <v>0.51</v>
      </c>
      <c r="G418">
        <v>18</v>
      </c>
      <c r="H418" t="s">
        <v>200</v>
      </c>
      <c r="L418" t="s">
        <v>201</v>
      </c>
      <c r="M418" t="s">
        <v>202</v>
      </c>
      <c r="N418" t="s">
        <v>160</v>
      </c>
      <c r="Q418" t="s">
        <v>56</v>
      </c>
    </row>
    <row r="419" spans="1:18" ht="12.75" customHeight="1" x14ac:dyDescent="0.3">
      <c r="A419">
        <v>496</v>
      </c>
      <c r="B419" t="s">
        <v>27</v>
      </c>
      <c r="C419" t="s">
        <v>228</v>
      </c>
      <c r="D419">
        <v>0.5</v>
      </c>
      <c r="E419" t="s">
        <v>1007</v>
      </c>
      <c r="F419">
        <v>0.25</v>
      </c>
      <c r="G419">
        <v>18</v>
      </c>
      <c r="H419" t="s">
        <v>238</v>
      </c>
      <c r="L419" t="s">
        <v>1008</v>
      </c>
      <c r="M419" t="s">
        <v>1009</v>
      </c>
      <c r="N419" t="s">
        <v>958</v>
      </c>
      <c r="R419" t="s">
        <v>2869</v>
      </c>
    </row>
    <row r="420" spans="1:18" ht="12.75" customHeight="1" x14ac:dyDescent="0.3">
      <c r="A420">
        <v>497</v>
      </c>
      <c r="B420" t="s">
        <v>27</v>
      </c>
      <c r="C420" t="s">
        <v>228</v>
      </c>
      <c r="D420">
        <v>0.5</v>
      </c>
      <c r="E420" t="s">
        <v>1010</v>
      </c>
      <c r="F420">
        <v>1E-3</v>
      </c>
      <c r="G420">
        <v>18</v>
      </c>
      <c r="H420" t="s">
        <v>280</v>
      </c>
      <c r="I420">
        <v>24</v>
      </c>
      <c r="L420" t="s">
        <v>1011</v>
      </c>
      <c r="M420" t="s">
        <v>243</v>
      </c>
      <c r="N420" t="s">
        <v>1012</v>
      </c>
      <c r="R420" t="s">
        <v>2869</v>
      </c>
    </row>
    <row r="421" spans="1:18" ht="12.75" customHeight="1" x14ac:dyDescent="0.3">
      <c r="A421">
        <v>498</v>
      </c>
      <c r="B421" t="s">
        <v>27</v>
      </c>
      <c r="C421" t="s">
        <v>228</v>
      </c>
      <c r="D421">
        <v>0.5</v>
      </c>
      <c r="E421" t="s">
        <v>1013</v>
      </c>
      <c r="F421">
        <v>1E-3</v>
      </c>
      <c r="G421">
        <v>18</v>
      </c>
      <c r="H421" t="s">
        <v>200</v>
      </c>
      <c r="I421">
        <v>25</v>
      </c>
      <c r="L421" t="s">
        <v>1014</v>
      </c>
      <c r="M421" t="s">
        <v>1015</v>
      </c>
      <c r="N421" t="s">
        <v>1016</v>
      </c>
      <c r="Q421" t="s">
        <v>643</v>
      </c>
      <c r="R421" t="s">
        <v>2869</v>
      </c>
    </row>
    <row r="422" spans="1:18" ht="12.75" customHeight="1" x14ac:dyDescent="0.3">
      <c r="A422">
        <v>499</v>
      </c>
      <c r="B422" t="s">
        <v>27</v>
      </c>
      <c r="C422" t="s">
        <v>228</v>
      </c>
      <c r="D422">
        <v>0.5</v>
      </c>
      <c r="E422" t="s">
        <v>1017</v>
      </c>
      <c r="F422">
        <v>0.09</v>
      </c>
      <c r="G422">
        <v>18</v>
      </c>
      <c r="H422" t="s">
        <v>168</v>
      </c>
      <c r="L422" t="s">
        <v>1018</v>
      </c>
      <c r="M422" t="s">
        <v>1019</v>
      </c>
      <c r="N422" t="s">
        <v>958</v>
      </c>
      <c r="R422" t="s">
        <v>2869</v>
      </c>
    </row>
    <row r="423" spans="1:18" ht="12.75" customHeight="1" x14ac:dyDescent="0.3">
      <c r="A423">
        <v>500</v>
      </c>
      <c r="B423" t="s">
        <v>27</v>
      </c>
      <c r="C423" t="s">
        <v>228</v>
      </c>
      <c r="D423">
        <v>0.5</v>
      </c>
      <c r="E423" t="s">
        <v>1040</v>
      </c>
      <c r="F423">
        <v>0.13</v>
      </c>
      <c r="G423">
        <v>18</v>
      </c>
      <c r="H423" t="s">
        <v>342</v>
      </c>
      <c r="L423" t="s">
        <v>1041</v>
      </c>
      <c r="M423" t="s">
        <v>827</v>
      </c>
      <c r="N423" t="s">
        <v>766</v>
      </c>
      <c r="Q423" t="s">
        <v>595</v>
      </c>
    </row>
    <row r="424" spans="1:18" ht="12.75" customHeight="1" x14ac:dyDescent="0.3">
      <c r="A424">
        <v>501</v>
      </c>
      <c r="B424" t="s">
        <v>27</v>
      </c>
      <c r="C424" t="s">
        <v>228</v>
      </c>
      <c r="D424">
        <v>0.5</v>
      </c>
      <c r="E424" t="s">
        <v>1042</v>
      </c>
      <c r="F424">
        <v>5.6000000000000001E-2</v>
      </c>
      <c r="G424">
        <v>18</v>
      </c>
      <c r="H424" t="s">
        <v>761</v>
      </c>
      <c r="L424" t="s">
        <v>1043</v>
      </c>
      <c r="M424" t="s">
        <v>478</v>
      </c>
      <c r="N424" t="s">
        <v>766</v>
      </c>
      <c r="Q424" t="s">
        <v>595</v>
      </c>
    </row>
    <row r="425" spans="1:18" ht="12.75" customHeight="1" x14ac:dyDescent="0.3">
      <c r="A425">
        <v>502</v>
      </c>
      <c r="B425" t="s">
        <v>27</v>
      </c>
      <c r="C425" t="s">
        <v>228</v>
      </c>
      <c r="D425">
        <v>0.5</v>
      </c>
      <c r="E425" t="s">
        <v>1025</v>
      </c>
      <c r="F425">
        <v>0.44</v>
      </c>
      <c r="G425">
        <v>18</v>
      </c>
      <c r="H425" t="s">
        <v>280</v>
      </c>
      <c r="I425">
        <v>24</v>
      </c>
      <c r="L425" t="s">
        <v>1026</v>
      </c>
      <c r="M425" t="s">
        <v>243</v>
      </c>
      <c r="N425" t="s">
        <v>1027</v>
      </c>
    </row>
    <row r="426" spans="1:18" ht="12.75" customHeight="1" x14ac:dyDescent="0.3">
      <c r="A426">
        <v>503</v>
      </c>
      <c r="B426" t="s">
        <v>27</v>
      </c>
      <c r="C426" t="s">
        <v>228</v>
      </c>
      <c r="D426">
        <v>0.5</v>
      </c>
      <c r="E426" t="s">
        <v>229</v>
      </c>
      <c r="F426">
        <v>0.32</v>
      </c>
      <c r="G426">
        <v>18</v>
      </c>
      <c r="H426" t="s">
        <v>177</v>
      </c>
      <c r="L426" t="s">
        <v>230</v>
      </c>
      <c r="M426" t="s">
        <v>193</v>
      </c>
      <c r="N426" t="s">
        <v>160</v>
      </c>
      <c r="Q426" t="s">
        <v>56</v>
      </c>
    </row>
    <row r="427" spans="1:18" ht="12.75" customHeight="1" x14ac:dyDescent="0.3">
      <c r="A427">
        <v>504</v>
      </c>
      <c r="B427" t="s">
        <v>27</v>
      </c>
      <c r="C427" t="s">
        <v>228</v>
      </c>
      <c r="D427">
        <v>0.5</v>
      </c>
      <c r="E427" t="s">
        <v>231</v>
      </c>
      <c r="F427">
        <v>0.11</v>
      </c>
      <c r="G427">
        <v>18</v>
      </c>
      <c r="H427" t="s">
        <v>181</v>
      </c>
      <c r="L427" t="s">
        <v>232</v>
      </c>
      <c r="M427" t="s">
        <v>233</v>
      </c>
      <c r="N427" t="s">
        <v>160</v>
      </c>
      <c r="Q427" t="s">
        <v>56</v>
      </c>
    </row>
    <row r="428" spans="1:18" ht="12.75" customHeight="1" x14ac:dyDescent="0.3">
      <c r="A428">
        <v>505</v>
      </c>
      <c r="B428" t="s">
        <v>27</v>
      </c>
      <c r="C428" t="s">
        <v>228</v>
      </c>
      <c r="D428">
        <v>0.5</v>
      </c>
      <c r="E428" t="s">
        <v>1051</v>
      </c>
      <c r="F428">
        <v>0.21</v>
      </c>
      <c r="G428">
        <v>18</v>
      </c>
      <c r="H428" t="s">
        <v>342</v>
      </c>
      <c r="L428" t="s">
        <v>1052</v>
      </c>
      <c r="M428" t="s">
        <v>1019</v>
      </c>
      <c r="N428" t="s">
        <v>766</v>
      </c>
      <c r="Q428" t="s">
        <v>595</v>
      </c>
    </row>
    <row r="429" spans="1:18" ht="12.75" customHeight="1" x14ac:dyDescent="0.3">
      <c r="A429">
        <v>506</v>
      </c>
      <c r="B429" t="s">
        <v>27</v>
      </c>
      <c r="C429" t="s">
        <v>228</v>
      </c>
      <c r="D429">
        <v>0.5</v>
      </c>
      <c r="E429" t="s">
        <v>1366</v>
      </c>
      <c r="F429">
        <v>0.22500000000000001</v>
      </c>
      <c r="G429">
        <v>18</v>
      </c>
      <c r="H429" t="s">
        <v>168</v>
      </c>
      <c r="L429" t="s">
        <v>1367</v>
      </c>
      <c r="M429" t="s">
        <v>1368</v>
      </c>
      <c r="N429" t="s">
        <v>1353</v>
      </c>
      <c r="Q429" t="s">
        <v>56</v>
      </c>
    </row>
    <row r="430" spans="1:18" ht="12.75" customHeight="1" x14ac:dyDescent="0.3">
      <c r="A430">
        <v>507</v>
      </c>
      <c r="B430" t="s">
        <v>27</v>
      </c>
      <c r="C430" t="s">
        <v>228</v>
      </c>
      <c r="D430">
        <v>0.5</v>
      </c>
      <c r="E430" t="s">
        <v>1057</v>
      </c>
      <c r="F430">
        <v>7.8E-2</v>
      </c>
      <c r="G430">
        <v>18</v>
      </c>
      <c r="H430" t="s">
        <v>280</v>
      </c>
      <c r="L430" t="s">
        <v>1026</v>
      </c>
      <c r="M430" t="s">
        <v>1058</v>
      </c>
      <c r="N430" t="s">
        <v>766</v>
      </c>
      <c r="Q430" t="s">
        <v>595</v>
      </c>
    </row>
    <row r="431" spans="1:18" ht="12.75" customHeight="1" x14ac:dyDescent="0.3">
      <c r="A431">
        <v>508</v>
      </c>
      <c r="B431" t="s">
        <v>27</v>
      </c>
      <c r="C431" t="s">
        <v>228</v>
      </c>
      <c r="D431">
        <v>0.5</v>
      </c>
      <c r="E431" t="s">
        <v>237</v>
      </c>
      <c r="F431">
        <v>0.5</v>
      </c>
      <c r="G431">
        <v>18</v>
      </c>
      <c r="H431" t="s">
        <v>238</v>
      </c>
      <c r="L431" t="s">
        <v>239</v>
      </c>
      <c r="M431" t="s">
        <v>240</v>
      </c>
      <c r="N431" t="s">
        <v>160</v>
      </c>
      <c r="Q431" t="s">
        <v>56</v>
      </c>
    </row>
    <row r="432" spans="1:18" ht="12.75" customHeight="1" x14ac:dyDescent="0.3">
      <c r="A432">
        <v>509</v>
      </c>
      <c r="B432" t="s">
        <v>27</v>
      </c>
      <c r="C432" t="s">
        <v>228</v>
      </c>
      <c r="D432">
        <v>0.5</v>
      </c>
      <c r="E432" t="s">
        <v>241</v>
      </c>
      <c r="F432">
        <v>0.08</v>
      </c>
      <c r="G432">
        <v>18</v>
      </c>
      <c r="H432" t="s">
        <v>181</v>
      </c>
      <c r="L432" t="s">
        <v>242</v>
      </c>
      <c r="M432" t="s">
        <v>243</v>
      </c>
      <c r="N432" t="s">
        <v>160</v>
      </c>
      <c r="Q432" t="s">
        <v>56</v>
      </c>
    </row>
    <row r="433" spans="1:18" ht="12.75" customHeight="1" x14ac:dyDescent="0.3">
      <c r="A433">
        <v>510</v>
      </c>
      <c r="B433" t="s">
        <v>27</v>
      </c>
      <c r="C433" t="s">
        <v>228</v>
      </c>
      <c r="D433">
        <v>0.5</v>
      </c>
      <c r="E433" t="s">
        <v>1044</v>
      </c>
      <c r="F433">
        <v>1E-3</v>
      </c>
      <c r="G433">
        <v>18</v>
      </c>
      <c r="H433" t="s">
        <v>181</v>
      </c>
      <c r="I433">
        <v>26</v>
      </c>
      <c r="L433" t="s">
        <v>1045</v>
      </c>
      <c r="M433" t="s">
        <v>1046</v>
      </c>
      <c r="N433" t="s">
        <v>1047</v>
      </c>
      <c r="O433" t="s">
        <v>36</v>
      </c>
      <c r="R433" t="s">
        <v>2869</v>
      </c>
    </row>
    <row r="434" spans="1:18" ht="12.75" customHeight="1" x14ac:dyDescent="0.3">
      <c r="A434">
        <v>511</v>
      </c>
      <c r="B434" t="s">
        <v>27</v>
      </c>
      <c r="C434" t="s">
        <v>244</v>
      </c>
      <c r="D434">
        <v>0.5</v>
      </c>
      <c r="E434" t="s">
        <v>1048</v>
      </c>
      <c r="F434">
        <v>0.48899999999999999</v>
      </c>
      <c r="G434">
        <v>18</v>
      </c>
      <c r="H434" t="s">
        <v>200</v>
      </c>
      <c r="L434" t="s">
        <v>1049</v>
      </c>
      <c r="M434" t="s">
        <v>243</v>
      </c>
      <c r="N434" t="s">
        <v>1050</v>
      </c>
      <c r="R434" t="s">
        <v>2869</v>
      </c>
    </row>
    <row r="435" spans="1:18" ht="12.75" customHeight="1" x14ac:dyDescent="0.3">
      <c r="A435" t="s">
        <v>4274</v>
      </c>
      <c r="B435" t="s">
        <v>27</v>
      </c>
      <c r="C435" t="s">
        <v>244</v>
      </c>
      <c r="D435">
        <v>0.5</v>
      </c>
      <c r="E435" t="s">
        <v>245</v>
      </c>
      <c r="F435">
        <v>0.45600000000000002</v>
      </c>
      <c r="G435">
        <v>18</v>
      </c>
      <c r="H435" t="s">
        <v>188</v>
      </c>
      <c r="L435" t="s">
        <v>246</v>
      </c>
      <c r="M435" t="s">
        <v>243</v>
      </c>
      <c r="N435" t="s">
        <v>160</v>
      </c>
      <c r="Q435" t="s">
        <v>56</v>
      </c>
    </row>
    <row r="436" spans="1:18" ht="12.75" customHeight="1" x14ac:dyDescent="0.3">
      <c r="A436">
        <v>513</v>
      </c>
      <c r="B436" t="s">
        <v>27</v>
      </c>
      <c r="C436" t="s">
        <v>244</v>
      </c>
      <c r="D436">
        <v>0.5</v>
      </c>
      <c r="E436" t="s">
        <v>1053</v>
      </c>
      <c r="F436">
        <v>0.23</v>
      </c>
      <c r="G436">
        <v>18</v>
      </c>
      <c r="H436" t="s">
        <v>761</v>
      </c>
      <c r="L436" t="s">
        <v>1054</v>
      </c>
      <c r="M436" t="s">
        <v>1055</v>
      </c>
      <c r="N436" t="s">
        <v>1056</v>
      </c>
      <c r="R436" t="s">
        <v>2869</v>
      </c>
    </row>
    <row r="437" spans="1:18" ht="12.75" customHeight="1" x14ac:dyDescent="0.3">
      <c r="A437">
        <v>514</v>
      </c>
      <c r="B437" t="s">
        <v>27</v>
      </c>
      <c r="C437" t="s">
        <v>244</v>
      </c>
      <c r="D437">
        <v>0.5</v>
      </c>
      <c r="E437" t="s">
        <v>258</v>
      </c>
      <c r="F437">
        <v>0.314</v>
      </c>
      <c r="G437">
        <v>18</v>
      </c>
      <c r="H437" t="s">
        <v>188</v>
      </c>
      <c r="L437" t="s">
        <v>259</v>
      </c>
      <c r="M437" t="s">
        <v>260</v>
      </c>
      <c r="N437" t="s">
        <v>160</v>
      </c>
      <c r="Q437" t="s">
        <v>56</v>
      </c>
    </row>
    <row r="438" spans="1:18" ht="12.75" customHeight="1" x14ac:dyDescent="0.3">
      <c r="A438">
        <v>515</v>
      </c>
      <c r="B438" t="s">
        <v>27</v>
      </c>
      <c r="C438" t="s">
        <v>244</v>
      </c>
      <c r="D438" t="s">
        <v>517</v>
      </c>
      <c r="E438" t="s">
        <v>1059</v>
      </c>
      <c r="F438">
        <v>0.64</v>
      </c>
      <c r="G438">
        <v>18</v>
      </c>
      <c r="H438" t="s">
        <v>91</v>
      </c>
      <c r="L438" t="s">
        <v>541</v>
      </c>
      <c r="M438" t="s">
        <v>652</v>
      </c>
      <c r="N438" t="s">
        <v>653</v>
      </c>
      <c r="O438" t="s">
        <v>528</v>
      </c>
    </row>
    <row r="439" spans="1:18" ht="12.75" customHeight="1" x14ac:dyDescent="0.3">
      <c r="A439">
        <v>516</v>
      </c>
      <c r="B439" t="s">
        <v>27</v>
      </c>
      <c r="C439" t="s">
        <v>244</v>
      </c>
      <c r="D439" t="s">
        <v>517</v>
      </c>
      <c r="E439" t="s">
        <v>1060</v>
      </c>
      <c r="F439">
        <v>0.16</v>
      </c>
      <c r="G439">
        <v>18</v>
      </c>
      <c r="H439" t="s">
        <v>129</v>
      </c>
      <c r="L439" t="s">
        <v>541</v>
      </c>
      <c r="M439" t="s">
        <v>652</v>
      </c>
      <c r="N439" t="s">
        <v>653</v>
      </c>
      <c r="O439" t="s">
        <v>528</v>
      </c>
    </row>
    <row r="440" spans="1:18" ht="12.75" customHeight="1" x14ac:dyDescent="0.3">
      <c r="A440">
        <v>517</v>
      </c>
      <c r="B440" t="s">
        <v>27</v>
      </c>
      <c r="C440" t="s">
        <v>244</v>
      </c>
      <c r="D440">
        <v>0.5</v>
      </c>
      <c r="E440" t="s">
        <v>261</v>
      </c>
      <c r="F440">
        <v>0.17</v>
      </c>
      <c r="G440">
        <v>18</v>
      </c>
      <c r="H440" t="s">
        <v>177</v>
      </c>
      <c r="L440" t="s">
        <v>262</v>
      </c>
      <c r="M440" t="s">
        <v>193</v>
      </c>
      <c r="N440" t="s">
        <v>160</v>
      </c>
      <c r="Q440" t="s">
        <v>56</v>
      </c>
    </row>
    <row r="441" spans="1:18" ht="12.75" customHeight="1" x14ac:dyDescent="0.3">
      <c r="A441">
        <v>518</v>
      </c>
      <c r="B441" t="s">
        <v>27</v>
      </c>
      <c r="C441" t="s">
        <v>244</v>
      </c>
      <c r="D441">
        <v>0.5</v>
      </c>
      <c r="E441" t="s">
        <v>1064</v>
      </c>
      <c r="F441">
        <v>0.08</v>
      </c>
      <c r="G441">
        <v>18</v>
      </c>
      <c r="H441" t="s">
        <v>157</v>
      </c>
      <c r="L441" t="s">
        <v>1065</v>
      </c>
      <c r="M441" t="s">
        <v>193</v>
      </c>
      <c r="N441" t="s">
        <v>1066</v>
      </c>
    </row>
    <row r="442" spans="1:18" ht="12.75" customHeight="1" x14ac:dyDescent="0.3">
      <c r="A442">
        <v>519</v>
      </c>
      <c r="B442" t="s">
        <v>27</v>
      </c>
      <c r="C442" t="s">
        <v>244</v>
      </c>
      <c r="D442">
        <v>0.5</v>
      </c>
      <c r="E442" t="s">
        <v>263</v>
      </c>
      <c r="F442">
        <v>0.13</v>
      </c>
      <c r="G442">
        <v>18</v>
      </c>
      <c r="H442" t="s">
        <v>157</v>
      </c>
      <c r="L442" t="s">
        <v>264</v>
      </c>
      <c r="M442" t="s">
        <v>265</v>
      </c>
      <c r="N442" t="s">
        <v>160</v>
      </c>
      <c r="Q442" t="s">
        <v>56</v>
      </c>
    </row>
    <row r="443" spans="1:18" ht="12.75" customHeight="1" x14ac:dyDescent="0.3">
      <c r="A443">
        <v>520</v>
      </c>
      <c r="B443" t="s">
        <v>27</v>
      </c>
      <c r="C443" t="s">
        <v>244</v>
      </c>
      <c r="D443">
        <v>0.5</v>
      </c>
      <c r="E443" t="s">
        <v>279</v>
      </c>
      <c r="F443">
        <v>4.8000000000000001E-2</v>
      </c>
      <c r="G443">
        <v>18</v>
      </c>
      <c r="H443" t="s">
        <v>280</v>
      </c>
      <c r="L443" t="s">
        <v>281</v>
      </c>
      <c r="M443" t="s">
        <v>282</v>
      </c>
      <c r="N443" t="s">
        <v>160</v>
      </c>
      <c r="Q443" t="s">
        <v>56</v>
      </c>
    </row>
    <row r="444" spans="1:18" ht="12.75" customHeight="1" x14ac:dyDescent="0.3">
      <c r="A444">
        <v>521</v>
      </c>
      <c r="B444" t="s">
        <v>27</v>
      </c>
      <c r="C444" t="s">
        <v>244</v>
      </c>
      <c r="D444">
        <v>0.5</v>
      </c>
      <c r="E444" t="s">
        <v>1074</v>
      </c>
      <c r="F444">
        <v>0.4</v>
      </c>
      <c r="G444">
        <v>18</v>
      </c>
      <c r="H444" t="s">
        <v>91</v>
      </c>
      <c r="L444" t="s">
        <v>1075</v>
      </c>
      <c r="M444" t="s">
        <v>1076</v>
      </c>
      <c r="N444" t="s">
        <v>1077</v>
      </c>
      <c r="R444" t="s">
        <v>2869</v>
      </c>
    </row>
    <row r="445" spans="1:18" ht="12.75" customHeight="1" x14ac:dyDescent="0.3">
      <c r="A445">
        <v>522</v>
      </c>
      <c r="B445" t="s">
        <v>27</v>
      </c>
      <c r="C445" t="s">
        <v>340</v>
      </c>
      <c r="D445">
        <v>0.5</v>
      </c>
      <c r="E445" t="s">
        <v>1078</v>
      </c>
      <c r="F445">
        <v>0.78</v>
      </c>
      <c r="G445">
        <v>18</v>
      </c>
      <c r="H445" t="s">
        <v>129</v>
      </c>
      <c r="L445" t="s">
        <v>1079</v>
      </c>
      <c r="M445" t="s">
        <v>1076</v>
      </c>
      <c r="N445" t="s">
        <v>1077</v>
      </c>
      <c r="R445" t="s">
        <v>2869</v>
      </c>
    </row>
    <row r="446" spans="1:18" ht="12.75" customHeight="1" x14ac:dyDescent="0.3">
      <c r="A446">
        <v>523</v>
      </c>
      <c r="B446" t="s">
        <v>27</v>
      </c>
      <c r="C446" t="s">
        <v>340</v>
      </c>
      <c r="D446">
        <v>0.5</v>
      </c>
      <c r="E446" t="s">
        <v>341</v>
      </c>
      <c r="F446">
        <v>0.12</v>
      </c>
      <c r="G446">
        <v>18</v>
      </c>
      <c r="H446" t="s">
        <v>342</v>
      </c>
      <c r="L446" t="s">
        <v>343</v>
      </c>
      <c r="M446" t="s">
        <v>282</v>
      </c>
      <c r="N446" t="s">
        <v>160</v>
      </c>
      <c r="Q446" t="s">
        <v>56</v>
      </c>
    </row>
    <row r="447" spans="1:18" ht="12.75" customHeight="1" x14ac:dyDescent="0.3">
      <c r="A447">
        <v>524</v>
      </c>
      <c r="B447" t="s">
        <v>356</v>
      </c>
      <c r="C447" t="s">
        <v>340</v>
      </c>
      <c r="D447">
        <v>0.5</v>
      </c>
      <c r="E447" t="s">
        <v>1083</v>
      </c>
      <c r="F447">
        <v>0.32</v>
      </c>
      <c r="G447">
        <v>18</v>
      </c>
      <c r="H447" t="s">
        <v>358</v>
      </c>
      <c r="L447" t="s">
        <v>541</v>
      </c>
      <c r="M447" t="s">
        <v>1084</v>
      </c>
      <c r="N447" t="s">
        <v>653</v>
      </c>
      <c r="O447" t="s">
        <v>528</v>
      </c>
    </row>
    <row r="448" spans="1:18" ht="12.75" customHeight="1" x14ac:dyDescent="0.3">
      <c r="A448">
        <v>525</v>
      </c>
      <c r="B448" t="s">
        <v>356</v>
      </c>
      <c r="C448" t="s">
        <v>340</v>
      </c>
      <c r="D448" t="s">
        <v>1085</v>
      </c>
      <c r="E448" t="s">
        <v>1086</v>
      </c>
      <c r="F448">
        <v>0.52</v>
      </c>
      <c r="G448">
        <v>18</v>
      </c>
      <c r="H448" t="s">
        <v>372</v>
      </c>
      <c r="L448" t="s">
        <v>541</v>
      </c>
      <c r="M448" t="s">
        <v>1084</v>
      </c>
      <c r="N448" t="s">
        <v>653</v>
      </c>
      <c r="O448" t="s">
        <v>528</v>
      </c>
    </row>
    <row r="449" spans="1:18" ht="12.75" customHeight="1" x14ac:dyDescent="0.3">
      <c r="A449">
        <v>526</v>
      </c>
      <c r="B449" t="s">
        <v>27</v>
      </c>
      <c r="C449" t="s">
        <v>340</v>
      </c>
      <c r="D449">
        <v>0.5</v>
      </c>
      <c r="E449" t="s">
        <v>1087</v>
      </c>
      <c r="F449">
        <v>0.36</v>
      </c>
      <c r="G449">
        <v>18</v>
      </c>
      <c r="H449" t="s">
        <v>129</v>
      </c>
      <c r="L449" t="s">
        <v>1088</v>
      </c>
      <c r="M449" t="s">
        <v>1089</v>
      </c>
      <c r="N449" t="s">
        <v>1077</v>
      </c>
      <c r="R449" t="s">
        <v>2869</v>
      </c>
    </row>
    <row r="450" spans="1:18" ht="12.75" customHeight="1" x14ac:dyDescent="0.3">
      <c r="A450">
        <v>527</v>
      </c>
      <c r="B450" t="s">
        <v>27</v>
      </c>
      <c r="C450" t="s">
        <v>340</v>
      </c>
      <c r="D450">
        <v>0.5</v>
      </c>
      <c r="E450" t="s">
        <v>1061</v>
      </c>
      <c r="F450">
        <v>0.45</v>
      </c>
      <c r="G450">
        <v>18</v>
      </c>
      <c r="H450" t="s">
        <v>168</v>
      </c>
      <c r="L450" t="s">
        <v>1062</v>
      </c>
      <c r="M450" t="s">
        <v>1063</v>
      </c>
      <c r="N450" t="s">
        <v>766</v>
      </c>
      <c r="O450" t="s">
        <v>36</v>
      </c>
      <c r="Q450" t="s">
        <v>595</v>
      </c>
    </row>
    <row r="451" spans="1:18" ht="12.75" customHeight="1" x14ac:dyDescent="0.3">
      <c r="A451">
        <v>528</v>
      </c>
      <c r="B451" t="s">
        <v>356</v>
      </c>
      <c r="C451" t="s">
        <v>340</v>
      </c>
      <c r="D451">
        <v>0.5</v>
      </c>
      <c r="E451" t="s">
        <v>357</v>
      </c>
      <c r="F451">
        <v>0.96</v>
      </c>
      <c r="G451">
        <v>18</v>
      </c>
      <c r="H451" t="s">
        <v>358</v>
      </c>
      <c r="L451" t="s">
        <v>359</v>
      </c>
      <c r="M451" t="s">
        <v>360</v>
      </c>
      <c r="N451" t="s">
        <v>160</v>
      </c>
      <c r="Q451" t="s">
        <v>56</v>
      </c>
    </row>
    <row r="452" spans="1:18" ht="12.75" customHeight="1" x14ac:dyDescent="0.3">
      <c r="A452">
        <v>529</v>
      </c>
      <c r="B452" t="s">
        <v>356</v>
      </c>
      <c r="C452" t="s">
        <v>340</v>
      </c>
      <c r="D452">
        <v>0.5</v>
      </c>
      <c r="E452" t="s">
        <v>371</v>
      </c>
      <c r="F452">
        <v>0.84</v>
      </c>
      <c r="G452">
        <v>18</v>
      </c>
      <c r="H452" t="s">
        <v>372</v>
      </c>
      <c r="L452" t="s">
        <v>373</v>
      </c>
      <c r="M452" t="s">
        <v>374</v>
      </c>
      <c r="N452" t="s">
        <v>160</v>
      </c>
      <c r="Q452" t="s">
        <v>56</v>
      </c>
    </row>
    <row r="453" spans="1:18" ht="12.75" customHeight="1" x14ac:dyDescent="0.3">
      <c r="A453">
        <v>530</v>
      </c>
      <c r="B453" t="s">
        <v>27</v>
      </c>
      <c r="C453" t="s">
        <v>340</v>
      </c>
      <c r="D453">
        <v>0.5</v>
      </c>
      <c r="E453" t="s">
        <v>1101</v>
      </c>
      <c r="F453">
        <v>0.10199999999999999</v>
      </c>
      <c r="G453">
        <v>18</v>
      </c>
      <c r="H453" t="s">
        <v>91</v>
      </c>
      <c r="L453" t="s">
        <v>1102</v>
      </c>
      <c r="M453" t="s">
        <v>1103</v>
      </c>
      <c r="N453" t="s">
        <v>1077</v>
      </c>
      <c r="R453" t="s">
        <v>2869</v>
      </c>
    </row>
    <row r="454" spans="1:18" ht="12.75" customHeight="1" x14ac:dyDescent="0.3">
      <c r="A454">
        <v>531</v>
      </c>
      <c r="B454" t="s">
        <v>581</v>
      </c>
      <c r="C454" t="s">
        <v>340</v>
      </c>
      <c r="D454">
        <v>0.5</v>
      </c>
      <c r="E454" t="s">
        <v>1104</v>
      </c>
      <c r="F454">
        <v>0.6</v>
      </c>
      <c r="G454">
        <v>18</v>
      </c>
      <c r="H454" t="s">
        <v>646</v>
      </c>
      <c r="L454" t="s">
        <v>1105</v>
      </c>
      <c r="M454" t="s">
        <v>1106</v>
      </c>
      <c r="N454" t="s">
        <v>1107</v>
      </c>
      <c r="R454" t="s">
        <v>2869</v>
      </c>
    </row>
    <row r="455" spans="1:18" ht="12.75" customHeight="1" x14ac:dyDescent="0.3">
      <c r="A455">
        <v>532</v>
      </c>
      <c r="B455" t="s">
        <v>581</v>
      </c>
      <c r="C455" t="s">
        <v>340</v>
      </c>
      <c r="D455">
        <v>0.5</v>
      </c>
      <c r="E455" t="s">
        <v>1108</v>
      </c>
      <c r="F455">
        <v>0.6</v>
      </c>
      <c r="G455">
        <v>18</v>
      </c>
      <c r="H455" t="s">
        <v>646</v>
      </c>
      <c r="L455" t="s">
        <v>1109</v>
      </c>
      <c r="M455" t="s">
        <v>1110</v>
      </c>
      <c r="N455" t="s">
        <v>1111</v>
      </c>
      <c r="R455" t="s">
        <v>2869</v>
      </c>
    </row>
    <row r="456" spans="1:18" ht="12.75" customHeight="1" x14ac:dyDescent="0.3">
      <c r="A456">
        <v>533</v>
      </c>
      <c r="B456" t="s">
        <v>27</v>
      </c>
      <c r="C456" t="s">
        <v>340</v>
      </c>
      <c r="D456">
        <v>0.5</v>
      </c>
      <c r="E456" t="s">
        <v>1112</v>
      </c>
      <c r="F456">
        <v>1.2E-2</v>
      </c>
      <c r="G456">
        <v>18</v>
      </c>
      <c r="H456" t="s">
        <v>129</v>
      </c>
      <c r="L456" t="s">
        <v>1088</v>
      </c>
      <c r="M456" t="s">
        <v>240</v>
      </c>
      <c r="N456" t="s">
        <v>1077</v>
      </c>
      <c r="R456" t="s">
        <v>2869</v>
      </c>
    </row>
    <row r="457" spans="1:18" ht="12.75" customHeight="1" x14ac:dyDescent="0.3">
      <c r="A457">
        <v>534</v>
      </c>
      <c r="B457" t="s">
        <v>27</v>
      </c>
      <c r="C457" t="s">
        <v>340</v>
      </c>
      <c r="D457">
        <v>0.5</v>
      </c>
      <c r="E457" t="s">
        <v>1113</v>
      </c>
      <c r="F457">
        <v>7.0999999999999994E-2</v>
      </c>
      <c r="G457">
        <v>18</v>
      </c>
      <c r="H457" t="s">
        <v>91</v>
      </c>
      <c r="L457" t="s">
        <v>1114</v>
      </c>
      <c r="M457" t="s">
        <v>1115</v>
      </c>
      <c r="N457" t="s">
        <v>785</v>
      </c>
      <c r="Q457" t="s">
        <v>174</v>
      </c>
    </row>
    <row r="458" spans="1:18" ht="12.75" customHeight="1" x14ac:dyDescent="0.3">
      <c r="A458">
        <v>535</v>
      </c>
      <c r="B458" t="s">
        <v>581</v>
      </c>
      <c r="C458" t="s">
        <v>340</v>
      </c>
      <c r="D458">
        <v>0.5</v>
      </c>
      <c r="E458" t="s">
        <v>1116</v>
      </c>
      <c r="F458">
        <v>0.04</v>
      </c>
      <c r="G458">
        <v>18</v>
      </c>
      <c r="H458" t="s">
        <v>646</v>
      </c>
      <c r="L458" t="s">
        <v>1117</v>
      </c>
      <c r="M458" t="s">
        <v>1118</v>
      </c>
      <c r="N458" t="s">
        <v>1119</v>
      </c>
    </row>
    <row r="459" spans="1:18" ht="12.75" customHeight="1" x14ac:dyDescent="0.3">
      <c r="A459">
        <v>536</v>
      </c>
      <c r="B459" t="s">
        <v>27</v>
      </c>
      <c r="C459" t="s">
        <v>340</v>
      </c>
      <c r="D459">
        <v>0.5</v>
      </c>
      <c r="E459" t="s">
        <v>1120</v>
      </c>
      <c r="F459">
        <v>0.76</v>
      </c>
      <c r="G459">
        <v>18</v>
      </c>
      <c r="H459" t="s">
        <v>129</v>
      </c>
      <c r="L459" t="s">
        <v>1121</v>
      </c>
      <c r="M459" t="s">
        <v>1122</v>
      </c>
      <c r="N459" t="s">
        <v>785</v>
      </c>
      <c r="O459" t="s">
        <v>36</v>
      </c>
      <c r="Q459" t="s">
        <v>174</v>
      </c>
    </row>
    <row r="460" spans="1:18" ht="12.75" customHeight="1" x14ac:dyDescent="0.3">
      <c r="A460">
        <v>537</v>
      </c>
      <c r="B460" t="s">
        <v>356</v>
      </c>
      <c r="C460" t="s">
        <v>340</v>
      </c>
      <c r="D460">
        <v>0.5</v>
      </c>
      <c r="E460" t="s">
        <v>1123</v>
      </c>
      <c r="F460">
        <v>0.28000000000000003</v>
      </c>
      <c r="G460">
        <v>18</v>
      </c>
      <c r="H460" t="s">
        <v>358</v>
      </c>
      <c r="L460" t="s">
        <v>1124</v>
      </c>
      <c r="M460" t="s">
        <v>1125</v>
      </c>
      <c r="N460" t="s">
        <v>1126</v>
      </c>
      <c r="R460" t="s">
        <v>2869</v>
      </c>
    </row>
    <row r="461" spans="1:18" ht="12.75" customHeight="1" x14ac:dyDescent="0.3">
      <c r="A461">
        <v>538</v>
      </c>
      <c r="B461" t="s">
        <v>356</v>
      </c>
      <c r="C461" t="s">
        <v>1127</v>
      </c>
      <c r="D461">
        <v>0.5</v>
      </c>
      <c r="E461" t="s">
        <v>1128</v>
      </c>
      <c r="F461">
        <v>0.4</v>
      </c>
      <c r="G461">
        <v>18</v>
      </c>
      <c r="H461" t="s">
        <v>372</v>
      </c>
      <c r="L461" t="s">
        <v>1129</v>
      </c>
      <c r="M461" t="s">
        <v>374</v>
      </c>
      <c r="N461" t="s">
        <v>1130</v>
      </c>
    </row>
    <row r="462" spans="1:18" ht="12.75" customHeight="1" x14ac:dyDescent="0.3">
      <c r="A462">
        <v>539</v>
      </c>
      <c r="B462" t="s">
        <v>27</v>
      </c>
      <c r="C462" t="s">
        <v>1127</v>
      </c>
      <c r="D462">
        <v>0.5</v>
      </c>
      <c r="E462" t="s">
        <v>1131</v>
      </c>
      <c r="F462">
        <v>1E-3</v>
      </c>
      <c r="G462">
        <v>18</v>
      </c>
      <c r="H462" t="s">
        <v>129</v>
      </c>
      <c r="I462">
        <v>27</v>
      </c>
      <c r="L462" t="s">
        <v>1132</v>
      </c>
      <c r="M462" t="s">
        <v>1133</v>
      </c>
      <c r="N462" t="s">
        <v>1134</v>
      </c>
      <c r="Q462" t="s">
        <v>643</v>
      </c>
      <c r="R462" t="s">
        <v>2869</v>
      </c>
    </row>
    <row r="463" spans="1:18" ht="12.75" customHeight="1" x14ac:dyDescent="0.3">
      <c r="A463">
        <v>540</v>
      </c>
      <c r="B463" t="s">
        <v>581</v>
      </c>
      <c r="C463" t="s">
        <v>1127</v>
      </c>
      <c r="D463">
        <v>0.5</v>
      </c>
      <c r="E463" t="s">
        <v>1135</v>
      </c>
      <c r="F463">
        <v>0.11</v>
      </c>
      <c r="G463">
        <v>18</v>
      </c>
      <c r="H463" t="s">
        <v>649</v>
      </c>
      <c r="L463" t="s">
        <v>1136</v>
      </c>
      <c r="M463" t="s">
        <v>1137</v>
      </c>
      <c r="N463" t="s">
        <v>1138</v>
      </c>
      <c r="R463" t="s">
        <v>2869</v>
      </c>
    </row>
    <row r="464" spans="1:18" ht="12.75" customHeight="1" x14ac:dyDescent="0.3">
      <c r="A464">
        <v>541</v>
      </c>
      <c r="B464" t="s">
        <v>581</v>
      </c>
      <c r="C464" t="s">
        <v>1127</v>
      </c>
      <c r="D464">
        <v>0.5</v>
      </c>
      <c r="E464" t="s">
        <v>600</v>
      </c>
      <c r="F464">
        <v>0.15</v>
      </c>
      <c r="G464">
        <v>18</v>
      </c>
      <c r="H464" t="s">
        <v>649</v>
      </c>
      <c r="L464" t="s">
        <v>1139</v>
      </c>
      <c r="M464" t="s">
        <v>1140</v>
      </c>
      <c r="N464" t="s">
        <v>1141</v>
      </c>
      <c r="O464" t="s">
        <v>36</v>
      </c>
      <c r="R464" t="s">
        <v>2869</v>
      </c>
    </row>
    <row r="465" spans="1:18" ht="12.75" customHeight="1" x14ac:dyDescent="0.3">
      <c r="A465">
        <v>542</v>
      </c>
      <c r="B465" t="s">
        <v>581</v>
      </c>
      <c r="C465" t="s">
        <v>1127</v>
      </c>
      <c r="D465">
        <v>0.5</v>
      </c>
      <c r="E465" t="s">
        <v>1142</v>
      </c>
      <c r="F465">
        <v>0.4</v>
      </c>
      <c r="G465">
        <v>18</v>
      </c>
      <c r="H465" t="s">
        <v>649</v>
      </c>
      <c r="L465" t="s">
        <v>1143</v>
      </c>
      <c r="M465" t="s">
        <v>1144</v>
      </c>
      <c r="N465" t="s">
        <v>1119</v>
      </c>
      <c r="O465" t="s">
        <v>36</v>
      </c>
    </row>
    <row r="466" spans="1:18" ht="12.75" customHeight="1" x14ac:dyDescent="0.3">
      <c r="A466">
        <v>543</v>
      </c>
      <c r="B466" t="s">
        <v>356</v>
      </c>
      <c r="C466" t="s">
        <v>1127</v>
      </c>
      <c r="D466">
        <v>0.5</v>
      </c>
      <c r="E466" t="s">
        <v>1145</v>
      </c>
      <c r="F466">
        <v>0.5</v>
      </c>
      <c r="G466">
        <v>18</v>
      </c>
      <c r="H466" t="s">
        <v>238</v>
      </c>
      <c r="L466" t="s">
        <v>1146</v>
      </c>
      <c r="M466" t="s">
        <v>1147</v>
      </c>
      <c r="N466" t="s">
        <v>1148</v>
      </c>
      <c r="R466" t="s">
        <v>2869</v>
      </c>
    </row>
    <row r="467" spans="1:18" ht="12.75" customHeight="1" x14ac:dyDescent="0.3">
      <c r="A467">
        <v>544</v>
      </c>
      <c r="B467" t="s">
        <v>27</v>
      </c>
      <c r="C467" t="s">
        <v>1127</v>
      </c>
      <c r="D467">
        <v>0.5</v>
      </c>
      <c r="E467" t="s">
        <v>1149</v>
      </c>
      <c r="F467">
        <v>1E-3</v>
      </c>
      <c r="G467">
        <v>18</v>
      </c>
      <c r="H467" t="s">
        <v>129</v>
      </c>
      <c r="I467">
        <v>27</v>
      </c>
      <c r="L467" t="s">
        <v>1150</v>
      </c>
      <c r="M467" t="s">
        <v>1133</v>
      </c>
      <c r="N467" t="s">
        <v>1151</v>
      </c>
      <c r="Q467" t="s">
        <v>643</v>
      </c>
      <c r="R467" t="s">
        <v>2869</v>
      </c>
    </row>
    <row r="468" spans="1:18" ht="12.75" customHeight="1" x14ac:dyDescent="0.3">
      <c r="A468">
        <v>545</v>
      </c>
      <c r="B468" t="s">
        <v>581</v>
      </c>
      <c r="C468" t="s">
        <v>1127</v>
      </c>
      <c r="D468">
        <v>0.5</v>
      </c>
      <c r="E468" t="s">
        <v>1152</v>
      </c>
      <c r="F468">
        <v>0.12</v>
      </c>
      <c r="G468">
        <v>18</v>
      </c>
      <c r="H468" t="s">
        <v>761</v>
      </c>
      <c r="L468" t="s">
        <v>1153</v>
      </c>
      <c r="M468" t="s">
        <v>1154</v>
      </c>
      <c r="N468" t="s">
        <v>1155</v>
      </c>
      <c r="R468" t="s">
        <v>2869</v>
      </c>
    </row>
    <row r="469" spans="1:18" ht="12.75" customHeight="1" x14ac:dyDescent="0.3">
      <c r="A469">
        <v>546</v>
      </c>
      <c r="B469" t="s">
        <v>581</v>
      </c>
      <c r="C469" t="s">
        <v>1127</v>
      </c>
      <c r="D469">
        <v>0.5</v>
      </c>
      <c r="E469" t="s">
        <v>1156</v>
      </c>
      <c r="F469">
        <v>0.13</v>
      </c>
      <c r="G469">
        <v>18</v>
      </c>
      <c r="H469" t="s">
        <v>761</v>
      </c>
      <c r="L469" t="s">
        <v>1157</v>
      </c>
      <c r="M469" t="s">
        <v>1158</v>
      </c>
      <c r="N469" t="s">
        <v>1141</v>
      </c>
      <c r="R469" t="s">
        <v>2869</v>
      </c>
    </row>
    <row r="470" spans="1:18" ht="12.75" customHeight="1" x14ac:dyDescent="0.3">
      <c r="A470">
        <v>547</v>
      </c>
      <c r="B470" t="s">
        <v>581</v>
      </c>
      <c r="C470" t="s">
        <v>1127</v>
      </c>
      <c r="D470">
        <v>0.5</v>
      </c>
      <c r="E470" t="s">
        <v>1159</v>
      </c>
      <c r="F470">
        <v>0.03</v>
      </c>
      <c r="G470">
        <v>18</v>
      </c>
      <c r="H470" t="s">
        <v>761</v>
      </c>
      <c r="L470" t="s">
        <v>1160</v>
      </c>
      <c r="M470" t="s">
        <v>1161</v>
      </c>
      <c r="N470" t="s">
        <v>1162</v>
      </c>
    </row>
    <row r="471" spans="1:18" ht="12.75" customHeight="1" x14ac:dyDescent="0.3">
      <c r="A471">
        <v>548</v>
      </c>
      <c r="B471" t="s">
        <v>581</v>
      </c>
      <c r="C471" t="s">
        <v>1127</v>
      </c>
      <c r="D471">
        <v>0.5</v>
      </c>
      <c r="E471" t="s">
        <v>1163</v>
      </c>
      <c r="F471">
        <v>0.03</v>
      </c>
      <c r="G471">
        <v>18</v>
      </c>
      <c r="H471" t="s">
        <v>168</v>
      </c>
      <c r="L471" t="s">
        <v>1164</v>
      </c>
      <c r="M471" t="s">
        <v>1165</v>
      </c>
      <c r="N471" t="s">
        <v>1155</v>
      </c>
      <c r="R471" t="s">
        <v>2869</v>
      </c>
    </row>
    <row r="472" spans="1:18" ht="12.75" customHeight="1" x14ac:dyDescent="0.3">
      <c r="A472">
        <v>549</v>
      </c>
      <c r="B472" t="s">
        <v>581</v>
      </c>
      <c r="C472" t="s">
        <v>1127</v>
      </c>
      <c r="D472">
        <v>0.5</v>
      </c>
      <c r="E472" t="s">
        <v>1166</v>
      </c>
      <c r="F472">
        <v>0.06</v>
      </c>
      <c r="G472">
        <v>18</v>
      </c>
      <c r="H472" t="s">
        <v>168</v>
      </c>
      <c r="L472" t="s">
        <v>1167</v>
      </c>
      <c r="M472" t="s">
        <v>1168</v>
      </c>
      <c r="N472" t="s">
        <v>1141</v>
      </c>
      <c r="R472" t="s">
        <v>2869</v>
      </c>
    </row>
    <row r="473" spans="1:18" ht="12.75" customHeight="1" x14ac:dyDescent="0.3">
      <c r="A473">
        <v>550</v>
      </c>
      <c r="B473" t="s">
        <v>581</v>
      </c>
      <c r="C473" t="s">
        <v>1127</v>
      </c>
      <c r="D473">
        <v>0.5</v>
      </c>
      <c r="E473" t="s">
        <v>1169</v>
      </c>
      <c r="F473">
        <v>0.02</v>
      </c>
      <c r="G473">
        <v>18</v>
      </c>
      <c r="H473" t="s">
        <v>168</v>
      </c>
      <c r="L473" t="s">
        <v>1170</v>
      </c>
      <c r="M473" t="s">
        <v>1171</v>
      </c>
      <c r="N473" t="s">
        <v>1162</v>
      </c>
    </row>
    <row r="474" spans="1:18" ht="12.75" customHeight="1" x14ac:dyDescent="0.3">
      <c r="A474">
        <v>551</v>
      </c>
      <c r="B474" t="s">
        <v>356</v>
      </c>
      <c r="C474" t="s">
        <v>1127</v>
      </c>
      <c r="D474">
        <v>0.5</v>
      </c>
      <c r="E474" t="s">
        <v>1172</v>
      </c>
      <c r="F474">
        <v>1E-3</v>
      </c>
      <c r="G474">
        <v>18</v>
      </c>
      <c r="H474" t="s">
        <v>238</v>
      </c>
      <c r="I474">
        <v>29</v>
      </c>
      <c r="L474" t="s">
        <v>1173</v>
      </c>
      <c r="M474" t="s">
        <v>1174</v>
      </c>
      <c r="N474" t="s">
        <v>1175</v>
      </c>
      <c r="Q474" t="s">
        <v>643</v>
      </c>
      <c r="R474" t="s">
        <v>2869</v>
      </c>
    </row>
    <row r="475" spans="1:18" ht="12.75" customHeight="1" x14ac:dyDescent="0.3">
      <c r="A475">
        <v>552</v>
      </c>
      <c r="B475" t="s">
        <v>27</v>
      </c>
      <c r="C475" t="s">
        <v>1127</v>
      </c>
      <c r="D475">
        <v>0.5</v>
      </c>
      <c r="E475" t="s">
        <v>1176</v>
      </c>
      <c r="F475">
        <v>0.06</v>
      </c>
      <c r="G475">
        <v>18</v>
      </c>
      <c r="H475" t="s">
        <v>87</v>
      </c>
      <c r="L475" t="s">
        <v>1177</v>
      </c>
      <c r="M475" t="s">
        <v>1178</v>
      </c>
      <c r="N475" t="s">
        <v>1066</v>
      </c>
    </row>
    <row r="476" spans="1:18" ht="12.75" customHeight="1" x14ac:dyDescent="0.3">
      <c r="A476">
        <v>553</v>
      </c>
      <c r="B476" t="s">
        <v>27</v>
      </c>
      <c r="C476" t="s">
        <v>1127</v>
      </c>
      <c r="D476">
        <v>0.5</v>
      </c>
      <c r="E476" t="s">
        <v>1179</v>
      </c>
      <c r="F476">
        <v>0.36</v>
      </c>
      <c r="G476">
        <v>18</v>
      </c>
      <c r="H476" t="s">
        <v>761</v>
      </c>
      <c r="L476" t="s">
        <v>1180</v>
      </c>
      <c r="M476" t="s">
        <v>1055</v>
      </c>
      <c r="N476" t="s">
        <v>1056</v>
      </c>
      <c r="R476" t="s">
        <v>2869</v>
      </c>
    </row>
    <row r="477" spans="1:18" ht="12.75" customHeight="1" x14ac:dyDescent="0.3">
      <c r="A477">
        <v>554</v>
      </c>
      <c r="B477" t="s">
        <v>581</v>
      </c>
      <c r="C477" t="s">
        <v>567</v>
      </c>
      <c r="D477">
        <v>0.5</v>
      </c>
      <c r="E477" t="s">
        <v>1057</v>
      </c>
      <c r="F477">
        <v>0.14000000000000001</v>
      </c>
      <c r="G477">
        <v>18</v>
      </c>
      <c r="H477" t="s">
        <v>1181</v>
      </c>
      <c r="I477">
        <v>28</v>
      </c>
      <c r="L477" t="s">
        <v>1182</v>
      </c>
      <c r="M477" t="s">
        <v>1183</v>
      </c>
      <c r="N477" t="s">
        <v>1184</v>
      </c>
      <c r="Q477" t="s">
        <v>643</v>
      </c>
      <c r="R477" t="s">
        <v>2869</v>
      </c>
    </row>
    <row r="478" spans="1:18" ht="12.75" customHeight="1" x14ac:dyDescent="0.3">
      <c r="A478">
        <v>555</v>
      </c>
      <c r="B478" t="s">
        <v>27</v>
      </c>
      <c r="C478" t="s">
        <v>567</v>
      </c>
      <c r="D478">
        <v>0.5</v>
      </c>
      <c r="E478" t="s">
        <v>568</v>
      </c>
      <c r="F478">
        <v>0.115</v>
      </c>
      <c r="G478">
        <v>18</v>
      </c>
      <c r="H478" t="s">
        <v>30</v>
      </c>
      <c r="L478" t="s">
        <v>569</v>
      </c>
      <c r="M478" t="s">
        <v>570</v>
      </c>
      <c r="N478" t="s">
        <v>571</v>
      </c>
      <c r="Q478" t="s">
        <v>56</v>
      </c>
    </row>
    <row r="479" spans="1:18" ht="12.75" customHeight="1" x14ac:dyDescent="0.3">
      <c r="A479">
        <v>556</v>
      </c>
      <c r="B479" t="s">
        <v>356</v>
      </c>
      <c r="C479" t="s">
        <v>567</v>
      </c>
      <c r="D479">
        <v>0.5</v>
      </c>
      <c r="E479" t="s">
        <v>1189</v>
      </c>
      <c r="F479">
        <v>0.16</v>
      </c>
      <c r="G479">
        <v>18</v>
      </c>
      <c r="H479" t="s">
        <v>177</v>
      </c>
      <c r="L479" t="s">
        <v>1190</v>
      </c>
      <c r="M479" t="s">
        <v>1191</v>
      </c>
      <c r="N479" t="s">
        <v>1192</v>
      </c>
      <c r="R479" t="s">
        <v>2869</v>
      </c>
    </row>
    <row r="480" spans="1:18" ht="12.75" customHeight="1" x14ac:dyDescent="0.3">
      <c r="A480">
        <v>557</v>
      </c>
      <c r="B480" t="s">
        <v>581</v>
      </c>
      <c r="C480" t="s">
        <v>567</v>
      </c>
      <c r="D480">
        <v>0.5</v>
      </c>
      <c r="E480" t="s">
        <v>1193</v>
      </c>
      <c r="F480">
        <v>0.13</v>
      </c>
      <c r="G480">
        <v>18</v>
      </c>
      <c r="H480" t="s">
        <v>1181</v>
      </c>
      <c r="I480">
        <v>28</v>
      </c>
      <c r="L480" t="s">
        <v>1194</v>
      </c>
      <c r="M480" t="s">
        <v>1195</v>
      </c>
      <c r="N480" t="s">
        <v>1196</v>
      </c>
      <c r="R480" t="s">
        <v>2869</v>
      </c>
    </row>
    <row r="481" spans="1:18" ht="12.75" customHeight="1" x14ac:dyDescent="0.3">
      <c r="A481">
        <v>558</v>
      </c>
      <c r="B481" t="s">
        <v>356</v>
      </c>
      <c r="C481" t="s">
        <v>567</v>
      </c>
      <c r="D481">
        <v>0.5</v>
      </c>
      <c r="E481" t="s">
        <v>1197</v>
      </c>
      <c r="F481">
        <v>0.2</v>
      </c>
      <c r="G481">
        <v>18</v>
      </c>
      <c r="H481" t="s">
        <v>181</v>
      </c>
      <c r="L481" t="s">
        <v>1198</v>
      </c>
      <c r="M481" t="s">
        <v>1191</v>
      </c>
      <c r="N481" t="s">
        <v>1199</v>
      </c>
      <c r="R481" t="s">
        <v>2869</v>
      </c>
    </row>
    <row r="482" spans="1:18" ht="12.75" customHeight="1" x14ac:dyDescent="0.3">
      <c r="A482">
        <v>559</v>
      </c>
      <c r="B482" t="s">
        <v>27</v>
      </c>
      <c r="C482" t="s">
        <v>567</v>
      </c>
      <c r="D482">
        <v>0.5</v>
      </c>
      <c r="E482" t="s">
        <v>572</v>
      </c>
      <c r="F482">
        <v>0.33</v>
      </c>
      <c r="G482">
        <v>18</v>
      </c>
      <c r="H482" t="s">
        <v>573</v>
      </c>
      <c r="L482" t="s">
        <v>574</v>
      </c>
      <c r="M482" t="s">
        <v>575</v>
      </c>
      <c r="N482" t="s">
        <v>571</v>
      </c>
      <c r="Q482" t="s">
        <v>56</v>
      </c>
    </row>
    <row r="483" spans="1:18" ht="12.75" customHeight="1" x14ac:dyDescent="0.3">
      <c r="A483">
        <v>560</v>
      </c>
      <c r="B483" t="s">
        <v>581</v>
      </c>
      <c r="C483" t="s">
        <v>567</v>
      </c>
      <c r="D483" t="s">
        <v>517</v>
      </c>
      <c r="E483" t="s">
        <v>1203</v>
      </c>
      <c r="F483">
        <v>1.2</v>
      </c>
      <c r="G483">
        <v>18</v>
      </c>
      <c r="H483" t="s">
        <v>94</v>
      </c>
      <c r="L483" t="s">
        <v>657</v>
      </c>
      <c r="M483" t="s">
        <v>1204</v>
      </c>
      <c r="N483" t="s">
        <v>659</v>
      </c>
      <c r="Q483" t="s">
        <v>660</v>
      </c>
    </row>
    <row r="484" spans="1:18" ht="12.75" customHeight="1" x14ac:dyDescent="0.3">
      <c r="A484">
        <v>561</v>
      </c>
      <c r="B484" t="s">
        <v>356</v>
      </c>
      <c r="C484" t="s">
        <v>1067</v>
      </c>
      <c r="D484">
        <v>0.5</v>
      </c>
      <c r="E484" t="s">
        <v>1205</v>
      </c>
      <c r="F484">
        <v>0.46</v>
      </c>
      <c r="G484">
        <v>18</v>
      </c>
      <c r="H484" t="s">
        <v>358</v>
      </c>
      <c r="L484" t="s">
        <v>1206</v>
      </c>
      <c r="M484" t="s">
        <v>1207</v>
      </c>
      <c r="N484" t="s">
        <v>1208</v>
      </c>
      <c r="R484" t="s">
        <v>2869</v>
      </c>
    </row>
    <row r="485" spans="1:18" ht="12.75" customHeight="1" x14ac:dyDescent="0.3">
      <c r="A485">
        <v>562</v>
      </c>
      <c r="B485" t="s">
        <v>581</v>
      </c>
      <c r="C485" t="s">
        <v>1067</v>
      </c>
      <c r="D485">
        <v>0.5</v>
      </c>
      <c r="E485" t="s">
        <v>1068</v>
      </c>
      <c r="F485">
        <v>0.48</v>
      </c>
      <c r="G485">
        <v>18</v>
      </c>
      <c r="H485" t="s">
        <v>94</v>
      </c>
      <c r="L485" t="s">
        <v>1069</v>
      </c>
      <c r="M485" t="s">
        <v>1070</v>
      </c>
      <c r="N485" t="s">
        <v>766</v>
      </c>
      <c r="Q485" t="s">
        <v>595</v>
      </c>
    </row>
    <row r="486" spans="1:18" ht="12.75" customHeight="1" x14ac:dyDescent="0.3">
      <c r="A486">
        <v>563</v>
      </c>
      <c r="B486" t="s">
        <v>27</v>
      </c>
      <c r="C486" t="s">
        <v>1067</v>
      </c>
      <c r="D486" t="s">
        <v>517</v>
      </c>
      <c r="E486" t="s">
        <v>1212</v>
      </c>
      <c r="F486">
        <v>0.64</v>
      </c>
      <c r="G486">
        <v>18</v>
      </c>
      <c r="H486" t="s">
        <v>1072</v>
      </c>
      <c r="L486" t="s">
        <v>541</v>
      </c>
      <c r="M486" t="s">
        <v>652</v>
      </c>
      <c r="N486" t="s">
        <v>653</v>
      </c>
      <c r="O486" t="s">
        <v>528</v>
      </c>
    </row>
    <row r="487" spans="1:18" ht="12.75" customHeight="1" x14ac:dyDescent="0.3">
      <c r="A487">
        <v>564</v>
      </c>
      <c r="B487" t="s">
        <v>27</v>
      </c>
      <c r="C487" t="s">
        <v>1067</v>
      </c>
      <c r="D487">
        <v>0.5</v>
      </c>
      <c r="E487" t="s">
        <v>898</v>
      </c>
      <c r="F487">
        <v>0.28499999999999998</v>
      </c>
      <c r="G487">
        <v>18</v>
      </c>
      <c r="H487" t="s">
        <v>1072</v>
      </c>
      <c r="L487" t="s">
        <v>1213</v>
      </c>
      <c r="M487" t="s">
        <v>179</v>
      </c>
      <c r="N487" t="s">
        <v>1214</v>
      </c>
    </row>
    <row r="488" spans="1:18" ht="12.75" customHeight="1" x14ac:dyDescent="0.3">
      <c r="A488">
        <v>565</v>
      </c>
      <c r="B488" t="s">
        <v>581</v>
      </c>
      <c r="C488" t="s">
        <v>1067</v>
      </c>
      <c r="D488">
        <v>0.5</v>
      </c>
      <c r="E488" t="s">
        <v>1215</v>
      </c>
      <c r="F488">
        <v>0.52</v>
      </c>
      <c r="G488">
        <v>18</v>
      </c>
      <c r="H488" t="s">
        <v>94</v>
      </c>
      <c r="L488" t="s">
        <v>1216</v>
      </c>
      <c r="M488" t="s">
        <v>1070</v>
      </c>
      <c r="N488" t="s">
        <v>1056</v>
      </c>
      <c r="R488" t="s">
        <v>2869</v>
      </c>
    </row>
    <row r="489" spans="1:18" ht="12.75" customHeight="1" x14ac:dyDescent="0.3">
      <c r="A489">
        <v>566</v>
      </c>
      <c r="B489" t="s">
        <v>27</v>
      </c>
      <c r="C489" t="s">
        <v>1067</v>
      </c>
      <c r="D489">
        <v>0.5</v>
      </c>
      <c r="E489" t="s">
        <v>1071</v>
      </c>
      <c r="F489">
        <v>0.33300000000000002</v>
      </c>
      <c r="G489">
        <v>18</v>
      </c>
      <c r="H489" t="s">
        <v>1072</v>
      </c>
      <c r="L489" t="s">
        <v>1073</v>
      </c>
      <c r="M489" t="s">
        <v>179</v>
      </c>
      <c r="N489" t="s">
        <v>766</v>
      </c>
      <c r="Q489" t="s">
        <v>595</v>
      </c>
    </row>
    <row r="490" spans="1:18" ht="12.75" customHeight="1" x14ac:dyDescent="0.3">
      <c r="A490">
        <v>567</v>
      </c>
      <c r="B490" t="s">
        <v>356</v>
      </c>
      <c r="C490" t="s">
        <v>1067</v>
      </c>
      <c r="D490">
        <v>0.5</v>
      </c>
      <c r="E490" t="s">
        <v>1219</v>
      </c>
      <c r="F490">
        <v>0.4</v>
      </c>
      <c r="G490">
        <v>18</v>
      </c>
      <c r="H490" t="s">
        <v>372</v>
      </c>
      <c r="L490" t="s">
        <v>1220</v>
      </c>
      <c r="M490" t="s">
        <v>1221</v>
      </c>
      <c r="N490" t="s">
        <v>1222</v>
      </c>
    </row>
    <row r="491" spans="1:18" ht="12.75" customHeight="1" x14ac:dyDescent="0.3">
      <c r="A491">
        <v>568</v>
      </c>
      <c r="B491" t="s">
        <v>356</v>
      </c>
      <c r="C491" t="s">
        <v>1067</v>
      </c>
      <c r="D491">
        <v>0.5</v>
      </c>
      <c r="E491" t="s">
        <v>1223</v>
      </c>
      <c r="F491">
        <v>1E-3</v>
      </c>
      <c r="G491">
        <v>18</v>
      </c>
      <c r="H491" t="s">
        <v>372</v>
      </c>
      <c r="I491">
        <v>30</v>
      </c>
      <c r="L491" t="s">
        <v>1224</v>
      </c>
      <c r="M491" t="s">
        <v>1225</v>
      </c>
      <c r="N491" t="s">
        <v>1226</v>
      </c>
      <c r="Q491" t="s">
        <v>643</v>
      </c>
      <c r="R491" t="s">
        <v>2869</v>
      </c>
    </row>
    <row r="492" spans="1:18" ht="12.75" customHeight="1" x14ac:dyDescent="0.3">
      <c r="A492">
        <v>569</v>
      </c>
      <c r="B492" t="s">
        <v>356</v>
      </c>
      <c r="C492" t="s">
        <v>1227</v>
      </c>
      <c r="D492">
        <v>0.5</v>
      </c>
      <c r="E492" t="s">
        <v>1228</v>
      </c>
      <c r="F492">
        <v>0.61</v>
      </c>
      <c r="G492">
        <v>18</v>
      </c>
      <c r="H492" t="s">
        <v>358</v>
      </c>
      <c r="L492" t="s">
        <v>1229</v>
      </c>
      <c r="M492" t="s">
        <v>1230</v>
      </c>
      <c r="N492" t="s">
        <v>1231</v>
      </c>
    </row>
    <row r="493" spans="1:18" ht="12.75" customHeight="1" x14ac:dyDescent="0.3">
      <c r="A493">
        <v>570</v>
      </c>
      <c r="B493" t="s">
        <v>581</v>
      </c>
      <c r="C493" t="s">
        <v>1227</v>
      </c>
      <c r="D493">
        <v>0.5</v>
      </c>
      <c r="E493" t="s">
        <v>1232</v>
      </c>
      <c r="F493">
        <v>1.1000000000000001</v>
      </c>
      <c r="G493">
        <v>18</v>
      </c>
      <c r="H493" t="s">
        <v>94</v>
      </c>
      <c r="L493" t="s">
        <v>1233</v>
      </c>
      <c r="M493" t="s">
        <v>1234</v>
      </c>
      <c r="N493" t="s">
        <v>1056</v>
      </c>
      <c r="R493" t="s">
        <v>2869</v>
      </c>
    </row>
    <row r="494" spans="1:18" ht="12.75" customHeight="1" x14ac:dyDescent="0.3">
      <c r="A494">
        <v>571</v>
      </c>
      <c r="B494" t="s">
        <v>27</v>
      </c>
      <c r="C494" t="s">
        <v>1227</v>
      </c>
      <c r="D494">
        <v>0.5</v>
      </c>
      <c r="E494" t="s">
        <v>1235</v>
      </c>
      <c r="F494">
        <v>0.87</v>
      </c>
      <c r="G494">
        <v>18</v>
      </c>
      <c r="H494" t="s">
        <v>1072</v>
      </c>
      <c r="L494" t="s">
        <v>1236</v>
      </c>
      <c r="M494" t="s">
        <v>1237</v>
      </c>
      <c r="N494" t="s">
        <v>785</v>
      </c>
      <c r="Q494" t="s">
        <v>174</v>
      </c>
    </row>
    <row r="495" spans="1:18" ht="12.75" customHeight="1" x14ac:dyDescent="0.3">
      <c r="A495">
        <v>572</v>
      </c>
      <c r="B495" t="s">
        <v>356</v>
      </c>
      <c r="C495" t="s">
        <v>1227</v>
      </c>
      <c r="D495">
        <v>0.5</v>
      </c>
      <c r="E495" t="s">
        <v>1238</v>
      </c>
      <c r="F495">
        <v>0.28000000000000003</v>
      </c>
      <c r="G495">
        <v>18</v>
      </c>
      <c r="H495" t="s">
        <v>372</v>
      </c>
      <c r="L495" t="s">
        <v>1224</v>
      </c>
      <c r="M495" t="s">
        <v>1230</v>
      </c>
      <c r="N495" t="s">
        <v>1239</v>
      </c>
    </row>
    <row r="496" spans="1:18" ht="12.75" customHeight="1" x14ac:dyDescent="0.3">
      <c r="A496">
        <v>573</v>
      </c>
      <c r="B496" t="s">
        <v>27</v>
      </c>
      <c r="C496" t="s">
        <v>1227</v>
      </c>
      <c r="D496">
        <v>0.5</v>
      </c>
      <c r="E496" t="s">
        <v>1240</v>
      </c>
      <c r="F496">
        <v>0.152</v>
      </c>
      <c r="G496">
        <v>18</v>
      </c>
      <c r="H496" t="s">
        <v>1072</v>
      </c>
      <c r="L496" t="s">
        <v>1241</v>
      </c>
      <c r="M496" t="s">
        <v>1242</v>
      </c>
      <c r="N496" t="s">
        <v>785</v>
      </c>
      <c r="O496" t="s">
        <v>36</v>
      </c>
      <c r="Q496" t="s">
        <v>174</v>
      </c>
    </row>
    <row r="497" spans="1:18" ht="12.75" customHeight="1" x14ac:dyDescent="0.3">
      <c r="A497">
        <v>574</v>
      </c>
      <c r="B497" t="s">
        <v>27</v>
      </c>
      <c r="C497" t="s">
        <v>1227</v>
      </c>
      <c r="D497">
        <v>0.5</v>
      </c>
      <c r="E497" t="s">
        <v>1243</v>
      </c>
      <c r="F497">
        <v>8.5999999999999993E-2</v>
      </c>
      <c r="G497">
        <v>18</v>
      </c>
      <c r="H497" t="s">
        <v>1072</v>
      </c>
      <c r="L497" t="s">
        <v>1241</v>
      </c>
      <c r="M497" t="s">
        <v>1244</v>
      </c>
      <c r="N497" t="s">
        <v>1056</v>
      </c>
      <c r="R497" t="s">
        <v>2869</v>
      </c>
    </row>
    <row r="498" spans="1:18" s="35" customFormat="1" ht="12.75" customHeight="1" x14ac:dyDescent="0.3">
      <c r="A498" s="35">
        <v>575</v>
      </c>
      <c r="B498" s="35" t="s">
        <v>27</v>
      </c>
      <c r="C498" s="35" t="s">
        <v>1227</v>
      </c>
      <c r="D498" s="35">
        <v>0.5</v>
      </c>
      <c r="E498" s="35" t="s">
        <v>1245</v>
      </c>
      <c r="F498" s="35">
        <v>2E-3</v>
      </c>
      <c r="G498" s="35">
        <v>18</v>
      </c>
      <c r="H498" s="35" t="s">
        <v>1072</v>
      </c>
      <c r="I498" s="35">
        <v>32</v>
      </c>
      <c r="L498" s="35" t="s">
        <v>1246</v>
      </c>
      <c r="M498" s="35" t="s">
        <v>1247</v>
      </c>
      <c r="N498" s="35" t="s">
        <v>1248</v>
      </c>
      <c r="Q498" s="35" t="s">
        <v>643</v>
      </c>
      <c r="R498" s="35" t="s">
        <v>2869</v>
      </c>
    </row>
    <row r="499" spans="1:18" ht="12.75" customHeight="1" x14ac:dyDescent="0.3">
      <c r="A499">
        <v>576</v>
      </c>
      <c r="B499" t="s">
        <v>581</v>
      </c>
      <c r="C499" t="s">
        <v>1227</v>
      </c>
      <c r="D499">
        <v>0.5</v>
      </c>
      <c r="E499" t="s">
        <v>1249</v>
      </c>
      <c r="F499">
        <v>0.59</v>
      </c>
      <c r="G499">
        <v>18</v>
      </c>
      <c r="H499" t="s">
        <v>94</v>
      </c>
      <c r="I499">
        <v>31</v>
      </c>
      <c r="L499" t="s">
        <v>1250</v>
      </c>
      <c r="M499" t="s">
        <v>1251</v>
      </c>
      <c r="N499" t="s">
        <v>1252</v>
      </c>
      <c r="Q499" t="s">
        <v>643</v>
      </c>
      <c r="R499" t="s">
        <v>2869</v>
      </c>
    </row>
    <row r="500" spans="1:18" ht="12.75" customHeight="1" x14ac:dyDescent="0.3">
      <c r="A500">
        <v>577</v>
      </c>
      <c r="B500" t="s">
        <v>356</v>
      </c>
      <c r="C500" t="s">
        <v>1253</v>
      </c>
      <c r="D500">
        <v>0.5</v>
      </c>
      <c r="E500" t="s">
        <v>1254</v>
      </c>
      <c r="F500">
        <v>0.59</v>
      </c>
      <c r="G500">
        <v>18</v>
      </c>
      <c r="H500" t="s">
        <v>358</v>
      </c>
      <c r="L500" t="s">
        <v>1255</v>
      </c>
      <c r="M500" t="s">
        <v>1230</v>
      </c>
      <c r="N500" t="s">
        <v>1231</v>
      </c>
    </row>
    <row r="501" spans="1:18" ht="12.75" customHeight="1" x14ac:dyDescent="0.3">
      <c r="A501">
        <v>578</v>
      </c>
      <c r="B501" t="s">
        <v>356</v>
      </c>
      <c r="C501" t="s">
        <v>1253</v>
      </c>
      <c r="D501">
        <v>0.5</v>
      </c>
      <c r="E501" t="s">
        <v>1256</v>
      </c>
      <c r="F501">
        <v>0.52</v>
      </c>
      <c r="G501">
        <v>18</v>
      </c>
      <c r="H501" t="s">
        <v>372</v>
      </c>
      <c r="L501" t="s">
        <v>1257</v>
      </c>
      <c r="M501" t="s">
        <v>1230</v>
      </c>
      <c r="N501" t="s">
        <v>1258</v>
      </c>
    </row>
    <row r="502" spans="1:18" ht="12.75" customHeight="1" x14ac:dyDescent="0.3">
      <c r="A502">
        <v>579</v>
      </c>
      <c r="B502" t="s">
        <v>27</v>
      </c>
      <c r="C502" t="s">
        <v>1253</v>
      </c>
      <c r="D502">
        <v>0.5</v>
      </c>
      <c r="E502" t="s">
        <v>714</v>
      </c>
      <c r="F502">
        <v>0.09</v>
      </c>
      <c r="G502">
        <v>18</v>
      </c>
      <c r="H502" t="s">
        <v>30</v>
      </c>
      <c r="L502" t="s">
        <v>982</v>
      </c>
      <c r="M502" t="s">
        <v>1259</v>
      </c>
      <c r="N502" t="s">
        <v>1260</v>
      </c>
    </row>
    <row r="503" spans="1:18" ht="12.75" customHeight="1" x14ac:dyDescent="0.3">
      <c r="A503">
        <v>580</v>
      </c>
      <c r="B503" t="s">
        <v>581</v>
      </c>
      <c r="C503" t="s">
        <v>1253</v>
      </c>
      <c r="D503">
        <v>0.5</v>
      </c>
      <c r="E503" t="s">
        <v>604</v>
      </c>
      <c r="F503">
        <v>0.3</v>
      </c>
      <c r="G503">
        <v>18</v>
      </c>
      <c r="H503" t="s">
        <v>94</v>
      </c>
      <c r="L503" t="s">
        <v>1261</v>
      </c>
      <c r="M503" t="s">
        <v>1262</v>
      </c>
      <c r="N503" t="s">
        <v>1263</v>
      </c>
    </row>
    <row r="504" spans="1:18" ht="12.75" customHeight="1" x14ac:dyDescent="0.3">
      <c r="A504">
        <v>581</v>
      </c>
      <c r="B504" t="s">
        <v>27</v>
      </c>
      <c r="C504" t="s">
        <v>1253</v>
      </c>
      <c r="D504">
        <v>0.5</v>
      </c>
      <c r="E504" t="s">
        <v>1264</v>
      </c>
      <c r="F504">
        <v>0.71399999999999997</v>
      </c>
      <c r="G504">
        <v>18</v>
      </c>
      <c r="H504" t="s">
        <v>91</v>
      </c>
      <c r="L504" t="s">
        <v>1265</v>
      </c>
      <c r="M504" t="s">
        <v>1266</v>
      </c>
      <c r="N504" t="s">
        <v>1260</v>
      </c>
    </row>
    <row r="505" spans="1:18" ht="12.75" customHeight="1" x14ac:dyDescent="0.3">
      <c r="A505">
        <v>582</v>
      </c>
      <c r="B505" t="s">
        <v>581</v>
      </c>
      <c r="C505" t="s">
        <v>1253</v>
      </c>
      <c r="D505">
        <v>0.5</v>
      </c>
      <c r="E505" t="s">
        <v>1267</v>
      </c>
      <c r="F505">
        <v>0.28000000000000003</v>
      </c>
      <c r="G505">
        <v>18</v>
      </c>
      <c r="H505" t="s">
        <v>94</v>
      </c>
      <c r="L505" t="s">
        <v>1268</v>
      </c>
      <c r="M505" t="s">
        <v>1262</v>
      </c>
      <c r="N505" t="s">
        <v>1269</v>
      </c>
    </row>
    <row r="506" spans="1:18" ht="12.75" customHeight="1" x14ac:dyDescent="0.3">
      <c r="A506">
        <v>583</v>
      </c>
      <c r="B506" t="s">
        <v>581</v>
      </c>
      <c r="C506" t="s">
        <v>1253</v>
      </c>
      <c r="D506">
        <v>0.5</v>
      </c>
      <c r="E506" t="s">
        <v>1270</v>
      </c>
      <c r="F506">
        <v>0.84</v>
      </c>
      <c r="G506">
        <v>18</v>
      </c>
      <c r="H506" t="s">
        <v>94</v>
      </c>
      <c r="L506" t="s">
        <v>1271</v>
      </c>
      <c r="M506" t="s">
        <v>1272</v>
      </c>
      <c r="N506" t="s">
        <v>1273</v>
      </c>
    </row>
    <row r="507" spans="1:18" ht="12.75" customHeight="1" x14ac:dyDescent="0.3">
      <c r="A507">
        <v>584</v>
      </c>
      <c r="B507" t="s">
        <v>27</v>
      </c>
      <c r="C507" t="s">
        <v>1253</v>
      </c>
      <c r="D507">
        <v>0.5</v>
      </c>
      <c r="E507" t="s">
        <v>1274</v>
      </c>
      <c r="F507">
        <v>0.24</v>
      </c>
      <c r="G507">
        <v>18</v>
      </c>
      <c r="H507" t="s">
        <v>87</v>
      </c>
      <c r="L507" t="s">
        <v>1177</v>
      </c>
      <c r="M507" t="s">
        <v>1275</v>
      </c>
      <c r="N507" t="s">
        <v>1260</v>
      </c>
    </row>
    <row r="508" spans="1:18" ht="12.75" customHeight="1" x14ac:dyDescent="0.3">
      <c r="A508">
        <v>585</v>
      </c>
      <c r="B508" t="s">
        <v>27</v>
      </c>
      <c r="C508" t="s">
        <v>1253</v>
      </c>
      <c r="D508">
        <v>0.5</v>
      </c>
      <c r="E508" t="s">
        <v>1264</v>
      </c>
      <c r="F508">
        <v>0.84</v>
      </c>
      <c r="G508">
        <v>18</v>
      </c>
      <c r="H508" t="s">
        <v>129</v>
      </c>
      <c r="L508" t="s">
        <v>1132</v>
      </c>
      <c r="M508" t="s">
        <v>1276</v>
      </c>
      <c r="N508" t="s">
        <v>1260</v>
      </c>
    </row>
    <row r="509" spans="1:18" ht="12.75" customHeight="1" x14ac:dyDescent="0.3">
      <c r="A509">
        <v>586</v>
      </c>
      <c r="B509" t="s">
        <v>356</v>
      </c>
      <c r="C509" t="s">
        <v>1277</v>
      </c>
      <c r="D509">
        <v>0.5</v>
      </c>
      <c r="E509" t="s">
        <v>1278</v>
      </c>
      <c r="F509">
        <v>0.46</v>
      </c>
      <c r="G509">
        <v>18</v>
      </c>
      <c r="H509" t="s">
        <v>358</v>
      </c>
      <c r="L509" t="s">
        <v>1279</v>
      </c>
      <c r="M509" t="s">
        <v>1280</v>
      </c>
      <c r="N509" t="s">
        <v>1281</v>
      </c>
      <c r="R509" t="s">
        <v>2869</v>
      </c>
    </row>
    <row r="510" spans="1:18" ht="12.75" customHeight="1" x14ac:dyDescent="0.3">
      <c r="A510">
        <v>587</v>
      </c>
      <c r="B510" t="s">
        <v>356</v>
      </c>
      <c r="C510" t="s">
        <v>1277</v>
      </c>
      <c r="D510">
        <v>0.5</v>
      </c>
      <c r="E510" t="s">
        <v>1282</v>
      </c>
      <c r="F510">
        <v>0.67</v>
      </c>
      <c r="G510">
        <v>18</v>
      </c>
      <c r="H510" t="s">
        <v>372</v>
      </c>
      <c r="L510" t="s">
        <v>1283</v>
      </c>
      <c r="M510" t="s">
        <v>1284</v>
      </c>
      <c r="N510" t="s">
        <v>1285</v>
      </c>
      <c r="R510" t="s">
        <v>2869</v>
      </c>
    </row>
    <row r="511" spans="1:18" ht="12.75" customHeight="1" x14ac:dyDescent="0.3">
      <c r="A511">
        <v>588</v>
      </c>
      <c r="B511" t="s">
        <v>581</v>
      </c>
      <c r="C511" t="s">
        <v>1277</v>
      </c>
      <c r="D511">
        <v>0.5</v>
      </c>
      <c r="E511" t="s">
        <v>1286</v>
      </c>
      <c r="F511">
        <v>0.48</v>
      </c>
      <c r="G511">
        <v>18</v>
      </c>
      <c r="H511" t="s">
        <v>94</v>
      </c>
      <c r="L511" t="s">
        <v>1287</v>
      </c>
      <c r="M511" t="s">
        <v>1288</v>
      </c>
      <c r="N511" t="s">
        <v>1289</v>
      </c>
      <c r="R511" t="s">
        <v>2869</v>
      </c>
    </row>
    <row r="512" spans="1:18" ht="12.75" customHeight="1" x14ac:dyDescent="0.3">
      <c r="A512">
        <v>589</v>
      </c>
      <c r="B512" t="s">
        <v>356</v>
      </c>
      <c r="C512" t="s">
        <v>1277</v>
      </c>
      <c r="D512">
        <v>0.5</v>
      </c>
      <c r="E512" t="s">
        <v>1290</v>
      </c>
      <c r="F512">
        <v>0.81</v>
      </c>
      <c r="G512">
        <v>18</v>
      </c>
      <c r="H512" t="s">
        <v>372</v>
      </c>
      <c r="L512" t="s">
        <v>1291</v>
      </c>
      <c r="M512" t="s">
        <v>1284</v>
      </c>
      <c r="N512" t="s">
        <v>1292</v>
      </c>
    </row>
    <row r="513" spans="1:18" ht="12.75" customHeight="1" x14ac:dyDescent="0.3">
      <c r="A513">
        <v>590</v>
      </c>
      <c r="B513" t="s">
        <v>27</v>
      </c>
      <c r="C513" t="s">
        <v>1277</v>
      </c>
      <c r="D513">
        <v>0.5</v>
      </c>
      <c r="E513" t="s">
        <v>1293</v>
      </c>
      <c r="F513">
        <v>6.8000000000000005E-2</v>
      </c>
      <c r="G513">
        <v>18</v>
      </c>
      <c r="H513" t="s">
        <v>129</v>
      </c>
      <c r="L513" t="s">
        <v>1294</v>
      </c>
      <c r="M513" t="s">
        <v>1295</v>
      </c>
      <c r="N513" t="s">
        <v>1296</v>
      </c>
      <c r="R513" t="s">
        <v>2869</v>
      </c>
    </row>
    <row r="514" spans="1:18" ht="12.75" customHeight="1" x14ac:dyDescent="0.3">
      <c r="A514">
        <v>591</v>
      </c>
      <c r="B514" t="s">
        <v>27</v>
      </c>
      <c r="C514" t="s">
        <v>1277</v>
      </c>
      <c r="D514">
        <v>0.5</v>
      </c>
      <c r="E514" t="s">
        <v>1297</v>
      </c>
      <c r="F514">
        <v>0.14399999999999999</v>
      </c>
      <c r="G514">
        <v>18</v>
      </c>
      <c r="H514" t="s">
        <v>30</v>
      </c>
      <c r="L514" t="s">
        <v>1298</v>
      </c>
      <c r="M514" t="s">
        <v>1299</v>
      </c>
      <c r="N514" t="s">
        <v>1300</v>
      </c>
    </row>
    <row r="515" spans="1:18" ht="12.75" customHeight="1" x14ac:dyDescent="0.3">
      <c r="A515" s="36">
        <v>592</v>
      </c>
      <c r="B515" t="s">
        <v>27</v>
      </c>
      <c r="C515" t="s">
        <v>1277</v>
      </c>
      <c r="D515">
        <v>0.5</v>
      </c>
      <c r="E515" t="s">
        <v>1301</v>
      </c>
      <c r="F515">
        <v>0.54</v>
      </c>
      <c r="G515">
        <v>18</v>
      </c>
      <c r="H515" t="s">
        <v>91</v>
      </c>
      <c r="L515" t="s">
        <v>1302</v>
      </c>
      <c r="M515" t="s">
        <v>1303</v>
      </c>
      <c r="N515" t="s">
        <v>1304</v>
      </c>
    </row>
    <row r="516" spans="1:18" s="35" customFormat="1" ht="12.75" customHeight="1" x14ac:dyDescent="0.3">
      <c r="A516" s="35">
        <v>593</v>
      </c>
      <c r="B516" s="35" t="s">
        <v>27</v>
      </c>
      <c r="C516" s="35" t="s">
        <v>1277</v>
      </c>
      <c r="D516" s="35">
        <v>0.5</v>
      </c>
      <c r="E516" s="35" t="s">
        <v>1305</v>
      </c>
      <c r="F516" s="35">
        <v>1E-3</v>
      </c>
      <c r="G516" s="35">
        <v>18</v>
      </c>
      <c r="H516" s="35" t="s">
        <v>91</v>
      </c>
      <c r="I516" s="35">
        <v>33</v>
      </c>
      <c r="L516" s="35" t="s">
        <v>1306</v>
      </c>
      <c r="M516" s="35" t="s">
        <v>1307</v>
      </c>
      <c r="N516" s="35" t="s">
        <v>1308</v>
      </c>
      <c r="Q516" s="35" t="s">
        <v>643</v>
      </c>
      <c r="R516" s="35" t="s">
        <v>2869</v>
      </c>
    </row>
    <row r="517" spans="1:18" ht="12.75" customHeight="1" x14ac:dyDescent="0.3">
      <c r="A517" s="36">
        <v>594</v>
      </c>
      <c r="B517" t="s">
        <v>356</v>
      </c>
      <c r="C517" t="s">
        <v>588</v>
      </c>
      <c r="D517">
        <v>0.5</v>
      </c>
      <c r="E517" t="s">
        <v>1309</v>
      </c>
      <c r="F517">
        <v>0.01</v>
      </c>
      <c r="G517">
        <v>18</v>
      </c>
      <c r="H517" t="s">
        <v>372</v>
      </c>
      <c r="L517" t="s">
        <v>1310</v>
      </c>
      <c r="M517" t="s">
        <v>1311</v>
      </c>
      <c r="N517" t="s">
        <v>1312</v>
      </c>
      <c r="O517" t="s">
        <v>36</v>
      </c>
      <c r="R517" t="s">
        <v>2869</v>
      </c>
    </row>
    <row r="518" spans="1:18" ht="12.75" customHeight="1" x14ac:dyDescent="0.3">
      <c r="A518">
        <v>595</v>
      </c>
      <c r="B518" t="s">
        <v>356</v>
      </c>
      <c r="C518" t="s">
        <v>588</v>
      </c>
      <c r="D518">
        <v>0.5</v>
      </c>
      <c r="E518" t="s">
        <v>1313</v>
      </c>
      <c r="F518">
        <v>0.56000000000000005</v>
      </c>
      <c r="G518">
        <v>18</v>
      </c>
      <c r="H518" t="s">
        <v>372</v>
      </c>
      <c r="L518" t="s">
        <v>1310</v>
      </c>
      <c r="M518" t="s">
        <v>1314</v>
      </c>
      <c r="N518" t="s">
        <v>1315</v>
      </c>
    </row>
    <row r="519" spans="1:18" ht="12.75" customHeight="1" x14ac:dyDescent="0.3">
      <c r="A519">
        <v>596</v>
      </c>
      <c r="B519" t="s">
        <v>581</v>
      </c>
      <c r="C519" t="s">
        <v>588</v>
      </c>
      <c r="D519" t="s">
        <v>517</v>
      </c>
      <c r="E519" t="s">
        <v>1316</v>
      </c>
      <c r="F519">
        <v>1.96</v>
      </c>
      <c r="G519" t="s">
        <v>584</v>
      </c>
      <c r="H519" t="s">
        <v>590</v>
      </c>
      <c r="L519" t="s">
        <v>657</v>
      </c>
      <c r="M519" t="s">
        <v>1317</v>
      </c>
      <c r="N519" t="s">
        <v>659</v>
      </c>
      <c r="Q519" t="s">
        <v>660</v>
      </c>
    </row>
    <row r="520" spans="1:18" ht="12.75" customHeight="1" x14ac:dyDescent="0.3">
      <c r="A520">
        <v>597</v>
      </c>
      <c r="B520" t="s">
        <v>581</v>
      </c>
      <c r="C520" t="s">
        <v>588</v>
      </c>
      <c r="D520">
        <v>0.5</v>
      </c>
      <c r="E520" t="s">
        <v>1318</v>
      </c>
      <c r="F520">
        <v>0.84</v>
      </c>
      <c r="G520" t="s">
        <v>584</v>
      </c>
      <c r="H520" t="s">
        <v>590</v>
      </c>
      <c r="L520" t="s">
        <v>1319</v>
      </c>
      <c r="M520" t="s">
        <v>1320</v>
      </c>
      <c r="N520" t="s">
        <v>1321</v>
      </c>
    </row>
    <row r="521" spans="1:18" ht="12.75" customHeight="1" x14ac:dyDescent="0.3">
      <c r="A521">
        <v>598</v>
      </c>
      <c r="B521" t="s">
        <v>27</v>
      </c>
      <c r="C521" t="s">
        <v>588</v>
      </c>
      <c r="D521">
        <v>0.5</v>
      </c>
      <c r="E521" t="s">
        <v>1322</v>
      </c>
      <c r="F521">
        <v>0.33</v>
      </c>
      <c r="G521">
        <v>18</v>
      </c>
      <c r="H521" t="s">
        <v>87</v>
      </c>
      <c r="L521" t="s">
        <v>1323</v>
      </c>
      <c r="M521" t="s">
        <v>1324</v>
      </c>
      <c r="N521" t="s">
        <v>1304</v>
      </c>
    </row>
    <row r="522" spans="1:18" ht="12.75" customHeight="1" x14ac:dyDescent="0.3">
      <c r="A522">
        <v>599</v>
      </c>
      <c r="B522" t="s">
        <v>27</v>
      </c>
      <c r="C522" t="s">
        <v>588</v>
      </c>
      <c r="D522">
        <v>0.5</v>
      </c>
      <c r="E522" t="s">
        <v>1325</v>
      </c>
      <c r="F522">
        <v>0.64</v>
      </c>
      <c r="G522">
        <v>18</v>
      </c>
      <c r="H522" t="s">
        <v>129</v>
      </c>
      <c r="L522" t="s">
        <v>1294</v>
      </c>
      <c r="M522" t="s">
        <v>1326</v>
      </c>
      <c r="N522" t="s">
        <v>1304</v>
      </c>
    </row>
    <row r="523" spans="1:18" ht="12.75" customHeight="1" x14ac:dyDescent="0.3">
      <c r="A523">
        <v>600</v>
      </c>
      <c r="B523" t="s">
        <v>356</v>
      </c>
      <c r="C523" t="s">
        <v>588</v>
      </c>
      <c r="D523">
        <v>0.5</v>
      </c>
      <c r="E523" t="s">
        <v>1327</v>
      </c>
      <c r="F523">
        <v>1E-3</v>
      </c>
      <c r="G523">
        <v>18</v>
      </c>
      <c r="H523" t="s">
        <v>372</v>
      </c>
      <c r="I523">
        <v>34</v>
      </c>
      <c r="L523" t="s">
        <v>1328</v>
      </c>
      <c r="M523" t="s">
        <v>1329</v>
      </c>
      <c r="N523" t="s">
        <v>1330</v>
      </c>
      <c r="Q523" t="s">
        <v>643</v>
      </c>
      <c r="R523" t="s">
        <v>2869</v>
      </c>
    </row>
    <row r="524" spans="1:18" ht="12.75" customHeight="1" x14ac:dyDescent="0.3">
      <c r="A524">
        <v>601</v>
      </c>
      <c r="B524" t="s">
        <v>356</v>
      </c>
      <c r="C524" t="s">
        <v>588</v>
      </c>
      <c r="D524">
        <v>0.5</v>
      </c>
      <c r="E524" t="s">
        <v>1331</v>
      </c>
      <c r="F524">
        <v>5.0000000000000001E-3</v>
      </c>
      <c r="G524">
        <v>18</v>
      </c>
      <c r="H524" t="s">
        <v>372</v>
      </c>
      <c r="L524" t="s">
        <v>1328</v>
      </c>
      <c r="M524" t="s">
        <v>1332</v>
      </c>
      <c r="N524" t="s">
        <v>1333</v>
      </c>
      <c r="R524" t="s">
        <v>2869</v>
      </c>
    </row>
    <row r="525" spans="1:18" ht="12.75" customHeight="1" x14ac:dyDescent="0.3">
      <c r="A525">
        <v>602</v>
      </c>
      <c r="B525" t="s">
        <v>356</v>
      </c>
      <c r="C525" t="s">
        <v>588</v>
      </c>
      <c r="D525">
        <v>0.5</v>
      </c>
      <c r="E525" t="s">
        <v>1334</v>
      </c>
      <c r="F525">
        <v>0.34</v>
      </c>
      <c r="G525">
        <v>18</v>
      </c>
      <c r="H525" t="s">
        <v>372</v>
      </c>
      <c r="L525" t="s">
        <v>1328</v>
      </c>
      <c r="M525" t="s">
        <v>1335</v>
      </c>
      <c r="N525" t="s">
        <v>1336</v>
      </c>
      <c r="R525" t="s">
        <v>2869</v>
      </c>
    </row>
    <row r="526" spans="1:18" ht="12.75" customHeight="1" x14ac:dyDescent="0.3">
      <c r="A526">
        <v>603</v>
      </c>
      <c r="B526" t="s">
        <v>27</v>
      </c>
      <c r="C526" t="s">
        <v>588</v>
      </c>
      <c r="D526">
        <v>0.5</v>
      </c>
      <c r="E526" t="s">
        <v>1337</v>
      </c>
      <c r="F526">
        <v>0.874</v>
      </c>
      <c r="G526">
        <v>18</v>
      </c>
      <c r="H526" t="s">
        <v>1072</v>
      </c>
      <c r="L526" t="s">
        <v>1246</v>
      </c>
      <c r="M526" t="s">
        <v>282</v>
      </c>
      <c r="N526" t="s">
        <v>1304</v>
      </c>
    </row>
    <row r="527" spans="1:18" ht="12.75" customHeight="1" x14ac:dyDescent="0.3">
      <c r="A527">
        <v>604</v>
      </c>
      <c r="B527" t="s">
        <v>27</v>
      </c>
      <c r="C527" t="s">
        <v>588</v>
      </c>
      <c r="D527">
        <v>0.5</v>
      </c>
      <c r="E527" t="s">
        <v>1338</v>
      </c>
      <c r="F527">
        <v>0.41799999999999998</v>
      </c>
      <c r="G527">
        <v>18</v>
      </c>
      <c r="H527" t="s">
        <v>573</v>
      </c>
      <c r="L527" t="s">
        <v>1339</v>
      </c>
      <c r="M527" t="s">
        <v>1340</v>
      </c>
      <c r="N527" t="s">
        <v>1341</v>
      </c>
    </row>
    <row r="528" spans="1:18" ht="12.75" customHeight="1" x14ac:dyDescent="0.3">
      <c r="A528">
        <v>605</v>
      </c>
      <c r="B528" t="s">
        <v>581</v>
      </c>
      <c r="C528" t="s">
        <v>588</v>
      </c>
      <c r="D528">
        <v>0.5</v>
      </c>
      <c r="E528" t="s">
        <v>589</v>
      </c>
      <c r="F528">
        <v>0.7</v>
      </c>
      <c r="G528" t="s">
        <v>584</v>
      </c>
      <c r="H528" t="s">
        <v>590</v>
      </c>
      <c r="L528" t="s">
        <v>591</v>
      </c>
      <c r="M528" t="s">
        <v>592</v>
      </c>
      <c r="N528" t="s">
        <v>580</v>
      </c>
      <c r="Q528" t="s">
        <v>56</v>
      </c>
    </row>
    <row r="529" spans="1:17" ht="12.75" customHeight="1" x14ac:dyDescent="0.3">
      <c r="A529">
        <v>606</v>
      </c>
      <c r="B529" t="s">
        <v>581</v>
      </c>
      <c r="C529" t="s">
        <v>381</v>
      </c>
      <c r="D529">
        <v>0.5</v>
      </c>
      <c r="E529" t="s">
        <v>1343</v>
      </c>
      <c r="F529">
        <v>0.76400000000000001</v>
      </c>
      <c r="G529">
        <v>18</v>
      </c>
      <c r="H529" t="s">
        <v>94</v>
      </c>
      <c r="L529" t="s">
        <v>1344</v>
      </c>
      <c r="M529" t="s">
        <v>1345</v>
      </c>
      <c r="N529" t="s">
        <v>1346</v>
      </c>
    </row>
    <row r="530" spans="1:17" ht="12.75" customHeight="1" x14ac:dyDescent="0.3">
      <c r="A530">
        <v>607</v>
      </c>
      <c r="B530" t="s">
        <v>27</v>
      </c>
      <c r="C530" t="s">
        <v>381</v>
      </c>
      <c r="D530" t="s">
        <v>517</v>
      </c>
      <c r="E530" t="s">
        <v>815</v>
      </c>
      <c r="F530">
        <v>0.64</v>
      </c>
      <c r="G530">
        <v>18</v>
      </c>
      <c r="H530" t="s">
        <v>32</v>
      </c>
      <c r="L530" t="s">
        <v>541</v>
      </c>
      <c r="M530" t="s">
        <v>1347</v>
      </c>
      <c r="N530" t="s">
        <v>653</v>
      </c>
      <c r="O530" t="s">
        <v>528</v>
      </c>
    </row>
    <row r="531" spans="1:17" ht="12.75" customHeight="1" x14ac:dyDescent="0.3">
      <c r="A531">
        <v>608</v>
      </c>
      <c r="B531" t="s">
        <v>27</v>
      </c>
      <c r="C531" t="s">
        <v>381</v>
      </c>
      <c r="D531" t="s">
        <v>517</v>
      </c>
      <c r="E531" t="s">
        <v>1348</v>
      </c>
      <c r="F531">
        <v>0.3</v>
      </c>
      <c r="G531">
        <v>18</v>
      </c>
      <c r="H531" t="s">
        <v>460</v>
      </c>
      <c r="L531" t="s">
        <v>541</v>
      </c>
      <c r="M531" t="s">
        <v>1347</v>
      </c>
      <c r="N531" t="s">
        <v>653</v>
      </c>
      <c r="O531" t="s">
        <v>528</v>
      </c>
    </row>
    <row r="532" spans="1:17" ht="12.75" customHeight="1" x14ac:dyDescent="0.3">
      <c r="A532">
        <v>609</v>
      </c>
      <c r="B532" t="s">
        <v>581</v>
      </c>
      <c r="C532" t="s">
        <v>381</v>
      </c>
      <c r="D532">
        <v>0.5</v>
      </c>
      <c r="E532" t="s">
        <v>1080</v>
      </c>
      <c r="F532">
        <v>0.7</v>
      </c>
      <c r="G532" t="s">
        <v>584</v>
      </c>
      <c r="H532" t="s">
        <v>590</v>
      </c>
      <c r="L532" t="s">
        <v>1081</v>
      </c>
      <c r="M532" t="s">
        <v>1082</v>
      </c>
      <c r="N532" t="s">
        <v>766</v>
      </c>
      <c r="Q532" t="s">
        <v>595</v>
      </c>
    </row>
    <row r="533" spans="1:17" ht="12.75" customHeight="1" x14ac:dyDescent="0.3">
      <c r="A533">
        <v>610</v>
      </c>
      <c r="B533" t="s">
        <v>27</v>
      </c>
      <c r="C533" t="s">
        <v>381</v>
      </c>
      <c r="D533">
        <v>0.5</v>
      </c>
      <c r="E533" t="s">
        <v>382</v>
      </c>
      <c r="F533">
        <v>0.73</v>
      </c>
      <c r="G533">
        <v>18</v>
      </c>
      <c r="H533" t="s">
        <v>32</v>
      </c>
      <c r="L533" t="s">
        <v>383</v>
      </c>
      <c r="M533" t="s">
        <v>384</v>
      </c>
      <c r="N533" t="s">
        <v>160</v>
      </c>
      <c r="Q533" t="s">
        <v>56</v>
      </c>
    </row>
    <row r="534" spans="1:17" ht="12.75" customHeight="1" x14ac:dyDescent="0.3">
      <c r="A534">
        <v>611</v>
      </c>
      <c r="B534" t="s">
        <v>27</v>
      </c>
      <c r="C534" t="s">
        <v>381</v>
      </c>
      <c r="D534">
        <v>0.5</v>
      </c>
      <c r="E534" t="s">
        <v>459</v>
      </c>
      <c r="F534">
        <v>0.38</v>
      </c>
      <c r="G534">
        <v>18</v>
      </c>
      <c r="H534" t="s">
        <v>460</v>
      </c>
      <c r="L534" t="s">
        <v>461</v>
      </c>
      <c r="M534" t="s">
        <v>384</v>
      </c>
      <c r="N534" t="s">
        <v>160</v>
      </c>
      <c r="Q534" t="s">
        <v>56</v>
      </c>
    </row>
    <row r="535" spans="1:17" ht="12.75" customHeight="1" x14ac:dyDescent="0.3">
      <c r="A535">
        <v>612</v>
      </c>
      <c r="B535" t="s">
        <v>27</v>
      </c>
      <c r="C535" t="s">
        <v>381</v>
      </c>
      <c r="D535">
        <v>0.5</v>
      </c>
      <c r="E535" t="s">
        <v>474</v>
      </c>
      <c r="F535">
        <v>0.45600000000000002</v>
      </c>
      <c r="G535">
        <v>18</v>
      </c>
      <c r="H535" t="s">
        <v>32</v>
      </c>
      <c r="L535" t="s">
        <v>475</v>
      </c>
      <c r="M535" t="s">
        <v>384</v>
      </c>
      <c r="N535" t="s">
        <v>160</v>
      </c>
      <c r="Q535" t="s">
        <v>56</v>
      </c>
    </row>
    <row r="536" spans="1:17" ht="12.75" customHeight="1" x14ac:dyDescent="0.3">
      <c r="A536">
        <v>613</v>
      </c>
      <c r="B536" t="s">
        <v>27</v>
      </c>
      <c r="C536" t="s">
        <v>381</v>
      </c>
      <c r="D536">
        <v>0.5</v>
      </c>
      <c r="E536" t="s">
        <v>476</v>
      </c>
      <c r="F536">
        <v>0.28000000000000003</v>
      </c>
      <c r="G536">
        <v>18</v>
      </c>
      <c r="H536" t="s">
        <v>460</v>
      </c>
      <c r="L536" t="s">
        <v>477</v>
      </c>
      <c r="M536" t="s">
        <v>478</v>
      </c>
      <c r="N536" t="s">
        <v>160</v>
      </c>
      <c r="Q536" t="s">
        <v>56</v>
      </c>
    </row>
    <row r="537" spans="1:17" ht="12.75" customHeight="1" x14ac:dyDescent="0.3">
      <c r="A537">
        <v>614</v>
      </c>
      <c r="B537" t="s">
        <v>581</v>
      </c>
      <c r="C537" t="s">
        <v>548</v>
      </c>
      <c r="D537" t="s">
        <v>517</v>
      </c>
      <c r="E537" t="s">
        <v>1361</v>
      </c>
      <c r="F537">
        <v>1.81</v>
      </c>
      <c r="G537" t="s">
        <v>584</v>
      </c>
      <c r="H537" t="s">
        <v>1091</v>
      </c>
      <c r="L537" t="s">
        <v>657</v>
      </c>
      <c r="M537" t="s">
        <v>1362</v>
      </c>
      <c r="N537" t="s">
        <v>657</v>
      </c>
      <c r="P537" t="s">
        <v>625</v>
      </c>
      <c r="Q537" t="s">
        <v>92</v>
      </c>
    </row>
    <row r="538" spans="1:17" ht="12.75" customHeight="1" x14ac:dyDescent="0.3">
      <c r="A538">
        <v>615</v>
      </c>
      <c r="B538" t="s">
        <v>581</v>
      </c>
      <c r="C538" t="s">
        <v>548</v>
      </c>
      <c r="D538">
        <v>0.5</v>
      </c>
      <c r="E538" t="s">
        <v>1090</v>
      </c>
      <c r="F538">
        <v>1.28</v>
      </c>
      <c r="G538" t="s">
        <v>584</v>
      </c>
      <c r="H538" t="s">
        <v>1091</v>
      </c>
      <c r="L538" t="s">
        <v>1092</v>
      </c>
      <c r="M538" t="s">
        <v>1093</v>
      </c>
      <c r="N538" t="s">
        <v>766</v>
      </c>
      <c r="Q538" t="s">
        <v>595</v>
      </c>
    </row>
    <row r="539" spans="1:17" ht="12.75" customHeight="1" x14ac:dyDescent="0.3">
      <c r="A539">
        <v>616</v>
      </c>
      <c r="B539" t="s">
        <v>27</v>
      </c>
      <c r="C539" t="s">
        <v>548</v>
      </c>
      <c r="D539">
        <v>0.5</v>
      </c>
      <c r="E539" t="s">
        <v>549</v>
      </c>
      <c r="F539">
        <v>0.312</v>
      </c>
      <c r="G539">
        <v>18</v>
      </c>
      <c r="H539" t="s">
        <v>32</v>
      </c>
      <c r="L539" t="s">
        <v>550</v>
      </c>
      <c r="M539" t="s">
        <v>551</v>
      </c>
      <c r="N539" t="s">
        <v>160</v>
      </c>
      <c r="Q539" t="s">
        <v>56</v>
      </c>
    </row>
    <row r="540" spans="1:17" ht="12.75" customHeight="1" x14ac:dyDescent="0.3">
      <c r="A540">
        <v>617</v>
      </c>
      <c r="B540" t="s">
        <v>27</v>
      </c>
      <c r="C540" t="s">
        <v>548</v>
      </c>
      <c r="D540">
        <v>0.5</v>
      </c>
      <c r="E540" t="s">
        <v>552</v>
      </c>
      <c r="F540">
        <v>0.08</v>
      </c>
      <c r="G540">
        <v>18</v>
      </c>
      <c r="H540" t="s">
        <v>460</v>
      </c>
      <c r="L540" t="s">
        <v>553</v>
      </c>
      <c r="M540" t="s">
        <v>478</v>
      </c>
      <c r="N540" t="s">
        <v>160</v>
      </c>
      <c r="Q540" t="s">
        <v>56</v>
      </c>
    </row>
    <row r="541" spans="1:17" ht="12.75" customHeight="1" x14ac:dyDescent="0.3">
      <c r="A541">
        <v>618</v>
      </c>
      <c r="B541" t="s">
        <v>356</v>
      </c>
      <c r="C541" t="s">
        <v>548</v>
      </c>
      <c r="D541" t="s">
        <v>1085</v>
      </c>
      <c r="E541" t="s">
        <v>1372</v>
      </c>
      <c r="F541">
        <v>0.96</v>
      </c>
      <c r="G541">
        <v>18</v>
      </c>
      <c r="H541" t="s">
        <v>1373</v>
      </c>
      <c r="L541" t="s">
        <v>541</v>
      </c>
      <c r="M541" t="s">
        <v>1374</v>
      </c>
      <c r="N541" t="s">
        <v>653</v>
      </c>
      <c r="O541" t="s">
        <v>528</v>
      </c>
    </row>
    <row r="542" spans="1:17" ht="12.75" customHeight="1" x14ac:dyDescent="0.3">
      <c r="A542">
        <v>619</v>
      </c>
      <c r="B542" t="s">
        <v>27</v>
      </c>
      <c r="C542" t="s">
        <v>548</v>
      </c>
      <c r="D542">
        <v>0.5</v>
      </c>
      <c r="E542" t="s">
        <v>554</v>
      </c>
      <c r="F542">
        <v>0.24299999999999999</v>
      </c>
      <c r="G542">
        <v>18</v>
      </c>
      <c r="H542" t="s">
        <v>32</v>
      </c>
      <c r="L542" t="s">
        <v>555</v>
      </c>
      <c r="M542" t="s">
        <v>556</v>
      </c>
      <c r="N542" t="s">
        <v>160</v>
      </c>
      <c r="Q542" t="s">
        <v>56</v>
      </c>
    </row>
    <row r="543" spans="1:17" ht="12.75" customHeight="1" x14ac:dyDescent="0.3">
      <c r="A543">
        <v>620</v>
      </c>
      <c r="B543" t="s">
        <v>27</v>
      </c>
      <c r="C543" t="s">
        <v>548</v>
      </c>
      <c r="D543">
        <v>0.5</v>
      </c>
      <c r="E543" t="s">
        <v>557</v>
      </c>
      <c r="F543">
        <v>6.6000000000000003E-2</v>
      </c>
      <c r="G543">
        <v>18</v>
      </c>
      <c r="H543" t="s">
        <v>32</v>
      </c>
      <c r="L543" t="s">
        <v>558</v>
      </c>
      <c r="M543" t="s">
        <v>556</v>
      </c>
      <c r="N543" t="s">
        <v>160</v>
      </c>
      <c r="Q543" t="s">
        <v>56</v>
      </c>
    </row>
    <row r="544" spans="1:17" ht="12.75" customHeight="1" x14ac:dyDescent="0.3">
      <c r="A544">
        <v>621</v>
      </c>
      <c r="B544" t="s">
        <v>27</v>
      </c>
      <c r="C544" t="s">
        <v>548</v>
      </c>
      <c r="D544">
        <v>0.5</v>
      </c>
      <c r="E544" t="s">
        <v>563</v>
      </c>
      <c r="F544">
        <v>0.06</v>
      </c>
      <c r="G544">
        <v>18</v>
      </c>
      <c r="H544" t="s">
        <v>32</v>
      </c>
      <c r="L544" t="s">
        <v>564</v>
      </c>
      <c r="M544" t="s">
        <v>556</v>
      </c>
      <c r="N544" t="s">
        <v>160</v>
      </c>
      <c r="Q544" t="s">
        <v>56</v>
      </c>
    </row>
    <row r="545" spans="1:18" ht="12.75" customHeight="1" x14ac:dyDescent="0.3">
      <c r="A545">
        <v>622</v>
      </c>
      <c r="B545" t="s">
        <v>27</v>
      </c>
      <c r="C545" t="s">
        <v>548</v>
      </c>
      <c r="D545">
        <v>0.5</v>
      </c>
      <c r="E545" t="s">
        <v>565</v>
      </c>
      <c r="F545">
        <v>9.6000000000000002E-2</v>
      </c>
      <c r="G545">
        <v>18</v>
      </c>
      <c r="H545" t="s">
        <v>32</v>
      </c>
      <c r="L545" t="s">
        <v>566</v>
      </c>
      <c r="M545" t="s">
        <v>556</v>
      </c>
      <c r="N545" t="s">
        <v>160</v>
      </c>
      <c r="Q545" t="s">
        <v>56</v>
      </c>
    </row>
    <row r="546" spans="1:18" ht="12.75" customHeight="1" x14ac:dyDescent="0.3">
      <c r="A546">
        <v>623</v>
      </c>
      <c r="B546" t="s">
        <v>27</v>
      </c>
      <c r="C546" t="s">
        <v>548</v>
      </c>
      <c r="D546">
        <v>0.5</v>
      </c>
      <c r="E546" t="s">
        <v>1384</v>
      </c>
      <c r="F546">
        <v>3.5000000000000003E-2</v>
      </c>
      <c r="G546">
        <v>18</v>
      </c>
      <c r="H546" t="s">
        <v>32</v>
      </c>
      <c r="L546" t="s">
        <v>1385</v>
      </c>
      <c r="M546" t="s">
        <v>556</v>
      </c>
      <c r="N546" t="s">
        <v>1386</v>
      </c>
    </row>
    <row r="547" spans="1:18" ht="12.75" customHeight="1" x14ac:dyDescent="0.3">
      <c r="A547">
        <v>624</v>
      </c>
      <c r="B547" t="s">
        <v>356</v>
      </c>
      <c r="C547" t="s">
        <v>1387</v>
      </c>
      <c r="D547">
        <v>0.5</v>
      </c>
      <c r="E547" t="s">
        <v>1388</v>
      </c>
      <c r="F547">
        <v>0.49</v>
      </c>
      <c r="G547">
        <v>18</v>
      </c>
      <c r="H547" t="s">
        <v>1373</v>
      </c>
      <c r="L547" t="s">
        <v>1389</v>
      </c>
      <c r="M547" t="s">
        <v>1390</v>
      </c>
      <c r="N547" t="s">
        <v>1391</v>
      </c>
      <c r="R547" t="s">
        <v>2869</v>
      </c>
    </row>
    <row r="548" spans="1:18" ht="12.75" customHeight="1" x14ac:dyDescent="0.3">
      <c r="A548">
        <v>625</v>
      </c>
      <c r="B548" t="s">
        <v>356</v>
      </c>
      <c r="C548" t="s">
        <v>1094</v>
      </c>
      <c r="D548" t="s">
        <v>1085</v>
      </c>
      <c r="E548" t="s">
        <v>1392</v>
      </c>
      <c r="F548">
        <v>0.28000000000000003</v>
      </c>
      <c r="G548">
        <v>18</v>
      </c>
      <c r="H548" t="s">
        <v>1393</v>
      </c>
      <c r="L548" t="s">
        <v>541</v>
      </c>
      <c r="M548" t="s">
        <v>1374</v>
      </c>
      <c r="N548" t="s">
        <v>653</v>
      </c>
      <c r="O548" t="s">
        <v>528</v>
      </c>
    </row>
    <row r="549" spans="1:18" ht="12.75" customHeight="1" x14ac:dyDescent="0.3">
      <c r="A549">
        <v>626</v>
      </c>
      <c r="B549" t="s">
        <v>356</v>
      </c>
      <c r="C549" t="s">
        <v>1094</v>
      </c>
      <c r="D549" t="s">
        <v>1085</v>
      </c>
      <c r="E549" t="s">
        <v>1394</v>
      </c>
      <c r="F549">
        <v>1</v>
      </c>
      <c r="G549">
        <v>18</v>
      </c>
      <c r="H549" t="s">
        <v>1395</v>
      </c>
      <c r="L549" t="s">
        <v>541</v>
      </c>
      <c r="M549" t="s">
        <v>1374</v>
      </c>
      <c r="N549" t="s">
        <v>653</v>
      </c>
      <c r="O549" t="s">
        <v>528</v>
      </c>
    </row>
    <row r="550" spans="1:18" ht="12.75" customHeight="1" x14ac:dyDescent="0.3">
      <c r="A550">
        <v>627</v>
      </c>
      <c r="B550" t="s">
        <v>356</v>
      </c>
      <c r="C550" t="s">
        <v>1094</v>
      </c>
      <c r="D550" t="s">
        <v>1085</v>
      </c>
      <c r="E550" t="s">
        <v>1396</v>
      </c>
      <c r="F550">
        <v>0.84</v>
      </c>
      <c r="G550">
        <v>18</v>
      </c>
      <c r="H550" t="s">
        <v>222</v>
      </c>
      <c r="L550" t="s">
        <v>541</v>
      </c>
      <c r="M550" t="s">
        <v>1374</v>
      </c>
      <c r="N550" t="s">
        <v>653</v>
      </c>
      <c r="O550" t="s">
        <v>528</v>
      </c>
    </row>
    <row r="551" spans="1:18" ht="12.75" customHeight="1" x14ac:dyDescent="0.3">
      <c r="A551">
        <v>628</v>
      </c>
      <c r="B551" t="s">
        <v>581</v>
      </c>
      <c r="C551" t="s">
        <v>1094</v>
      </c>
      <c r="D551">
        <v>0.5</v>
      </c>
      <c r="E551" t="s">
        <v>1095</v>
      </c>
      <c r="F551">
        <v>0.66</v>
      </c>
      <c r="G551" t="s">
        <v>584</v>
      </c>
      <c r="H551" t="s">
        <v>1091</v>
      </c>
      <c r="L551" t="s">
        <v>1096</v>
      </c>
      <c r="M551" t="s">
        <v>1097</v>
      </c>
      <c r="N551" t="s">
        <v>766</v>
      </c>
      <c r="Q551" t="s">
        <v>595</v>
      </c>
    </row>
    <row r="552" spans="1:18" ht="12.75" customHeight="1" x14ac:dyDescent="0.3">
      <c r="A552">
        <v>629</v>
      </c>
      <c r="B552" t="s">
        <v>581</v>
      </c>
      <c r="C552" t="s">
        <v>1094</v>
      </c>
      <c r="D552">
        <v>0.5</v>
      </c>
      <c r="E552" t="s">
        <v>1098</v>
      </c>
      <c r="F552">
        <v>0.92</v>
      </c>
      <c r="G552" t="s">
        <v>584</v>
      </c>
      <c r="H552" t="s">
        <v>1091</v>
      </c>
      <c r="L552" t="s">
        <v>1099</v>
      </c>
      <c r="M552" t="s">
        <v>1100</v>
      </c>
      <c r="N552" t="s">
        <v>766</v>
      </c>
      <c r="Q552" t="s">
        <v>595</v>
      </c>
    </row>
    <row r="553" spans="1:18" ht="12.75" customHeight="1" x14ac:dyDescent="0.3">
      <c r="A553">
        <v>630</v>
      </c>
      <c r="B553" t="s">
        <v>27</v>
      </c>
      <c r="C553" t="s">
        <v>1094</v>
      </c>
      <c r="D553">
        <v>0.5</v>
      </c>
      <c r="E553" t="s">
        <v>1400</v>
      </c>
      <c r="F553">
        <v>0.77700000000000002</v>
      </c>
      <c r="G553">
        <v>18</v>
      </c>
      <c r="H553" t="s">
        <v>1072</v>
      </c>
      <c r="L553" t="s">
        <v>1401</v>
      </c>
      <c r="M553" t="s">
        <v>1402</v>
      </c>
      <c r="N553" t="s">
        <v>1403</v>
      </c>
    </row>
    <row r="554" spans="1:18" ht="12.75" customHeight="1" x14ac:dyDescent="0.3">
      <c r="A554">
        <v>631</v>
      </c>
      <c r="B554" t="s">
        <v>356</v>
      </c>
      <c r="C554" t="s">
        <v>1404</v>
      </c>
      <c r="D554">
        <v>0.5</v>
      </c>
      <c r="E554" t="s">
        <v>1405</v>
      </c>
      <c r="F554">
        <v>1.1499999999999999</v>
      </c>
      <c r="G554">
        <v>18</v>
      </c>
      <c r="H554" t="s">
        <v>1393</v>
      </c>
      <c r="L554" t="s">
        <v>1406</v>
      </c>
      <c r="M554" t="s">
        <v>1407</v>
      </c>
      <c r="N554" t="s">
        <v>1391</v>
      </c>
      <c r="R554" t="s">
        <v>2869</v>
      </c>
    </row>
    <row r="555" spans="1:18" ht="12.75" customHeight="1" x14ac:dyDescent="0.3">
      <c r="A555">
        <v>632</v>
      </c>
      <c r="B555" t="s">
        <v>356</v>
      </c>
      <c r="C555" t="s">
        <v>1404</v>
      </c>
      <c r="D555">
        <v>0.5</v>
      </c>
      <c r="E555" t="s">
        <v>1408</v>
      </c>
      <c r="F555">
        <v>0.32</v>
      </c>
      <c r="G555">
        <v>18</v>
      </c>
      <c r="H555" t="s">
        <v>1395</v>
      </c>
      <c r="L555" t="s">
        <v>1409</v>
      </c>
      <c r="M555" t="s">
        <v>1390</v>
      </c>
      <c r="N555" t="s">
        <v>1410</v>
      </c>
      <c r="O555" t="s">
        <v>1411</v>
      </c>
    </row>
    <row r="556" spans="1:18" ht="12.75" customHeight="1" x14ac:dyDescent="0.3">
      <c r="A556">
        <v>633</v>
      </c>
      <c r="B556" t="s">
        <v>356</v>
      </c>
      <c r="C556" t="s">
        <v>1404</v>
      </c>
      <c r="D556">
        <v>0.5</v>
      </c>
      <c r="E556" t="s">
        <v>1412</v>
      </c>
      <c r="F556">
        <v>0.32</v>
      </c>
      <c r="G556">
        <v>18</v>
      </c>
      <c r="H556" t="s">
        <v>222</v>
      </c>
      <c r="L556" t="s">
        <v>1413</v>
      </c>
      <c r="M556" t="s">
        <v>1390</v>
      </c>
      <c r="N556" t="s">
        <v>1414</v>
      </c>
      <c r="R556" t="s">
        <v>2869</v>
      </c>
    </row>
    <row r="557" spans="1:18" ht="12.75" customHeight="1" x14ac:dyDescent="0.3">
      <c r="A557">
        <v>634</v>
      </c>
      <c r="B557" t="s">
        <v>27</v>
      </c>
      <c r="C557" t="s">
        <v>1404</v>
      </c>
      <c r="D557">
        <v>0.5</v>
      </c>
      <c r="E557" t="s">
        <v>1415</v>
      </c>
      <c r="F557">
        <v>6.4000000000000001E-2</v>
      </c>
      <c r="G557">
        <v>18</v>
      </c>
      <c r="H557" t="s">
        <v>1072</v>
      </c>
      <c r="L557" t="s">
        <v>1416</v>
      </c>
      <c r="M557" t="s">
        <v>1417</v>
      </c>
      <c r="N557" t="s">
        <v>1418</v>
      </c>
      <c r="Q557" t="s">
        <v>174</v>
      </c>
    </row>
    <row r="558" spans="1:18" ht="12.75" customHeight="1" x14ac:dyDescent="0.3">
      <c r="A558">
        <v>635</v>
      </c>
      <c r="B558" t="s">
        <v>27</v>
      </c>
      <c r="C558" t="s">
        <v>1404</v>
      </c>
      <c r="D558">
        <v>0.5</v>
      </c>
      <c r="E558" t="s">
        <v>1419</v>
      </c>
      <c r="F558">
        <v>0.38800000000000001</v>
      </c>
      <c r="G558">
        <v>18</v>
      </c>
      <c r="H558" t="s">
        <v>1072</v>
      </c>
      <c r="L558" t="s">
        <v>1420</v>
      </c>
      <c r="M558" t="s">
        <v>1421</v>
      </c>
      <c r="N558" t="s">
        <v>785</v>
      </c>
      <c r="Q558" t="s">
        <v>174</v>
      </c>
    </row>
    <row r="559" spans="1:18" ht="12.75" customHeight="1" x14ac:dyDescent="0.3">
      <c r="A559">
        <v>636</v>
      </c>
      <c r="B559" t="s">
        <v>356</v>
      </c>
      <c r="C559" t="s">
        <v>1404</v>
      </c>
      <c r="D559">
        <v>0.5</v>
      </c>
      <c r="E559" t="s">
        <v>1422</v>
      </c>
      <c r="F559">
        <v>0.17</v>
      </c>
      <c r="G559">
        <v>18</v>
      </c>
      <c r="H559" t="s">
        <v>1393</v>
      </c>
      <c r="L559" t="s">
        <v>1423</v>
      </c>
      <c r="M559" t="s">
        <v>1390</v>
      </c>
      <c r="N559" t="s">
        <v>1391</v>
      </c>
      <c r="R559" t="s">
        <v>2869</v>
      </c>
    </row>
    <row r="560" spans="1:18" ht="12.75" customHeight="1" x14ac:dyDescent="0.3">
      <c r="A560">
        <v>637</v>
      </c>
      <c r="B560" t="s">
        <v>356</v>
      </c>
      <c r="C560" t="s">
        <v>1404</v>
      </c>
      <c r="D560">
        <v>0.5</v>
      </c>
      <c r="E560" t="s">
        <v>1424</v>
      </c>
      <c r="F560">
        <v>0.28999999999999998</v>
      </c>
      <c r="G560">
        <v>18</v>
      </c>
      <c r="H560" t="s">
        <v>1373</v>
      </c>
      <c r="L560" t="s">
        <v>1425</v>
      </c>
      <c r="M560" t="s">
        <v>1390</v>
      </c>
      <c r="N560" t="s">
        <v>1391</v>
      </c>
      <c r="R560" t="s">
        <v>2869</v>
      </c>
    </row>
    <row r="561" spans="1:18" ht="12.75" customHeight="1" x14ac:dyDescent="0.3">
      <c r="A561">
        <v>638</v>
      </c>
      <c r="B561" t="s">
        <v>581</v>
      </c>
      <c r="C561" t="s">
        <v>1094</v>
      </c>
      <c r="D561">
        <v>0.5</v>
      </c>
      <c r="E561" t="s">
        <v>1426</v>
      </c>
      <c r="F561">
        <v>0.24</v>
      </c>
      <c r="G561" t="s">
        <v>584</v>
      </c>
      <c r="H561" t="s">
        <v>1091</v>
      </c>
      <c r="L561" t="s">
        <v>1427</v>
      </c>
      <c r="M561" t="s">
        <v>1428</v>
      </c>
      <c r="N561" t="s">
        <v>1429</v>
      </c>
    </row>
    <row r="562" spans="1:18" ht="12.75" customHeight="1" x14ac:dyDescent="0.3">
      <c r="A562">
        <v>639</v>
      </c>
      <c r="B562" t="s">
        <v>581</v>
      </c>
      <c r="C562" t="s">
        <v>1185</v>
      </c>
      <c r="D562">
        <v>0.5</v>
      </c>
      <c r="E562" t="s">
        <v>1186</v>
      </c>
      <c r="F562">
        <v>1.26</v>
      </c>
      <c r="G562" t="s">
        <v>584</v>
      </c>
      <c r="H562" t="s">
        <v>590</v>
      </c>
      <c r="L562" t="s">
        <v>1187</v>
      </c>
      <c r="M562" t="s">
        <v>1188</v>
      </c>
      <c r="N562" t="s">
        <v>766</v>
      </c>
      <c r="Q562" t="s">
        <v>595</v>
      </c>
    </row>
    <row r="563" spans="1:18" ht="12.75" customHeight="1" x14ac:dyDescent="0.3">
      <c r="A563">
        <v>640</v>
      </c>
      <c r="B563" t="s">
        <v>27</v>
      </c>
      <c r="C563" t="s">
        <v>1185</v>
      </c>
      <c r="D563">
        <v>0.5</v>
      </c>
      <c r="E563" t="s">
        <v>1434</v>
      </c>
      <c r="F563">
        <v>0.58299999999999996</v>
      </c>
      <c r="G563">
        <v>18</v>
      </c>
      <c r="H563" t="s">
        <v>1072</v>
      </c>
      <c r="L563" t="s">
        <v>1435</v>
      </c>
      <c r="M563" t="s">
        <v>1436</v>
      </c>
      <c r="N563" t="s">
        <v>785</v>
      </c>
      <c r="Q563" t="s">
        <v>174</v>
      </c>
    </row>
    <row r="564" spans="1:18" ht="12.75" customHeight="1" x14ac:dyDescent="0.3">
      <c r="A564">
        <v>641</v>
      </c>
      <c r="B564" t="s">
        <v>356</v>
      </c>
      <c r="C564" t="s">
        <v>1185</v>
      </c>
      <c r="D564">
        <v>0.5</v>
      </c>
      <c r="E564" t="s">
        <v>1437</v>
      </c>
      <c r="F564">
        <v>0.27</v>
      </c>
      <c r="G564">
        <v>18</v>
      </c>
      <c r="H564" t="s">
        <v>1373</v>
      </c>
      <c r="L564" t="s">
        <v>1438</v>
      </c>
      <c r="M564" t="s">
        <v>1439</v>
      </c>
      <c r="N564" t="s">
        <v>1440</v>
      </c>
      <c r="R564" t="s">
        <v>2869</v>
      </c>
    </row>
    <row r="565" spans="1:18" ht="12.75" customHeight="1" x14ac:dyDescent="0.3">
      <c r="A565">
        <v>642</v>
      </c>
      <c r="B565" t="s">
        <v>356</v>
      </c>
      <c r="C565" t="s">
        <v>1185</v>
      </c>
      <c r="D565">
        <v>0.5</v>
      </c>
      <c r="E565" t="s">
        <v>1441</v>
      </c>
      <c r="F565">
        <v>0.19</v>
      </c>
      <c r="G565">
        <v>18</v>
      </c>
      <c r="H565" t="s">
        <v>1393</v>
      </c>
      <c r="L565" t="s">
        <v>1442</v>
      </c>
      <c r="M565" t="s">
        <v>1443</v>
      </c>
      <c r="N565" t="s">
        <v>1440</v>
      </c>
      <c r="R565" t="s">
        <v>2869</v>
      </c>
    </row>
    <row r="566" spans="1:18" ht="12.75" customHeight="1" x14ac:dyDescent="0.3">
      <c r="A566">
        <v>643</v>
      </c>
      <c r="B566" t="s">
        <v>27</v>
      </c>
      <c r="C566" t="s">
        <v>1185</v>
      </c>
      <c r="D566">
        <v>0.5</v>
      </c>
      <c r="E566" t="s">
        <v>1444</v>
      </c>
      <c r="F566">
        <v>0.32400000000000001</v>
      </c>
      <c r="G566">
        <v>17</v>
      </c>
      <c r="H566" t="s">
        <v>1072</v>
      </c>
      <c r="L566" t="s">
        <v>1445</v>
      </c>
      <c r="M566" t="s">
        <v>1446</v>
      </c>
      <c r="N566" t="s">
        <v>785</v>
      </c>
      <c r="Q566" t="s">
        <v>174</v>
      </c>
    </row>
    <row r="567" spans="1:18" ht="12.75" customHeight="1" x14ac:dyDescent="0.3">
      <c r="A567">
        <v>644</v>
      </c>
      <c r="B567" t="s">
        <v>356</v>
      </c>
      <c r="C567" t="s">
        <v>1185</v>
      </c>
      <c r="D567">
        <v>0.5</v>
      </c>
      <c r="E567" t="s">
        <v>1447</v>
      </c>
      <c r="F567">
        <v>0.35</v>
      </c>
      <c r="G567">
        <v>18</v>
      </c>
      <c r="H567" t="s">
        <v>1373</v>
      </c>
      <c r="L567" t="s">
        <v>1448</v>
      </c>
      <c r="M567" t="s">
        <v>1449</v>
      </c>
      <c r="N567" t="s">
        <v>1440</v>
      </c>
      <c r="R567" t="s">
        <v>2869</v>
      </c>
    </row>
    <row r="568" spans="1:18" ht="12.75" customHeight="1" x14ac:dyDescent="0.3">
      <c r="A568">
        <v>645</v>
      </c>
      <c r="B568" t="s">
        <v>356</v>
      </c>
      <c r="C568" t="s">
        <v>1185</v>
      </c>
      <c r="D568">
        <v>0.5</v>
      </c>
      <c r="E568" t="s">
        <v>1450</v>
      </c>
      <c r="F568">
        <v>0.42</v>
      </c>
      <c r="G568">
        <v>18</v>
      </c>
      <c r="H568" t="s">
        <v>1393</v>
      </c>
      <c r="L568" t="s">
        <v>1451</v>
      </c>
      <c r="M568" t="s">
        <v>1449</v>
      </c>
      <c r="N568" t="s">
        <v>1440</v>
      </c>
      <c r="R568" t="s">
        <v>2869</v>
      </c>
    </row>
    <row r="569" spans="1:18" ht="12.75" customHeight="1" x14ac:dyDescent="0.3">
      <c r="A569">
        <v>646</v>
      </c>
      <c r="B569" t="s">
        <v>27</v>
      </c>
      <c r="C569" t="s">
        <v>1185</v>
      </c>
      <c r="D569">
        <v>0.5</v>
      </c>
      <c r="E569" t="s">
        <v>1452</v>
      </c>
      <c r="F569">
        <v>0.3</v>
      </c>
      <c r="G569">
        <v>18</v>
      </c>
      <c r="H569" t="s">
        <v>1072</v>
      </c>
      <c r="L569" t="s">
        <v>1453</v>
      </c>
      <c r="M569" t="s">
        <v>1454</v>
      </c>
      <c r="N569" t="s">
        <v>1455</v>
      </c>
      <c r="R569" t="s">
        <v>2869</v>
      </c>
    </row>
    <row r="570" spans="1:18" ht="12.75" customHeight="1" x14ac:dyDescent="0.3">
      <c r="A570">
        <v>647</v>
      </c>
      <c r="B570" t="s">
        <v>27</v>
      </c>
      <c r="C570" t="s">
        <v>1185</v>
      </c>
      <c r="D570">
        <v>0.5</v>
      </c>
      <c r="E570" t="s">
        <v>1456</v>
      </c>
      <c r="F570">
        <v>0.43</v>
      </c>
      <c r="G570">
        <v>18</v>
      </c>
      <c r="H570" t="s">
        <v>129</v>
      </c>
      <c r="L570" t="s">
        <v>1457</v>
      </c>
      <c r="M570" t="s">
        <v>1458</v>
      </c>
      <c r="N570" t="s">
        <v>785</v>
      </c>
      <c r="Q570" t="s">
        <v>174</v>
      </c>
    </row>
    <row r="571" spans="1:18" ht="12.75" customHeight="1" x14ac:dyDescent="0.3">
      <c r="A571">
        <v>648</v>
      </c>
      <c r="B571" t="s">
        <v>581</v>
      </c>
      <c r="C571" t="s">
        <v>1200</v>
      </c>
      <c r="D571">
        <v>0.5</v>
      </c>
      <c r="E571" t="s">
        <v>1459</v>
      </c>
      <c r="F571">
        <v>0.15</v>
      </c>
      <c r="G571" t="s">
        <v>584</v>
      </c>
      <c r="H571" t="s">
        <v>590</v>
      </c>
      <c r="L571" t="s">
        <v>1460</v>
      </c>
      <c r="M571" t="s">
        <v>1461</v>
      </c>
      <c r="N571" t="s">
        <v>1462</v>
      </c>
    </row>
    <row r="572" spans="1:18" ht="12.75" customHeight="1" x14ac:dyDescent="0.3">
      <c r="A572">
        <v>649</v>
      </c>
      <c r="B572" t="s">
        <v>356</v>
      </c>
      <c r="C572" t="s">
        <v>1200</v>
      </c>
      <c r="D572" t="s">
        <v>517</v>
      </c>
      <c r="E572" t="s">
        <v>1463</v>
      </c>
      <c r="F572">
        <v>0.48</v>
      </c>
      <c r="G572">
        <v>18</v>
      </c>
      <c r="H572" t="s">
        <v>1464</v>
      </c>
      <c r="L572" t="s">
        <v>657</v>
      </c>
      <c r="M572" t="s">
        <v>1465</v>
      </c>
      <c r="N572" t="s">
        <v>659</v>
      </c>
      <c r="Q572" t="s">
        <v>660</v>
      </c>
    </row>
    <row r="573" spans="1:18" ht="12.75" customHeight="1" x14ac:dyDescent="0.3">
      <c r="A573">
        <v>650</v>
      </c>
      <c r="B573" t="s">
        <v>356</v>
      </c>
      <c r="C573" t="s">
        <v>1200</v>
      </c>
      <c r="D573" t="s">
        <v>1085</v>
      </c>
      <c r="E573" t="s">
        <v>1466</v>
      </c>
      <c r="F573">
        <v>0.56000000000000005</v>
      </c>
      <c r="G573">
        <v>18</v>
      </c>
      <c r="H573" t="s">
        <v>1467</v>
      </c>
      <c r="L573" t="s">
        <v>541</v>
      </c>
      <c r="M573" t="s">
        <v>1374</v>
      </c>
      <c r="N573" t="s">
        <v>653</v>
      </c>
      <c r="O573" t="s">
        <v>528</v>
      </c>
    </row>
    <row r="574" spans="1:18" ht="12.75" customHeight="1" x14ac:dyDescent="0.3">
      <c r="A574">
        <v>651</v>
      </c>
      <c r="B574" t="s">
        <v>356</v>
      </c>
      <c r="C574" t="s">
        <v>1200</v>
      </c>
      <c r="D574" t="s">
        <v>517</v>
      </c>
      <c r="E574" t="s">
        <v>1468</v>
      </c>
      <c r="F574">
        <v>0.56000000000000005</v>
      </c>
      <c r="G574">
        <v>18</v>
      </c>
      <c r="H574" t="s">
        <v>22</v>
      </c>
      <c r="L574" t="s">
        <v>541</v>
      </c>
      <c r="M574" t="s">
        <v>652</v>
      </c>
      <c r="N574" t="s">
        <v>653</v>
      </c>
      <c r="O574" t="s">
        <v>528</v>
      </c>
    </row>
    <row r="575" spans="1:18" ht="12.75" customHeight="1" x14ac:dyDescent="0.3">
      <c r="A575">
        <v>652</v>
      </c>
      <c r="B575" t="s">
        <v>356</v>
      </c>
      <c r="C575" t="s">
        <v>1200</v>
      </c>
      <c r="D575">
        <v>0.5</v>
      </c>
      <c r="E575" t="s">
        <v>1469</v>
      </c>
      <c r="F575">
        <v>0.56999999999999995</v>
      </c>
      <c r="G575">
        <v>18</v>
      </c>
      <c r="H575" t="s">
        <v>1467</v>
      </c>
      <c r="L575" t="s">
        <v>1470</v>
      </c>
      <c r="M575" t="s">
        <v>1390</v>
      </c>
      <c r="N575" t="s">
        <v>1471</v>
      </c>
      <c r="R575" t="s">
        <v>2869</v>
      </c>
    </row>
    <row r="576" spans="1:18" ht="12.75" customHeight="1" x14ac:dyDescent="0.3">
      <c r="A576">
        <v>653</v>
      </c>
      <c r="B576" t="s">
        <v>356</v>
      </c>
      <c r="C576" t="s">
        <v>1200</v>
      </c>
      <c r="D576">
        <v>0.5</v>
      </c>
      <c r="E576" t="s">
        <v>1472</v>
      </c>
      <c r="F576">
        <v>0.48</v>
      </c>
      <c r="G576">
        <v>18</v>
      </c>
      <c r="H576" t="s">
        <v>22</v>
      </c>
      <c r="I576">
        <v>35</v>
      </c>
      <c r="L576" t="s">
        <v>1473</v>
      </c>
      <c r="M576" t="s">
        <v>1390</v>
      </c>
      <c r="N576" t="s">
        <v>1474</v>
      </c>
      <c r="Q576" t="s">
        <v>643</v>
      </c>
      <c r="R576" t="s">
        <v>2869</v>
      </c>
    </row>
    <row r="577" spans="1:18" ht="12.75" customHeight="1" x14ac:dyDescent="0.3">
      <c r="A577">
        <v>654</v>
      </c>
      <c r="B577" t="s">
        <v>356</v>
      </c>
      <c r="C577" t="s">
        <v>1200</v>
      </c>
      <c r="D577">
        <v>0.5</v>
      </c>
      <c r="E577" t="s">
        <v>1201</v>
      </c>
      <c r="F577">
        <v>0.188</v>
      </c>
      <c r="G577">
        <v>18</v>
      </c>
      <c r="H577" t="s">
        <v>22</v>
      </c>
      <c r="L577" t="s">
        <v>1202</v>
      </c>
      <c r="M577" t="s">
        <v>1076</v>
      </c>
      <c r="N577" t="s">
        <v>766</v>
      </c>
      <c r="Q577" t="s">
        <v>595</v>
      </c>
    </row>
    <row r="578" spans="1:18" ht="12.75" customHeight="1" x14ac:dyDescent="0.3">
      <c r="A578">
        <v>655</v>
      </c>
      <c r="B578" t="s">
        <v>581</v>
      </c>
      <c r="C578" t="s">
        <v>1479</v>
      </c>
      <c r="D578">
        <v>0.5</v>
      </c>
      <c r="E578" t="s">
        <v>1480</v>
      </c>
      <c r="F578">
        <v>0.71799999999999997</v>
      </c>
      <c r="G578">
        <v>18</v>
      </c>
      <c r="H578" t="s">
        <v>1464</v>
      </c>
      <c r="L578" t="s">
        <v>1481</v>
      </c>
      <c r="M578" t="s">
        <v>1390</v>
      </c>
      <c r="N578" t="s">
        <v>1482</v>
      </c>
      <c r="R578" t="s">
        <v>2869</v>
      </c>
    </row>
    <row r="579" spans="1:18" ht="12.75" customHeight="1" x14ac:dyDescent="0.3">
      <c r="A579">
        <v>656</v>
      </c>
      <c r="B579" t="s">
        <v>27</v>
      </c>
      <c r="C579" t="s">
        <v>1483</v>
      </c>
      <c r="D579">
        <v>0.5</v>
      </c>
      <c r="E579" t="s">
        <v>1484</v>
      </c>
      <c r="F579">
        <v>0.47099999999999997</v>
      </c>
      <c r="G579">
        <v>18</v>
      </c>
      <c r="H579" t="s">
        <v>129</v>
      </c>
      <c r="L579" t="s">
        <v>1485</v>
      </c>
      <c r="M579" t="s">
        <v>1486</v>
      </c>
      <c r="N579" t="s">
        <v>1487</v>
      </c>
      <c r="R579" t="s">
        <v>2869</v>
      </c>
    </row>
    <row r="580" spans="1:18" ht="12.75" customHeight="1" x14ac:dyDescent="0.3">
      <c r="A580">
        <v>657</v>
      </c>
      <c r="B580" t="s">
        <v>581</v>
      </c>
      <c r="C580" t="s">
        <v>1483</v>
      </c>
      <c r="D580" t="s">
        <v>1085</v>
      </c>
      <c r="E580" t="s">
        <v>1488</v>
      </c>
      <c r="F580">
        <v>1.08</v>
      </c>
      <c r="G580">
        <v>18</v>
      </c>
      <c r="H580" t="s">
        <v>1489</v>
      </c>
      <c r="L580" t="s">
        <v>657</v>
      </c>
      <c r="M580" t="s">
        <v>1490</v>
      </c>
      <c r="N580" t="s">
        <v>659</v>
      </c>
      <c r="Q580" t="s">
        <v>660</v>
      </c>
    </row>
    <row r="581" spans="1:18" ht="12.75" customHeight="1" x14ac:dyDescent="0.3">
      <c r="A581">
        <v>658</v>
      </c>
      <c r="B581" t="s">
        <v>581</v>
      </c>
      <c r="C581" t="s">
        <v>1483</v>
      </c>
      <c r="D581">
        <v>0.5</v>
      </c>
      <c r="E581" t="s">
        <v>1491</v>
      </c>
      <c r="F581">
        <v>0.6</v>
      </c>
      <c r="G581">
        <v>18</v>
      </c>
      <c r="H581" t="s">
        <v>1492</v>
      </c>
      <c r="L581" t="s">
        <v>657</v>
      </c>
      <c r="M581" t="s">
        <v>1490</v>
      </c>
      <c r="N581" t="s">
        <v>659</v>
      </c>
      <c r="Q581" t="s">
        <v>660</v>
      </c>
    </row>
    <row r="582" spans="1:18" ht="12.75" customHeight="1" x14ac:dyDescent="0.3">
      <c r="A582">
        <v>659</v>
      </c>
      <c r="B582" t="s">
        <v>581</v>
      </c>
      <c r="C582" t="s">
        <v>1483</v>
      </c>
      <c r="D582">
        <v>0.5</v>
      </c>
      <c r="E582" t="s">
        <v>1493</v>
      </c>
      <c r="F582">
        <v>0.38800000000000001</v>
      </c>
      <c r="G582">
        <v>18</v>
      </c>
      <c r="H582" t="s">
        <v>1489</v>
      </c>
      <c r="L582" t="s">
        <v>1494</v>
      </c>
      <c r="M582" t="s">
        <v>1495</v>
      </c>
      <c r="N582" t="s">
        <v>1496</v>
      </c>
      <c r="R582" t="s">
        <v>2869</v>
      </c>
    </row>
    <row r="583" spans="1:18" ht="12.75" customHeight="1" x14ac:dyDescent="0.3">
      <c r="A583">
        <v>660</v>
      </c>
      <c r="B583" t="s">
        <v>27</v>
      </c>
      <c r="C583" t="s">
        <v>1483</v>
      </c>
      <c r="D583">
        <v>0.5</v>
      </c>
      <c r="E583" t="s">
        <v>583</v>
      </c>
      <c r="F583">
        <v>0.91</v>
      </c>
      <c r="G583">
        <v>18</v>
      </c>
      <c r="H583" t="s">
        <v>129</v>
      </c>
      <c r="L583" t="s">
        <v>1497</v>
      </c>
      <c r="M583" t="s">
        <v>1498</v>
      </c>
      <c r="N583" t="s">
        <v>785</v>
      </c>
      <c r="Q583" t="s">
        <v>174</v>
      </c>
    </row>
    <row r="584" spans="1:18" ht="12.75" customHeight="1" x14ac:dyDescent="0.3">
      <c r="A584">
        <v>661</v>
      </c>
      <c r="B584" t="s">
        <v>581</v>
      </c>
      <c r="C584" t="s">
        <v>1483</v>
      </c>
      <c r="D584">
        <v>0.5</v>
      </c>
      <c r="E584" t="s">
        <v>1499</v>
      </c>
      <c r="F584">
        <v>0.34</v>
      </c>
      <c r="G584">
        <v>18</v>
      </c>
      <c r="H584" t="s">
        <v>1489</v>
      </c>
      <c r="L584" t="s">
        <v>1500</v>
      </c>
      <c r="M584" t="s">
        <v>1390</v>
      </c>
      <c r="N584" t="s">
        <v>1501</v>
      </c>
      <c r="R584" t="s">
        <v>2869</v>
      </c>
    </row>
    <row r="585" spans="1:18" ht="12.75" customHeight="1" x14ac:dyDescent="0.3">
      <c r="A585">
        <v>662</v>
      </c>
      <c r="B585" t="s">
        <v>581</v>
      </c>
      <c r="C585" t="s">
        <v>1483</v>
      </c>
      <c r="D585">
        <v>0.5</v>
      </c>
      <c r="E585" t="s">
        <v>1502</v>
      </c>
      <c r="F585">
        <v>0.86</v>
      </c>
      <c r="G585">
        <v>18</v>
      </c>
      <c r="H585" t="s">
        <v>1464</v>
      </c>
      <c r="L585" t="s">
        <v>1503</v>
      </c>
      <c r="M585" t="s">
        <v>1390</v>
      </c>
      <c r="N585" t="s">
        <v>1504</v>
      </c>
      <c r="R585" t="s">
        <v>2869</v>
      </c>
    </row>
    <row r="586" spans="1:18" ht="12.75" customHeight="1" x14ac:dyDescent="0.3">
      <c r="A586">
        <v>663</v>
      </c>
      <c r="B586" t="s">
        <v>581</v>
      </c>
      <c r="C586" t="s">
        <v>1209</v>
      </c>
      <c r="D586">
        <v>0.5</v>
      </c>
      <c r="E586" t="s">
        <v>1505</v>
      </c>
      <c r="F586">
        <v>0.42</v>
      </c>
      <c r="G586">
        <v>18</v>
      </c>
      <c r="H586" t="s">
        <v>1464</v>
      </c>
      <c r="L586" t="s">
        <v>1506</v>
      </c>
      <c r="M586" t="s">
        <v>1507</v>
      </c>
      <c r="N586" t="s">
        <v>1508</v>
      </c>
    </row>
    <row r="587" spans="1:18" ht="12.75" customHeight="1" x14ac:dyDescent="0.3">
      <c r="A587">
        <v>664</v>
      </c>
      <c r="B587" t="s">
        <v>27</v>
      </c>
      <c r="C587" t="s">
        <v>1209</v>
      </c>
      <c r="D587">
        <v>0.5</v>
      </c>
      <c r="E587" t="s">
        <v>1509</v>
      </c>
      <c r="F587">
        <v>0.376</v>
      </c>
      <c r="G587">
        <v>18</v>
      </c>
      <c r="H587" t="s">
        <v>129</v>
      </c>
      <c r="L587" t="s">
        <v>1510</v>
      </c>
      <c r="M587" t="s">
        <v>1063</v>
      </c>
      <c r="N587" t="s">
        <v>785</v>
      </c>
      <c r="Q587" t="s">
        <v>174</v>
      </c>
    </row>
    <row r="588" spans="1:18" ht="12.75" customHeight="1" x14ac:dyDescent="0.3">
      <c r="A588">
        <v>665</v>
      </c>
      <c r="B588" t="s">
        <v>27</v>
      </c>
      <c r="C588" t="s">
        <v>1209</v>
      </c>
      <c r="D588">
        <v>0.5</v>
      </c>
      <c r="E588" t="s">
        <v>1210</v>
      </c>
      <c r="F588">
        <v>0.38400000000000001</v>
      </c>
      <c r="G588">
        <v>18</v>
      </c>
      <c r="H588" t="s">
        <v>1072</v>
      </c>
      <c r="L588" t="s">
        <v>1211</v>
      </c>
      <c r="M588" t="s">
        <v>193</v>
      </c>
      <c r="N588" t="s">
        <v>766</v>
      </c>
      <c r="Q588" t="s">
        <v>595</v>
      </c>
    </row>
    <row r="589" spans="1:18" ht="12.75" customHeight="1" x14ac:dyDescent="0.3">
      <c r="A589">
        <v>666</v>
      </c>
      <c r="B589" t="s">
        <v>356</v>
      </c>
      <c r="C589" t="s">
        <v>1209</v>
      </c>
      <c r="D589">
        <v>0.5</v>
      </c>
      <c r="E589" t="s">
        <v>1512</v>
      </c>
      <c r="F589">
        <v>0.33</v>
      </c>
      <c r="G589">
        <v>18</v>
      </c>
      <c r="H589" t="s">
        <v>1513</v>
      </c>
      <c r="L589" t="s">
        <v>1514</v>
      </c>
      <c r="M589" t="s">
        <v>1515</v>
      </c>
      <c r="N589" t="s">
        <v>1516</v>
      </c>
      <c r="R589" t="s">
        <v>2869</v>
      </c>
    </row>
    <row r="590" spans="1:18" ht="12.75" customHeight="1" x14ac:dyDescent="0.3">
      <c r="A590">
        <v>667</v>
      </c>
      <c r="B590" t="s">
        <v>581</v>
      </c>
      <c r="C590" t="s">
        <v>1209</v>
      </c>
      <c r="D590">
        <v>0.5</v>
      </c>
      <c r="E590" t="s">
        <v>1517</v>
      </c>
      <c r="F590">
        <v>0.108</v>
      </c>
      <c r="G590">
        <v>18</v>
      </c>
      <c r="H590" t="s">
        <v>1489</v>
      </c>
      <c r="L590" t="s">
        <v>1518</v>
      </c>
      <c r="M590" t="s">
        <v>1519</v>
      </c>
      <c r="N590" t="s">
        <v>1520</v>
      </c>
      <c r="R590" t="s">
        <v>2869</v>
      </c>
    </row>
    <row r="591" spans="1:18" ht="12.75" customHeight="1" x14ac:dyDescent="0.3">
      <c r="A591">
        <v>668</v>
      </c>
      <c r="B591" t="s">
        <v>581</v>
      </c>
      <c r="C591" t="s">
        <v>1209</v>
      </c>
      <c r="D591">
        <v>0.5</v>
      </c>
      <c r="E591" t="s">
        <v>1521</v>
      </c>
      <c r="F591">
        <v>0.316</v>
      </c>
      <c r="G591">
        <v>18</v>
      </c>
      <c r="H591" t="s">
        <v>1489</v>
      </c>
      <c r="L591" t="s">
        <v>1522</v>
      </c>
      <c r="M591" t="s">
        <v>1523</v>
      </c>
      <c r="N591" t="s">
        <v>1524</v>
      </c>
      <c r="R591" t="s">
        <v>2869</v>
      </c>
    </row>
    <row r="592" spans="1:18" ht="12.75" customHeight="1" x14ac:dyDescent="0.3">
      <c r="A592">
        <v>669</v>
      </c>
      <c r="B592" t="s">
        <v>356</v>
      </c>
      <c r="C592" t="s">
        <v>1209</v>
      </c>
      <c r="D592">
        <v>0.5</v>
      </c>
      <c r="E592" t="s">
        <v>1525</v>
      </c>
      <c r="F592">
        <v>0.33</v>
      </c>
      <c r="G592">
        <v>18</v>
      </c>
      <c r="H592" t="s">
        <v>1467</v>
      </c>
      <c r="L592" t="s">
        <v>1526</v>
      </c>
      <c r="M592" t="s">
        <v>1527</v>
      </c>
      <c r="N592" t="s">
        <v>1528</v>
      </c>
      <c r="R592" t="s">
        <v>2869</v>
      </c>
    </row>
    <row r="593" spans="1:18" ht="12.75" customHeight="1" x14ac:dyDescent="0.3">
      <c r="A593">
        <v>670</v>
      </c>
      <c r="B593" t="s">
        <v>27</v>
      </c>
      <c r="C593" t="s">
        <v>1209</v>
      </c>
      <c r="D593">
        <v>0.5</v>
      </c>
      <c r="E593" t="s">
        <v>1529</v>
      </c>
      <c r="F593">
        <v>0.23400000000000001</v>
      </c>
      <c r="G593">
        <v>18</v>
      </c>
      <c r="H593" t="s">
        <v>1072</v>
      </c>
      <c r="L593" t="s">
        <v>1211</v>
      </c>
      <c r="M593" t="s">
        <v>556</v>
      </c>
      <c r="N593" t="s">
        <v>785</v>
      </c>
      <c r="Q593" t="s">
        <v>174</v>
      </c>
    </row>
    <row r="594" spans="1:18" ht="12.75" customHeight="1" x14ac:dyDescent="0.3">
      <c r="A594">
        <v>671</v>
      </c>
      <c r="B594" t="s">
        <v>356</v>
      </c>
      <c r="C594" t="s">
        <v>1209</v>
      </c>
      <c r="D594">
        <v>0.5</v>
      </c>
      <c r="E594" t="s">
        <v>1530</v>
      </c>
      <c r="F594">
        <v>0.28000000000000003</v>
      </c>
      <c r="G594">
        <v>18</v>
      </c>
      <c r="H594" t="s">
        <v>22</v>
      </c>
      <c r="L594" t="s">
        <v>1526</v>
      </c>
      <c r="M594" t="s">
        <v>1531</v>
      </c>
      <c r="N594" t="s">
        <v>1528</v>
      </c>
      <c r="R594" t="s">
        <v>2869</v>
      </c>
    </row>
    <row r="595" spans="1:18" ht="12.75" customHeight="1" x14ac:dyDescent="0.3">
      <c r="A595">
        <v>672</v>
      </c>
      <c r="B595" t="s">
        <v>581</v>
      </c>
      <c r="C595" t="s">
        <v>1209</v>
      </c>
      <c r="D595" t="s">
        <v>517</v>
      </c>
      <c r="E595" t="s">
        <v>1532</v>
      </c>
      <c r="F595">
        <v>1.5</v>
      </c>
      <c r="G595">
        <v>18</v>
      </c>
      <c r="H595" t="s">
        <v>1533</v>
      </c>
      <c r="L595" t="s">
        <v>657</v>
      </c>
      <c r="M595" t="s">
        <v>1490</v>
      </c>
      <c r="N595" t="s">
        <v>1534</v>
      </c>
      <c r="Q595" t="s">
        <v>660</v>
      </c>
    </row>
    <row r="596" spans="1:18" ht="12.75" customHeight="1" x14ac:dyDescent="0.3">
      <c r="A596">
        <v>673</v>
      </c>
      <c r="B596" t="s">
        <v>27</v>
      </c>
      <c r="C596" t="s">
        <v>1209</v>
      </c>
      <c r="D596">
        <v>0.5</v>
      </c>
      <c r="E596" t="s">
        <v>1535</v>
      </c>
      <c r="F596">
        <v>0.21</v>
      </c>
      <c r="G596">
        <v>18</v>
      </c>
      <c r="H596" t="s">
        <v>1072</v>
      </c>
      <c r="L596" t="s">
        <v>1536</v>
      </c>
      <c r="M596" t="s">
        <v>556</v>
      </c>
      <c r="N596" t="s">
        <v>785</v>
      </c>
      <c r="Q596" t="s">
        <v>174</v>
      </c>
    </row>
    <row r="597" spans="1:18" ht="12.75" customHeight="1" x14ac:dyDescent="0.3">
      <c r="A597">
        <v>674</v>
      </c>
      <c r="B597" t="s">
        <v>27</v>
      </c>
      <c r="C597" t="s">
        <v>1209</v>
      </c>
      <c r="D597">
        <v>0.5</v>
      </c>
      <c r="E597" t="s">
        <v>1537</v>
      </c>
      <c r="F597">
        <v>0.14399999999999999</v>
      </c>
      <c r="G597">
        <v>18</v>
      </c>
      <c r="H597" t="s">
        <v>1072</v>
      </c>
      <c r="L597" t="s">
        <v>1538</v>
      </c>
      <c r="M597" t="s">
        <v>1539</v>
      </c>
      <c r="N597" t="s">
        <v>1540</v>
      </c>
    </row>
    <row r="598" spans="1:18" ht="12.75" customHeight="1" x14ac:dyDescent="0.3">
      <c r="A598">
        <v>675</v>
      </c>
      <c r="B598" t="s">
        <v>581</v>
      </c>
      <c r="C598" t="s">
        <v>1209</v>
      </c>
      <c r="D598" t="s">
        <v>517</v>
      </c>
      <c r="E598" t="s">
        <v>1541</v>
      </c>
      <c r="F598">
        <v>0.8</v>
      </c>
      <c r="G598">
        <v>18</v>
      </c>
      <c r="H598" t="s">
        <v>26</v>
      </c>
      <c r="L598" t="s">
        <v>657</v>
      </c>
      <c r="M598" t="s">
        <v>1490</v>
      </c>
      <c r="N598" t="s">
        <v>1534</v>
      </c>
      <c r="Q598" t="s">
        <v>660</v>
      </c>
    </row>
    <row r="599" spans="1:18" ht="12.75" customHeight="1" x14ac:dyDescent="0.3">
      <c r="A599">
        <v>676</v>
      </c>
      <c r="B599" t="s">
        <v>581</v>
      </c>
      <c r="C599" t="s">
        <v>1542</v>
      </c>
      <c r="D599">
        <v>0.5</v>
      </c>
      <c r="E599" t="s">
        <v>1543</v>
      </c>
      <c r="F599">
        <v>0.41399999999999998</v>
      </c>
      <c r="G599">
        <v>18</v>
      </c>
      <c r="H599" t="s">
        <v>26</v>
      </c>
      <c r="L599" t="s">
        <v>1544</v>
      </c>
      <c r="M599" t="s">
        <v>1390</v>
      </c>
      <c r="N599" t="s">
        <v>1545</v>
      </c>
      <c r="R599" t="s">
        <v>2869</v>
      </c>
    </row>
    <row r="600" spans="1:18" ht="12.75" customHeight="1" x14ac:dyDescent="0.3">
      <c r="A600">
        <v>677</v>
      </c>
      <c r="B600" t="s">
        <v>581</v>
      </c>
      <c r="C600" t="s">
        <v>1542</v>
      </c>
      <c r="D600">
        <v>0.5</v>
      </c>
      <c r="E600" t="s">
        <v>1546</v>
      </c>
      <c r="F600">
        <v>0.32500000000000001</v>
      </c>
      <c r="G600">
        <v>18</v>
      </c>
      <c r="H600" t="s">
        <v>1533</v>
      </c>
      <c r="L600" t="s">
        <v>1547</v>
      </c>
      <c r="M600" t="s">
        <v>1548</v>
      </c>
      <c r="N600" t="s">
        <v>1549</v>
      </c>
    </row>
    <row r="601" spans="1:18" ht="12.75" customHeight="1" x14ac:dyDescent="0.3">
      <c r="A601" s="36">
        <v>678</v>
      </c>
      <c r="B601" t="s">
        <v>27</v>
      </c>
      <c r="C601" t="s">
        <v>1542</v>
      </c>
      <c r="D601">
        <v>0.5</v>
      </c>
      <c r="E601" t="s">
        <v>1550</v>
      </c>
      <c r="F601">
        <v>3.5999999999999997E-2</v>
      </c>
      <c r="G601">
        <v>18</v>
      </c>
      <c r="H601" t="s">
        <v>1072</v>
      </c>
      <c r="L601" t="s">
        <v>1551</v>
      </c>
      <c r="M601" t="s">
        <v>1552</v>
      </c>
      <c r="N601" t="s">
        <v>1553</v>
      </c>
    </row>
    <row r="602" spans="1:18" ht="12.75" customHeight="1" x14ac:dyDescent="0.3">
      <c r="A602">
        <v>679</v>
      </c>
      <c r="B602" t="s">
        <v>27</v>
      </c>
      <c r="C602" t="s">
        <v>1542</v>
      </c>
      <c r="D602">
        <v>0.5</v>
      </c>
      <c r="E602" t="s">
        <v>1554</v>
      </c>
      <c r="F602">
        <v>0.112</v>
      </c>
      <c r="G602">
        <v>18</v>
      </c>
      <c r="H602" t="s">
        <v>129</v>
      </c>
      <c r="L602" t="s">
        <v>1555</v>
      </c>
      <c r="M602" t="s">
        <v>1556</v>
      </c>
      <c r="N602" t="s">
        <v>785</v>
      </c>
      <c r="Q602" t="s">
        <v>174</v>
      </c>
    </row>
    <row r="603" spans="1:18" ht="12.75" customHeight="1" x14ac:dyDescent="0.3">
      <c r="A603">
        <v>680</v>
      </c>
      <c r="B603" t="s">
        <v>27</v>
      </c>
      <c r="C603" t="s">
        <v>1542</v>
      </c>
      <c r="D603">
        <v>0.5</v>
      </c>
      <c r="E603" t="s">
        <v>1557</v>
      </c>
      <c r="F603">
        <v>0.504</v>
      </c>
      <c r="G603">
        <v>18</v>
      </c>
      <c r="H603" t="s">
        <v>1072</v>
      </c>
      <c r="L603" t="s">
        <v>1453</v>
      </c>
      <c r="M603" t="s">
        <v>1558</v>
      </c>
      <c r="N603" t="s">
        <v>1559</v>
      </c>
      <c r="R603" t="s">
        <v>2869</v>
      </c>
    </row>
    <row r="604" spans="1:18" ht="12.75" customHeight="1" x14ac:dyDescent="0.3">
      <c r="A604">
        <v>681</v>
      </c>
      <c r="B604" t="s">
        <v>356</v>
      </c>
      <c r="C604" t="s">
        <v>1542</v>
      </c>
      <c r="D604">
        <v>0.5</v>
      </c>
      <c r="E604" t="s">
        <v>1560</v>
      </c>
      <c r="F604">
        <v>0.4</v>
      </c>
      <c r="G604">
        <v>18</v>
      </c>
      <c r="H604" t="s">
        <v>1467</v>
      </c>
      <c r="L604" t="s">
        <v>1561</v>
      </c>
      <c r="M604" t="s">
        <v>1562</v>
      </c>
      <c r="N604" t="s">
        <v>1563</v>
      </c>
      <c r="R604" t="s">
        <v>2869</v>
      </c>
    </row>
    <row r="605" spans="1:18" ht="12.75" customHeight="1" x14ac:dyDescent="0.3">
      <c r="A605">
        <v>682</v>
      </c>
      <c r="B605" t="s">
        <v>356</v>
      </c>
      <c r="C605" t="s">
        <v>1542</v>
      </c>
      <c r="D605">
        <v>0.5</v>
      </c>
      <c r="E605" t="s">
        <v>1564</v>
      </c>
      <c r="F605">
        <v>0.6</v>
      </c>
      <c r="G605">
        <v>18</v>
      </c>
      <c r="H605" t="s">
        <v>1395</v>
      </c>
      <c r="L605" t="s">
        <v>1565</v>
      </c>
      <c r="M605" t="s">
        <v>1566</v>
      </c>
      <c r="N605" t="s">
        <v>1567</v>
      </c>
      <c r="R605" t="s">
        <v>2869</v>
      </c>
    </row>
    <row r="606" spans="1:18" ht="12.75" customHeight="1" x14ac:dyDescent="0.3">
      <c r="A606">
        <v>683</v>
      </c>
      <c r="B606" t="s">
        <v>356</v>
      </c>
      <c r="C606" t="s">
        <v>1542</v>
      </c>
      <c r="D606">
        <v>0.5</v>
      </c>
      <c r="E606" t="s">
        <v>1568</v>
      </c>
      <c r="F606">
        <v>7.0000000000000007E-2</v>
      </c>
      <c r="G606">
        <v>18</v>
      </c>
      <c r="H606" t="s">
        <v>22</v>
      </c>
      <c r="L606" t="s">
        <v>1569</v>
      </c>
      <c r="M606" t="s">
        <v>1570</v>
      </c>
      <c r="N606" t="s">
        <v>1571</v>
      </c>
      <c r="R606" t="s">
        <v>2869</v>
      </c>
    </row>
    <row r="607" spans="1:18" ht="12.75" customHeight="1" x14ac:dyDescent="0.3">
      <c r="A607">
        <v>684</v>
      </c>
      <c r="B607" t="s">
        <v>356</v>
      </c>
      <c r="C607" t="s">
        <v>1572</v>
      </c>
      <c r="D607">
        <v>0.5</v>
      </c>
      <c r="E607" t="s">
        <v>1573</v>
      </c>
      <c r="F607">
        <v>0.8</v>
      </c>
      <c r="G607">
        <v>18</v>
      </c>
      <c r="H607" t="s">
        <v>1395</v>
      </c>
      <c r="L607" t="s">
        <v>1574</v>
      </c>
      <c r="M607" t="s">
        <v>1566</v>
      </c>
      <c r="N607" t="s">
        <v>173</v>
      </c>
      <c r="Q607" t="s">
        <v>174</v>
      </c>
    </row>
    <row r="608" spans="1:18" ht="12.75" customHeight="1" x14ac:dyDescent="0.3">
      <c r="A608">
        <v>685</v>
      </c>
      <c r="B608" t="s">
        <v>356</v>
      </c>
      <c r="C608" t="s">
        <v>1572</v>
      </c>
      <c r="D608">
        <v>0.5</v>
      </c>
      <c r="E608" t="s">
        <v>1575</v>
      </c>
      <c r="F608">
        <v>0.04</v>
      </c>
      <c r="G608">
        <v>18</v>
      </c>
      <c r="H608" t="s">
        <v>22</v>
      </c>
      <c r="I608">
        <v>37</v>
      </c>
      <c r="L608" t="s">
        <v>1576</v>
      </c>
      <c r="M608" t="s">
        <v>1566</v>
      </c>
      <c r="N608" t="s">
        <v>1577</v>
      </c>
      <c r="Q608" t="s">
        <v>643</v>
      </c>
      <c r="R608" t="s">
        <v>2869</v>
      </c>
    </row>
    <row r="609" spans="1:18" ht="12.75" customHeight="1" x14ac:dyDescent="0.3">
      <c r="A609">
        <v>686</v>
      </c>
      <c r="B609" t="s">
        <v>27</v>
      </c>
      <c r="C609" t="s">
        <v>1572</v>
      </c>
      <c r="D609">
        <v>0.5</v>
      </c>
      <c r="E609" t="s">
        <v>1578</v>
      </c>
      <c r="F609">
        <v>0.495</v>
      </c>
      <c r="G609">
        <v>18</v>
      </c>
      <c r="H609" t="s">
        <v>129</v>
      </c>
      <c r="L609" t="s">
        <v>1555</v>
      </c>
      <c r="M609" t="s">
        <v>1579</v>
      </c>
      <c r="N609" t="s">
        <v>1580</v>
      </c>
      <c r="R609" t="s">
        <v>2869</v>
      </c>
    </row>
    <row r="610" spans="1:18" ht="12.75" customHeight="1" x14ac:dyDescent="0.3">
      <c r="A610">
        <v>687</v>
      </c>
      <c r="B610" t="s">
        <v>27</v>
      </c>
      <c r="C610" t="s">
        <v>1572</v>
      </c>
      <c r="D610">
        <v>0.5</v>
      </c>
      <c r="E610" t="s">
        <v>1581</v>
      </c>
      <c r="F610">
        <v>0.436</v>
      </c>
      <c r="G610">
        <v>18</v>
      </c>
      <c r="H610" t="s">
        <v>1072</v>
      </c>
      <c r="I610">
        <v>36</v>
      </c>
      <c r="L610" t="s">
        <v>1582</v>
      </c>
      <c r="M610" t="s">
        <v>1583</v>
      </c>
      <c r="N610" t="s">
        <v>1584</v>
      </c>
      <c r="Q610" t="s">
        <v>643</v>
      </c>
      <c r="R610" t="s">
        <v>2869</v>
      </c>
    </row>
    <row r="611" spans="1:18" ht="12.75" customHeight="1" x14ac:dyDescent="0.3">
      <c r="A611">
        <v>688</v>
      </c>
      <c r="B611" t="s">
        <v>356</v>
      </c>
      <c r="C611" t="s">
        <v>1572</v>
      </c>
      <c r="D611">
        <v>0.5</v>
      </c>
      <c r="E611" t="s">
        <v>1585</v>
      </c>
      <c r="F611">
        <v>0.56000000000000005</v>
      </c>
      <c r="G611">
        <v>18</v>
      </c>
      <c r="H611" t="s">
        <v>1395</v>
      </c>
      <c r="L611" t="s">
        <v>1586</v>
      </c>
      <c r="M611" t="s">
        <v>1566</v>
      </c>
      <c r="N611" t="s">
        <v>173</v>
      </c>
      <c r="Q611" t="s">
        <v>174</v>
      </c>
    </row>
    <row r="612" spans="1:18" ht="12.75" customHeight="1" x14ac:dyDescent="0.3">
      <c r="A612" s="36">
        <v>689</v>
      </c>
      <c r="B612" t="s">
        <v>27</v>
      </c>
      <c r="C612" t="s">
        <v>1572</v>
      </c>
      <c r="D612">
        <v>0.5</v>
      </c>
      <c r="E612" t="s">
        <v>1587</v>
      </c>
      <c r="F612">
        <v>0.26500000000000001</v>
      </c>
      <c r="G612">
        <v>18</v>
      </c>
      <c r="H612" t="s">
        <v>1072</v>
      </c>
      <c r="L612" t="s">
        <v>1588</v>
      </c>
      <c r="M612" t="s">
        <v>1589</v>
      </c>
      <c r="N612" t="s">
        <v>1590</v>
      </c>
      <c r="R612" t="s">
        <v>2869</v>
      </c>
    </row>
    <row r="613" spans="1:18" ht="12.75" customHeight="1" x14ac:dyDescent="0.3">
      <c r="D613" t="s">
        <v>514</v>
      </c>
      <c r="F613">
        <f>SUM(F392:F612)</f>
        <v>88.372000000000071</v>
      </c>
    </row>
    <row r="614" spans="1:18" ht="12.75" customHeight="1" x14ac:dyDescent="0.3">
      <c r="E614" t="s">
        <v>1591</v>
      </c>
      <c r="F614">
        <f>SUM(F224:F613)-(F615)</f>
        <v>227.05972000000006</v>
      </c>
    </row>
    <row r="615" spans="1:18" ht="12.75" customHeight="1" x14ac:dyDescent="0.3">
      <c r="E615" t="s">
        <v>1592</v>
      </c>
      <c r="F615">
        <f>SUM(F572,F562:F563,F552:F553,F538:F539,F533,F529,F520:F521,F412,F405:F406,F401:F402,F398,F395,F391,F383:F384,F375,F373,F371,F364:F366,F361,F360,F354:F356,F349:F352,F339:F342,F319:F322,F300:F303,F283:F286,F271:F274)</f>
        <v>39.970400000000005</v>
      </c>
      <c r="G615" t="s">
        <v>1593</v>
      </c>
    </row>
    <row r="616" spans="1:18" ht="12.75" customHeight="1" x14ac:dyDescent="0.3">
      <c r="E616" t="s">
        <v>1594</v>
      </c>
      <c r="F616">
        <f>SUM(F224:F613)</f>
        <v>267.03012000000007</v>
      </c>
      <c r="G616" t="s">
        <v>1593</v>
      </c>
    </row>
  </sheetData>
  <autoFilter ref="A1:V616"/>
  <sortState ref="A2:Q616">
    <sortCondition ref="A2:A616"/>
  </sortState>
  <customSheetViews>
    <customSheetView guid="{4D6F9BFA-08F7-4CEB-84A1-5CA08A04CE06}" scale="125" showAutoFilter="1">
      <pane xSplit="1" topLeftCell="N1" activePane="topRight" state="frozen"/>
      <selection pane="topRight" activeCell="N252" sqref="N252"/>
      <pageMargins left="0.75" right="0.75" top="1" bottom="1" header="0.5" footer="0.5"/>
      <pageSetup orientation="portrait" horizontalDpi="4294967292" verticalDpi="4294967292"/>
      <autoFilter ref="A1:V616"/>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B76"/>
  <sheetViews>
    <sheetView topLeftCell="A64" workbookViewId="0">
      <selection activeCell="A76" sqref="A1:A76"/>
    </sheetView>
  </sheetViews>
  <sheetFormatPr defaultColWidth="11.19921875" defaultRowHeight="15.6" x14ac:dyDescent="0.3"/>
  <sheetData>
    <row r="1" spans="1:2" x14ac:dyDescent="0.3">
      <c r="A1">
        <v>37</v>
      </c>
      <c r="B1">
        <v>37</v>
      </c>
    </row>
    <row r="2" spans="1:2" x14ac:dyDescent="0.3">
      <c r="A2">
        <v>48</v>
      </c>
      <c r="B2">
        <v>48</v>
      </c>
    </row>
    <row r="3" spans="1:2" x14ac:dyDescent="0.3">
      <c r="A3">
        <v>83</v>
      </c>
      <c r="B3">
        <v>83</v>
      </c>
    </row>
    <row r="4" spans="1:2" x14ac:dyDescent="0.3">
      <c r="A4">
        <v>97</v>
      </c>
      <c r="B4">
        <v>97</v>
      </c>
    </row>
    <row r="5" spans="1:2" x14ac:dyDescent="0.3">
      <c r="A5">
        <v>186</v>
      </c>
      <c r="B5">
        <v>186</v>
      </c>
    </row>
    <row r="6" spans="1:2" x14ac:dyDescent="0.3">
      <c r="A6">
        <v>503</v>
      </c>
      <c r="B6">
        <v>503</v>
      </c>
    </row>
    <row r="7" spans="1:2" x14ac:dyDescent="0.3">
      <c r="A7" t="s">
        <v>2516</v>
      </c>
      <c r="B7" t="s">
        <v>2516</v>
      </c>
    </row>
    <row r="8" spans="1:2" x14ac:dyDescent="0.3">
      <c r="A8" t="s">
        <v>2281</v>
      </c>
      <c r="B8" t="s">
        <v>2281</v>
      </c>
    </row>
    <row r="9" spans="1:2" x14ac:dyDescent="0.3">
      <c r="A9" t="s">
        <v>2250</v>
      </c>
      <c r="B9" t="s">
        <v>2250</v>
      </c>
    </row>
    <row r="10" spans="1:2" x14ac:dyDescent="0.3">
      <c r="B10" t="s">
        <v>2648</v>
      </c>
    </row>
    <row r="11" spans="1:2" x14ac:dyDescent="0.3">
      <c r="A11">
        <v>162</v>
      </c>
      <c r="B11">
        <v>162</v>
      </c>
    </row>
    <row r="12" spans="1:2" x14ac:dyDescent="0.3">
      <c r="A12">
        <v>203</v>
      </c>
      <c r="B12">
        <v>203</v>
      </c>
    </row>
    <row r="13" spans="1:2" x14ac:dyDescent="0.3">
      <c r="A13">
        <v>332</v>
      </c>
      <c r="B13">
        <v>332</v>
      </c>
    </row>
    <row r="14" spans="1:2" x14ac:dyDescent="0.3">
      <c r="A14" t="s">
        <v>2634</v>
      </c>
      <c r="B14" t="s">
        <v>2634</v>
      </c>
    </row>
    <row r="15" spans="1:2" x14ac:dyDescent="0.3">
      <c r="A15">
        <v>114</v>
      </c>
      <c r="B15">
        <v>114</v>
      </c>
    </row>
    <row r="16" spans="1:2" x14ac:dyDescent="0.3">
      <c r="A16">
        <v>108</v>
      </c>
      <c r="B16">
        <v>108</v>
      </c>
    </row>
    <row r="17" spans="1:2" x14ac:dyDescent="0.3">
      <c r="A17">
        <v>326</v>
      </c>
      <c r="B17">
        <v>326</v>
      </c>
    </row>
    <row r="18" spans="1:2" x14ac:dyDescent="0.3">
      <c r="A18">
        <v>526</v>
      </c>
      <c r="B18">
        <v>526</v>
      </c>
    </row>
    <row r="19" spans="1:2" x14ac:dyDescent="0.3">
      <c r="A19">
        <v>118</v>
      </c>
      <c r="B19">
        <v>118</v>
      </c>
    </row>
    <row r="20" spans="1:2" x14ac:dyDescent="0.3">
      <c r="A20">
        <v>214</v>
      </c>
      <c r="B20">
        <v>214</v>
      </c>
    </row>
    <row r="21" spans="1:2" x14ac:dyDescent="0.3">
      <c r="A21">
        <v>406</v>
      </c>
      <c r="B21">
        <v>406</v>
      </c>
    </row>
    <row r="22" spans="1:2" x14ac:dyDescent="0.3">
      <c r="A22">
        <v>210</v>
      </c>
      <c r="B22">
        <v>210</v>
      </c>
    </row>
    <row r="23" spans="1:2" x14ac:dyDescent="0.3">
      <c r="A23">
        <v>582</v>
      </c>
      <c r="B23">
        <v>582</v>
      </c>
    </row>
    <row r="24" spans="1:2" x14ac:dyDescent="0.3">
      <c r="A24">
        <v>92</v>
      </c>
      <c r="B24">
        <v>92</v>
      </c>
    </row>
    <row r="25" spans="1:2" x14ac:dyDescent="0.3">
      <c r="A25">
        <v>138</v>
      </c>
      <c r="B25">
        <v>138</v>
      </c>
    </row>
    <row r="26" spans="1:2" x14ac:dyDescent="0.3">
      <c r="A26" t="s">
        <v>2623</v>
      </c>
      <c r="B26" t="s">
        <v>2623</v>
      </c>
    </row>
    <row r="27" spans="1:2" x14ac:dyDescent="0.3">
      <c r="A27">
        <v>593</v>
      </c>
      <c r="B27">
        <v>593</v>
      </c>
    </row>
    <row r="28" spans="1:2" x14ac:dyDescent="0.3">
      <c r="A28">
        <v>494</v>
      </c>
      <c r="B28">
        <v>494</v>
      </c>
    </row>
    <row r="29" spans="1:2" x14ac:dyDescent="0.3">
      <c r="A29">
        <v>127</v>
      </c>
      <c r="B29">
        <v>127</v>
      </c>
    </row>
    <row r="30" spans="1:2" x14ac:dyDescent="0.3">
      <c r="A30">
        <v>610</v>
      </c>
      <c r="B30">
        <v>610</v>
      </c>
    </row>
    <row r="31" spans="1:2" x14ac:dyDescent="0.3">
      <c r="A31" t="s">
        <v>2825</v>
      </c>
      <c r="B31" t="s">
        <v>2825</v>
      </c>
    </row>
    <row r="32" spans="1:2" x14ac:dyDescent="0.3">
      <c r="A32">
        <v>366</v>
      </c>
      <c r="B32">
        <v>366</v>
      </c>
    </row>
    <row r="33" spans="1:2" x14ac:dyDescent="0.3">
      <c r="A33">
        <v>552</v>
      </c>
      <c r="B33">
        <v>552</v>
      </c>
    </row>
    <row r="34" spans="1:2" x14ac:dyDescent="0.3">
      <c r="A34">
        <v>665</v>
      </c>
      <c r="B34">
        <v>665</v>
      </c>
    </row>
    <row r="35" spans="1:2" x14ac:dyDescent="0.3">
      <c r="A35">
        <v>475</v>
      </c>
      <c r="B35">
        <v>475</v>
      </c>
    </row>
    <row r="36" spans="1:2" x14ac:dyDescent="0.3">
      <c r="A36">
        <v>662</v>
      </c>
      <c r="B36">
        <v>662</v>
      </c>
    </row>
    <row r="37" spans="1:2" x14ac:dyDescent="0.3">
      <c r="A37" t="s">
        <v>2124</v>
      </c>
      <c r="B37" t="s">
        <v>2124</v>
      </c>
    </row>
    <row r="38" spans="1:2" x14ac:dyDescent="0.3">
      <c r="A38">
        <v>11</v>
      </c>
      <c r="B38">
        <v>11</v>
      </c>
    </row>
    <row r="39" spans="1:2" x14ac:dyDescent="0.3">
      <c r="A39">
        <v>456</v>
      </c>
      <c r="B39">
        <v>456</v>
      </c>
    </row>
    <row r="40" spans="1:2" x14ac:dyDescent="0.3">
      <c r="A40">
        <v>619</v>
      </c>
      <c r="B40">
        <v>619</v>
      </c>
    </row>
    <row r="41" spans="1:2" x14ac:dyDescent="0.3">
      <c r="A41" t="s">
        <v>2650</v>
      </c>
      <c r="B41" t="s">
        <v>2650</v>
      </c>
    </row>
    <row r="42" spans="1:2" x14ac:dyDescent="0.3">
      <c r="A42">
        <v>680</v>
      </c>
      <c r="B42">
        <v>680</v>
      </c>
    </row>
    <row r="43" spans="1:2" x14ac:dyDescent="0.3">
      <c r="A43" t="s">
        <v>2230</v>
      </c>
      <c r="B43" t="s">
        <v>2230</v>
      </c>
    </row>
    <row r="44" spans="1:2" x14ac:dyDescent="0.3">
      <c r="A44">
        <v>689</v>
      </c>
      <c r="B44">
        <v>689</v>
      </c>
    </row>
    <row r="45" spans="1:2" x14ac:dyDescent="0.3">
      <c r="A45">
        <v>567</v>
      </c>
      <c r="B45">
        <v>567</v>
      </c>
    </row>
    <row r="46" spans="1:2" x14ac:dyDescent="0.3">
      <c r="A46">
        <v>178</v>
      </c>
      <c r="B46">
        <v>178</v>
      </c>
    </row>
    <row r="47" spans="1:2" x14ac:dyDescent="0.3">
      <c r="A47">
        <v>517</v>
      </c>
      <c r="B47">
        <v>517</v>
      </c>
    </row>
    <row r="48" spans="1:2" x14ac:dyDescent="0.3">
      <c r="A48">
        <v>646</v>
      </c>
      <c r="B48">
        <v>646</v>
      </c>
    </row>
    <row r="49" spans="1:2" x14ac:dyDescent="0.3">
      <c r="A49">
        <v>673</v>
      </c>
      <c r="B49">
        <v>673</v>
      </c>
    </row>
    <row r="50" spans="1:2" x14ac:dyDescent="0.3">
      <c r="A50">
        <v>684</v>
      </c>
      <c r="B50">
        <v>684</v>
      </c>
    </row>
    <row r="51" spans="1:2" x14ac:dyDescent="0.3">
      <c r="A51">
        <v>570</v>
      </c>
      <c r="B51">
        <v>570</v>
      </c>
    </row>
    <row r="52" spans="1:2" x14ac:dyDescent="0.3">
      <c r="A52">
        <v>508</v>
      </c>
      <c r="B52">
        <v>508</v>
      </c>
    </row>
    <row r="53" spans="1:2" x14ac:dyDescent="0.3">
      <c r="A53">
        <v>487</v>
      </c>
      <c r="B53">
        <v>487</v>
      </c>
    </row>
    <row r="54" spans="1:2" x14ac:dyDescent="0.3">
      <c r="A54">
        <v>189</v>
      </c>
      <c r="B54">
        <v>189</v>
      </c>
    </row>
    <row r="55" spans="1:2" x14ac:dyDescent="0.3">
      <c r="A55">
        <v>536</v>
      </c>
      <c r="B55">
        <v>536</v>
      </c>
    </row>
    <row r="56" spans="1:2" x14ac:dyDescent="0.3">
      <c r="A56">
        <v>556</v>
      </c>
      <c r="B56">
        <v>556</v>
      </c>
    </row>
    <row r="57" spans="1:2" x14ac:dyDescent="0.3">
      <c r="A57">
        <v>571</v>
      </c>
      <c r="B57">
        <v>571</v>
      </c>
    </row>
    <row r="58" spans="1:2" x14ac:dyDescent="0.3">
      <c r="A58">
        <v>62</v>
      </c>
      <c r="B58">
        <v>62</v>
      </c>
    </row>
    <row r="59" spans="1:2" x14ac:dyDescent="0.3">
      <c r="A59">
        <v>476</v>
      </c>
      <c r="B59">
        <v>476</v>
      </c>
    </row>
    <row r="60" spans="1:2" x14ac:dyDescent="0.3">
      <c r="A60" t="s">
        <v>2305</v>
      </c>
      <c r="B60" t="s">
        <v>2305</v>
      </c>
    </row>
    <row r="61" spans="1:2" x14ac:dyDescent="0.3">
      <c r="A61">
        <v>121</v>
      </c>
      <c r="B61">
        <v>121</v>
      </c>
    </row>
    <row r="62" spans="1:2" x14ac:dyDescent="0.3">
      <c r="A62">
        <v>559</v>
      </c>
      <c r="B62">
        <v>559</v>
      </c>
    </row>
    <row r="63" spans="1:2" x14ac:dyDescent="0.3">
      <c r="A63">
        <v>179</v>
      </c>
      <c r="B63">
        <v>179</v>
      </c>
    </row>
    <row r="64" spans="1:2" x14ac:dyDescent="0.3">
      <c r="A64">
        <v>78</v>
      </c>
      <c r="B64">
        <v>78</v>
      </c>
    </row>
    <row r="65" spans="1:2" x14ac:dyDescent="0.3">
      <c r="A65">
        <v>595</v>
      </c>
      <c r="B65">
        <v>595</v>
      </c>
    </row>
    <row r="66" spans="1:2" x14ac:dyDescent="0.3">
      <c r="A66">
        <v>572</v>
      </c>
      <c r="B66">
        <v>572</v>
      </c>
    </row>
    <row r="67" spans="1:2" x14ac:dyDescent="0.3">
      <c r="A67">
        <v>578</v>
      </c>
      <c r="B67">
        <v>578</v>
      </c>
    </row>
    <row r="68" spans="1:2" x14ac:dyDescent="0.3">
      <c r="A68">
        <v>18</v>
      </c>
      <c r="B68">
        <v>18</v>
      </c>
    </row>
    <row r="69" spans="1:2" x14ac:dyDescent="0.3">
      <c r="A69">
        <v>585</v>
      </c>
      <c r="B69">
        <v>585</v>
      </c>
    </row>
    <row r="70" spans="1:2" x14ac:dyDescent="0.3">
      <c r="A70">
        <v>180</v>
      </c>
      <c r="B70">
        <v>180</v>
      </c>
    </row>
    <row r="71" spans="1:2" x14ac:dyDescent="0.3">
      <c r="A71">
        <v>102</v>
      </c>
      <c r="B71">
        <v>102</v>
      </c>
    </row>
    <row r="72" spans="1:2" x14ac:dyDescent="0.3">
      <c r="A72">
        <v>511</v>
      </c>
      <c r="B72">
        <v>511</v>
      </c>
    </row>
    <row r="73" spans="1:2" x14ac:dyDescent="0.3">
      <c r="A73">
        <v>77</v>
      </c>
      <c r="B73">
        <v>77</v>
      </c>
    </row>
    <row r="74" spans="1:2" x14ac:dyDescent="0.3">
      <c r="A74">
        <v>75</v>
      </c>
      <c r="B74">
        <v>75</v>
      </c>
    </row>
    <row r="75" spans="1:2" x14ac:dyDescent="0.3">
      <c r="A75">
        <v>166</v>
      </c>
      <c r="B75">
        <v>166</v>
      </c>
    </row>
    <row r="76" spans="1:2" x14ac:dyDescent="0.3">
      <c r="A76">
        <v>583</v>
      </c>
      <c r="B76">
        <v>583</v>
      </c>
    </row>
  </sheetData>
  <customSheetViews>
    <customSheetView guid="{4D6F9BFA-08F7-4CEB-84A1-5CA08A04CE06}" topLeftCell="A64">
      <selection activeCell="A76" sqref="A1:A76"/>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7" sqref="A17"/>
    </sheetView>
  </sheetViews>
  <sheetFormatPr defaultRowHeight="15.6" x14ac:dyDescent="0.3"/>
  <sheetData>
    <row r="1" spans="1:4" x14ac:dyDescent="0.3">
      <c r="A1" t="s">
        <v>1706</v>
      </c>
      <c r="B1" t="s">
        <v>3988</v>
      </c>
    </row>
    <row r="2" spans="1:4" x14ac:dyDescent="0.3">
      <c r="A2" t="s">
        <v>1730</v>
      </c>
      <c r="B2" t="s">
        <v>3988</v>
      </c>
    </row>
    <row r="3" spans="1:4" x14ac:dyDescent="0.3">
      <c r="A3" t="s">
        <v>2045</v>
      </c>
      <c r="B3" t="s">
        <v>3988</v>
      </c>
      <c r="D3" t="s">
        <v>5407</v>
      </c>
    </row>
    <row r="4" spans="1:4" x14ac:dyDescent="0.3">
      <c r="A4" t="s">
        <v>2053</v>
      </c>
      <c r="B4" t="s">
        <v>3988</v>
      </c>
    </row>
    <row r="5" spans="1:4" x14ac:dyDescent="0.3">
      <c r="A5" t="s">
        <v>1624</v>
      </c>
      <c r="B5" t="s">
        <v>3989</v>
      </c>
    </row>
    <row r="6" spans="1:4" x14ac:dyDescent="0.3">
      <c r="A6" t="s">
        <v>1785</v>
      </c>
      <c r="B6" t="s">
        <v>3989</v>
      </c>
    </row>
    <row r="7" spans="1:4" x14ac:dyDescent="0.3">
      <c r="A7" t="s">
        <v>1687</v>
      </c>
      <c r="B7" t="s">
        <v>3989</v>
      </c>
    </row>
    <row r="8" spans="1:4" x14ac:dyDescent="0.3">
      <c r="A8" t="s">
        <v>1757</v>
      </c>
      <c r="B8" t="s">
        <v>3989</v>
      </c>
    </row>
    <row r="9" spans="1:4" x14ac:dyDescent="0.3">
      <c r="A9" t="s">
        <v>2924</v>
      </c>
      <c r="B9" t="s">
        <v>3990</v>
      </c>
    </row>
    <row r="10" spans="1:4" x14ac:dyDescent="0.3">
      <c r="A10" t="s">
        <v>1713</v>
      </c>
      <c r="B10" t="s">
        <v>3103</v>
      </c>
    </row>
    <row r="11" spans="1:4" x14ac:dyDescent="0.3">
      <c r="A11" t="s">
        <v>3918</v>
      </c>
      <c r="B11" t="s">
        <v>3990</v>
      </c>
    </row>
    <row r="12" spans="1:4" x14ac:dyDescent="0.3">
      <c r="A12" t="s">
        <v>1890</v>
      </c>
      <c r="B12" t="s">
        <v>3990</v>
      </c>
    </row>
    <row r="13" spans="1:4" x14ac:dyDescent="0.3">
      <c r="A13" t="s">
        <v>5408</v>
      </c>
      <c r="B13" t="s">
        <v>3103</v>
      </c>
    </row>
    <row r="14" spans="1:4" x14ac:dyDescent="0.3">
      <c r="A14" t="s">
        <v>1693</v>
      </c>
      <c r="B14" t="s">
        <v>3103</v>
      </c>
    </row>
    <row r="15" spans="1:4" x14ac:dyDescent="0.3">
      <c r="A15" t="s">
        <v>1929</v>
      </c>
      <c r="B15" t="s">
        <v>3990</v>
      </c>
    </row>
    <row r="16" spans="1:4" x14ac:dyDescent="0.3">
      <c r="A16" t="s">
        <v>1667</v>
      </c>
      <c r="B16" t="s">
        <v>3990</v>
      </c>
    </row>
  </sheetData>
  <customSheetViews>
    <customSheetView guid="{4D6F9BFA-08F7-4CEB-84A1-5CA08A04CE06}">
      <selection activeCell="A17" sqref="A17"/>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25" sqref="A25"/>
    </sheetView>
  </sheetViews>
  <sheetFormatPr defaultRowHeight="15.6" x14ac:dyDescent="0.3"/>
  <sheetData>
    <row r="1" spans="1:1" x14ac:dyDescent="0.3">
      <c r="A1" t="s">
        <v>5395</v>
      </c>
    </row>
    <row r="2" spans="1:1" x14ac:dyDescent="0.3">
      <c r="A2" t="s">
        <v>5399</v>
      </c>
    </row>
    <row r="4" spans="1:1" x14ac:dyDescent="0.3">
      <c r="A4" t="s">
        <v>5404</v>
      </c>
    </row>
    <row r="16" spans="1:1" x14ac:dyDescent="0.3">
      <c r="A16" t="s">
        <v>5394</v>
      </c>
    </row>
    <row r="17" spans="1:2" x14ac:dyDescent="0.3">
      <c r="A17" t="s">
        <v>3991</v>
      </c>
      <c r="B17" t="s">
        <v>5400</v>
      </c>
    </row>
    <row r="18" spans="1:2" x14ac:dyDescent="0.3">
      <c r="A18" t="s">
        <v>4344</v>
      </c>
    </row>
    <row r="19" spans="1:2" x14ac:dyDescent="0.3">
      <c r="A19" t="s">
        <v>4614</v>
      </c>
    </row>
    <row r="20" spans="1:2" x14ac:dyDescent="0.3">
      <c r="A20" t="s">
        <v>4615</v>
      </c>
    </row>
    <row r="21" spans="1:2" x14ac:dyDescent="0.3">
      <c r="A21" t="s">
        <v>5254</v>
      </c>
    </row>
    <row r="22" spans="1:2" x14ac:dyDescent="0.3">
      <c r="A22" t="s">
        <v>5336</v>
      </c>
    </row>
    <row r="23" spans="1:2" x14ac:dyDescent="0.3">
      <c r="A23" t="s">
        <v>5410</v>
      </c>
    </row>
    <row r="24" spans="1:2" x14ac:dyDescent="0.3">
      <c r="A24" t="s">
        <v>5406</v>
      </c>
    </row>
    <row r="25" spans="1:2" x14ac:dyDescent="0.3">
      <c r="A25" t="s">
        <v>5409</v>
      </c>
    </row>
  </sheetData>
  <customSheetViews>
    <customSheetView guid="{4D6F9BFA-08F7-4CEB-84A1-5CA08A04CE06}">
      <selection activeCell="A25" sqref="A2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BG51"/>
  <sheetViews>
    <sheetView zoomScaleNormal="100" workbookViewId="0">
      <selection activeCell="E21" sqref="E21"/>
    </sheetView>
  </sheetViews>
  <sheetFormatPr defaultRowHeight="12.6" x14ac:dyDescent="0.2"/>
  <cols>
    <col min="1" max="1" width="11.3984375" style="38" customWidth="1"/>
    <col min="2" max="2" width="10.796875" style="38" bestFit="1" customWidth="1"/>
    <col min="3" max="3" width="10.3984375" style="38" bestFit="1" customWidth="1"/>
    <col min="4" max="4" width="11.3984375" style="38" bestFit="1" customWidth="1"/>
    <col min="5" max="5" width="20.8984375" style="38" bestFit="1" customWidth="1"/>
    <col min="6" max="6" width="9.296875" style="38" customWidth="1"/>
    <col min="7" max="7" width="11.3984375" style="38" customWidth="1"/>
    <col min="8" max="8" width="6.796875" style="38" customWidth="1"/>
    <col min="9" max="9" width="4.69921875" style="38" customWidth="1"/>
    <col min="10" max="10" width="33.5" style="38" customWidth="1"/>
    <col min="11" max="12" width="14.09765625" style="38" customWidth="1"/>
    <col min="13" max="13" width="34.59765625" style="38" customWidth="1"/>
    <col min="14" max="14" width="64.19921875" style="38" customWidth="1"/>
    <col min="15" max="15" width="16.5" style="38" customWidth="1"/>
    <col min="16" max="16" width="10.59765625" style="38" customWidth="1"/>
    <col min="17" max="17" width="15.796875" style="38" customWidth="1"/>
    <col min="18" max="18" width="11.5" style="38" customWidth="1"/>
    <col min="19" max="19" width="8.09765625" style="38" bestFit="1" customWidth="1"/>
    <col min="20" max="20" width="27.8984375" style="38" customWidth="1"/>
    <col min="21" max="21" width="21.59765625" style="43" customWidth="1"/>
    <col min="22" max="22" width="26.59765625" style="38" customWidth="1"/>
    <col min="23" max="23" width="59.8984375" style="38" bestFit="1" customWidth="1"/>
    <col min="24" max="24" width="11.19921875" style="38" bestFit="1" customWidth="1"/>
    <col min="25" max="25" width="11.19921875" style="38" customWidth="1"/>
    <col min="26" max="26" width="6" style="38" bestFit="1" customWidth="1"/>
    <col min="27" max="27" width="8.796875" style="38" bestFit="1" customWidth="1"/>
    <col min="28" max="31" width="6" style="38" bestFit="1" customWidth="1"/>
    <col min="32" max="32" width="14.796875" style="38" bestFit="1" customWidth="1"/>
    <col min="33" max="33" width="9.19921875" style="38" bestFit="1" customWidth="1"/>
    <col min="34" max="36" width="6" style="38" bestFit="1" customWidth="1"/>
    <col min="37" max="37" width="7.69921875" style="38" bestFit="1" customWidth="1"/>
    <col min="38" max="41" width="6" style="38" bestFit="1" customWidth="1"/>
    <col min="42" max="42" width="14.796875" style="38" bestFit="1" customWidth="1"/>
    <col min="43" max="43" width="8.09765625" style="38" bestFit="1" customWidth="1"/>
    <col min="44" max="45" width="14.796875" style="38" bestFit="1" customWidth="1"/>
    <col min="46" max="46" width="14.09765625" style="38" customWidth="1"/>
    <col min="47" max="47" width="14.796875" style="38" bestFit="1" customWidth="1"/>
    <col min="48" max="48" width="8.59765625" style="38" bestFit="1" customWidth="1"/>
    <col min="49" max="49" width="9.296875" style="38" bestFit="1" customWidth="1"/>
    <col min="50" max="50" width="7.296875" style="38" bestFit="1" customWidth="1"/>
    <col min="51" max="51" width="5.296875" style="38" bestFit="1" customWidth="1"/>
    <col min="52" max="52" width="7.69921875" style="38" bestFit="1" customWidth="1"/>
    <col min="53" max="53" width="6.19921875" style="38" bestFit="1" customWidth="1"/>
    <col min="54" max="54" width="8.19921875" style="38" bestFit="1" customWidth="1"/>
    <col min="55" max="55" width="10.296875" style="38" bestFit="1" customWidth="1"/>
    <col min="56" max="56" width="12" style="38" customWidth="1"/>
    <col min="57" max="57" width="8.09765625" style="38" bestFit="1" customWidth="1"/>
    <col min="58" max="58" width="10.796875" style="38" bestFit="1" customWidth="1"/>
    <col min="59" max="59" width="8.59765625" style="38" bestFit="1" customWidth="1"/>
    <col min="60" max="256" width="12" style="38" customWidth="1"/>
    <col min="257" max="257" width="11.3984375" style="38" customWidth="1"/>
    <col min="258" max="258" width="10.796875" style="38" bestFit="1" customWidth="1"/>
    <col min="259" max="259" width="10.3984375" style="38" bestFit="1" customWidth="1"/>
    <col min="260" max="260" width="11.3984375" style="38" bestFit="1" customWidth="1"/>
    <col min="261" max="261" width="20.8984375" style="38" bestFit="1" customWidth="1"/>
    <col min="262" max="262" width="9.296875" style="38" customWidth="1"/>
    <col min="263" max="263" width="11.3984375" style="38" customWidth="1"/>
    <col min="264" max="264" width="11.5" style="38" bestFit="1" customWidth="1"/>
    <col min="265" max="265" width="11.5" style="38" customWidth="1"/>
    <col min="266" max="266" width="33.5" style="38" customWidth="1"/>
    <col min="267" max="268" width="14.09765625" style="38" customWidth="1"/>
    <col min="269" max="269" width="34.59765625" style="38" customWidth="1"/>
    <col min="270" max="270" width="64.19921875" style="38" customWidth="1"/>
    <col min="271" max="271" width="16.5" style="38" customWidth="1"/>
    <col min="272" max="272" width="10.59765625" style="38" customWidth="1"/>
    <col min="273" max="273" width="15.796875" style="38" customWidth="1"/>
    <col min="274" max="274" width="11.5" style="38" customWidth="1"/>
    <col min="275" max="275" width="8.09765625" style="38" bestFit="1" customWidth="1"/>
    <col min="276" max="276" width="27.8984375" style="38" customWidth="1"/>
    <col min="277" max="277" width="21.59765625" style="38" customWidth="1"/>
    <col min="278" max="278" width="26.59765625" style="38" customWidth="1"/>
    <col min="279" max="279" width="59.8984375" style="38" bestFit="1" customWidth="1"/>
    <col min="280" max="280" width="11.19921875" style="38" bestFit="1" customWidth="1"/>
    <col min="281" max="281" width="11.19921875" style="38" customWidth="1"/>
    <col min="282" max="282" width="6" style="38" bestFit="1" customWidth="1"/>
    <col min="283" max="283" width="8.796875" style="38" bestFit="1" customWidth="1"/>
    <col min="284" max="287" width="6" style="38" bestFit="1" customWidth="1"/>
    <col min="288" max="288" width="14.796875" style="38" bestFit="1" customWidth="1"/>
    <col min="289" max="289" width="9.19921875" style="38" bestFit="1" customWidth="1"/>
    <col min="290" max="292" width="6" style="38" bestFit="1" customWidth="1"/>
    <col min="293" max="293" width="7.69921875" style="38" bestFit="1" customWidth="1"/>
    <col min="294" max="297" width="6" style="38" bestFit="1" customWidth="1"/>
    <col min="298" max="298" width="14.796875" style="38" bestFit="1" customWidth="1"/>
    <col min="299" max="299" width="8.09765625" style="38" bestFit="1" customWidth="1"/>
    <col min="300" max="301" width="14.796875" style="38" bestFit="1" customWidth="1"/>
    <col min="302" max="302" width="14.09765625" style="38" customWidth="1"/>
    <col min="303" max="303" width="14.796875" style="38" bestFit="1" customWidth="1"/>
    <col min="304" max="304" width="8.59765625" style="38" bestFit="1" customWidth="1"/>
    <col min="305" max="305" width="9.296875" style="38" bestFit="1" customWidth="1"/>
    <col min="306" max="306" width="7.296875" style="38" bestFit="1" customWidth="1"/>
    <col min="307" max="307" width="5.296875" style="38" bestFit="1" customWidth="1"/>
    <col min="308" max="308" width="7.69921875" style="38" bestFit="1" customWidth="1"/>
    <col min="309" max="309" width="6.19921875" style="38" bestFit="1" customWidth="1"/>
    <col min="310" max="310" width="8.19921875" style="38" bestFit="1" customWidth="1"/>
    <col min="311" max="311" width="10.296875" style="38" bestFit="1" customWidth="1"/>
    <col min="312" max="312" width="12" style="38" customWidth="1"/>
    <col min="313" max="313" width="8.09765625" style="38" bestFit="1" customWidth="1"/>
    <col min="314" max="314" width="10.796875" style="38" bestFit="1" customWidth="1"/>
    <col min="315" max="315" width="8.59765625" style="38" bestFit="1" customWidth="1"/>
    <col min="316" max="512" width="12" style="38" customWidth="1"/>
    <col min="513" max="513" width="11.3984375" style="38" customWidth="1"/>
    <col min="514" max="514" width="10.796875" style="38" bestFit="1" customWidth="1"/>
    <col min="515" max="515" width="10.3984375" style="38" bestFit="1" customWidth="1"/>
    <col min="516" max="516" width="11.3984375" style="38" bestFit="1" customWidth="1"/>
    <col min="517" max="517" width="20.8984375" style="38" bestFit="1" customWidth="1"/>
    <col min="518" max="518" width="9.296875" style="38" customWidth="1"/>
    <col min="519" max="519" width="11.3984375" style="38" customWidth="1"/>
    <col min="520" max="520" width="11.5" style="38" bestFit="1" customWidth="1"/>
    <col min="521" max="521" width="11.5" style="38" customWidth="1"/>
    <col min="522" max="522" width="33.5" style="38" customWidth="1"/>
    <col min="523" max="524" width="14.09765625" style="38" customWidth="1"/>
    <col min="525" max="525" width="34.59765625" style="38" customWidth="1"/>
    <col min="526" max="526" width="64.19921875" style="38" customWidth="1"/>
    <col min="527" max="527" width="16.5" style="38" customWidth="1"/>
    <col min="528" max="528" width="10.59765625" style="38" customWidth="1"/>
    <col min="529" max="529" width="15.796875" style="38" customWidth="1"/>
    <col min="530" max="530" width="11.5" style="38" customWidth="1"/>
    <col min="531" max="531" width="8.09765625" style="38" bestFit="1" customWidth="1"/>
    <col min="532" max="532" width="27.8984375" style="38" customWidth="1"/>
    <col min="533" max="533" width="21.59765625" style="38" customWidth="1"/>
    <col min="534" max="534" width="26.59765625" style="38" customWidth="1"/>
    <col min="535" max="535" width="59.8984375" style="38" bestFit="1" customWidth="1"/>
    <col min="536" max="536" width="11.19921875" style="38" bestFit="1" customWidth="1"/>
    <col min="537" max="537" width="11.19921875" style="38" customWidth="1"/>
    <col min="538" max="538" width="6" style="38" bestFit="1" customWidth="1"/>
    <col min="539" max="539" width="8.796875" style="38" bestFit="1" customWidth="1"/>
    <col min="540" max="543" width="6" style="38" bestFit="1" customWidth="1"/>
    <col min="544" max="544" width="14.796875" style="38" bestFit="1" customWidth="1"/>
    <col min="545" max="545" width="9.19921875" style="38" bestFit="1" customWidth="1"/>
    <col min="546" max="548" width="6" style="38" bestFit="1" customWidth="1"/>
    <col min="549" max="549" width="7.69921875" style="38" bestFit="1" customWidth="1"/>
    <col min="550" max="553" width="6" style="38" bestFit="1" customWidth="1"/>
    <col min="554" max="554" width="14.796875" style="38" bestFit="1" customWidth="1"/>
    <col min="555" max="555" width="8.09765625" style="38" bestFit="1" customWidth="1"/>
    <col min="556" max="557" width="14.796875" style="38" bestFit="1" customWidth="1"/>
    <col min="558" max="558" width="14.09765625" style="38" customWidth="1"/>
    <col min="559" max="559" width="14.796875" style="38" bestFit="1" customWidth="1"/>
    <col min="560" max="560" width="8.59765625" style="38" bestFit="1" customWidth="1"/>
    <col min="561" max="561" width="9.296875" style="38" bestFit="1" customWidth="1"/>
    <col min="562" max="562" width="7.296875" style="38" bestFit="1" customWidth="1"/>
    <col min="563" max="563" width="5.296875" style="38" bestFit="1" customWidth="1"/>
    <col min="564" max="564" width="7.69921875" style="38" bestFit="1" customWidth="1"/>
    <col min="565" max="565" width="6.19921875" style="38" bestFit="1" customWidth="1"/>
    <col min="566" max="566" width="8.19921875" style="38" bestFit="1" customWidth="1"/>
    <col min="567" max="567" width="10.296875" style="38" bestFit="1" customWidth="1"/>
    <col min="568" max="568" width="12" style="38" customWidth="1"/>
    <col min="569" max="569" width="8.09765625" style="38" bestFit="1" customWidth="1"/>
    <col min="570" max="570" width="10.796875" style="38" bestFit="1" customWidth="1"/>
    <col min="571" max="571" width="8.59765625" style="38" bestFit="1" customWidth="1"/>
    <col min="572" max="768" width="12" style="38" customWidth="1"/>
    <col min="769" max="769" width="11.3984375" style="38" customWidth="1"/>
    <col min="770" max="770" width="10.796875" style="38" bestFit="1" customWidth="1"/>
    <col min="771" max="771" width="10.3984375" style="38" bestFit="1" customWidth="1"/>
    <col min="772" max="772" width="11.3984375" style="38" bestFit="1" customWidth="1"/>
    <col min="773" max="773" width="20.8984375" style="38" bestFit="1" customWidth="1"/>
    <col min="774" max="774" width="9.296875" style="38" customWidth="1"/>
    <col min="775" max="775" width="11.3984375" style="38" customWidth="1"/>
    <col min="776" max="776" width="11.5" style="38" bestFit="1" customWidth="1"/>
    <col min="777" max="777" width="11.5" style="38" customWidth="1"/>
    <col min="778" max="778" width="33.5" style="38" customWidth="1"/>
    <col min="779" max="780" width="14.09765625" style="38" customWidth="1"/>
    <col min="781" max="781" width="34.59765625" style="38" customWidth="1"/>
    <col min="782" max="782" width="64.19921875" style="38" customWidth="1"/>
    <col min="783" max="783" width="16.5" style="38" customWidth="1"/>
    <col min="784" max="784" width="10.59765625" style="38" customWidth="1"/>
    <col min="785" max="785" width="15.796875" style="38" customWidth="1"/>
    <col min="786" max="786" width="11.5" style="38" customWidth="1"/>
    <col min="787" max="787" width="8.09765625" style="38" bestFit="1" customWidth="1"/>
    <col min="788" max="788" width="27.8984375" style="38" customWidth="1"/>
    <col min="789" max="789" width="21.59765625" style="38" customWidth="1"/>
    <col min="790" max="790" width="26.59765625" style="38" customWidth="1"/>
    <col min="791" max="791" width="59.8984375" style="38" bestFit="1" customWidth="1"/>
    <col min="792" max="792" width="11.19921875" style="38" bestFit="1" customWidth="1"/>
    <col min="793" max="793" width="11.19921875" style="38" customWidth="1"/>
    <col min="794" max="794" width="6" style="38" bestFit="1" customWidth="1"/>
    <col min="795" max="795" width="8.796875" style="38" bestFit="1" customWidth="1"/>
    <col min="796" max="799" width="6" style="38" bestFit="1" customWidth="1"/>
    <col min="800" max="800" width="14.796875" style="38" bestFit="1" customWidth="1"/>
    <col min="801" max="801" width="9.19921875" style="38" bestFit="1" customWidth="1"/>
    <col min="802" max="804" width="6" style="38" bestFit="1" customWidth="1"/>
    <col min="805" max="805" width="7.69921875" style="38" bestFit="1" customWidth="1"/>
    <col min="806" max="809" width="6" style="38" bestFit="1" customWidth="1"/>
    <col min="810" max="810" width="14.796875" style="38" bestFit="1" customWidth="1"/>
    <col min="811" max="811" width="8.09765625" style="38" bestFit="1" customWidth="1"/>
    <col min="812" max="813" width="14.796875" style="38" bestFit="1" customWidth="1"/>
    <col min="814" max="814" width="14.09765625" style="38" customWidth="1"/>
    <col min="815" max="815" width="14.796875" style="38" bestFit="1" customWidth="1"/>
    <col min="816" max="816" width="8.59765625" style="38" bestFit="1" customWidth="1"/>
    <col min="817" max="817" width="9.296875" style="38" bestFit="1" customWidth="1"/>
    <col min="818" max="818" width="7.296875" style="38" bestFit="1" customWidth="1"/>
    <col min="819" max="819" width="5.296875" style="38" bestFit="1" customWidth="1"/>
    <col min="820" max="820" width="7.69921875" style="38" bestFit="1" customWidth="1"/>
    <col min="821" max="821" width="6.19921875" style="38" bestFit="1" customWidth="1"/>
    <col min="822" max="822" width="8.19921875" style="38" bestFit="1" customWidth="1"/>
    <col min="823" max="823" width="10.296875" style="38" bestFit="1" customWidth="1"/>
    <col min="824" max="824" width="12" style="38" customWidth="1"/>
    <col min="825" max="825" width="8.09765625" style="38" bestFit="1" customWidth="1"/>
    <col min="826" max="826" width="10.796875" style="38" bestFit="1" customWidth="1"/>
    <col min="827" max="827" width="8.59765625" style="38" bestFit="1" customWidth="1"/>
    <col min="828" max="1024" width="12" style="38" customWidth="1"/>
    <col min="1025" max="1025" width="11.3984375" style="38" customWidth="1"/>
    <col min="1026" max="1026" width="10.796875" style="38" bestFit="1" customWidth="1"/>
    <col min="1027" max="1027" width="10.3984375" style="38" bestFit="1" customWidth="1"/>
    <col min="1028" max="1028" width="11.3984375" style="38" bestFit="1" customWidth="1"/>
    <col min="1029" max="1029" width="20.8984375" style="38" bestFit="1" customWidth="1"/>
    <col min="1030" max="1030" width="9.296875" style="38" customWidth="1"/>
    <col min="1031" max="1031" width="11.3984375" style="38" customWidth="1"/>
    <col min="1032" max="1032" width="11.5" style="38" bestFit="1" customWidth="1"/>
    <col min="1033" max="1033" width="11.5" style="38" customWidth="1"/>
    <col min="1034" max="1034" width="33.5" style="38" customWidth="1"/>
    <col min="1035" max="1036" width="14.09765625" style="38" customWidth="1"/>
    <col min="1037" max="1037" width="34.59765625" style="38" customWidth="1"/>
    <col min="1038" max="1038" width="64.19921875" style="38" customWidth="1"/>
    <col min="1039" max="1039" width="16.5" style="38" customWidth="1"/>
    <col min="1040" max="1040" width="10.59765625" style="38" customWidth="1"/>
    <col min="1041" max="1041" width="15.796875" style="38" customWidth="1"/>
    <col min="1042" max="1042" width="11.5" style="38" customWidth="1"/>
    <col min="1043" max="1043" width="8.09765625" style="38" bestFit="1" customWidth="1"/>
    <col min="1044" max="1044" width="27.8984375" style="38" customWidth="1"/>
    <col min="1045" max="1045" width="21.59765625" style="38" customWidth="1"/>
    <col min="1046" max="1046" width="26.59765625" style="38" customWidth="1"/>
    <col min="1047" max="1047" width="59.8984375" style="38" bestFit="1" customWidth="1"/>
    <col min="1048" max="1048" width="11.19921875" style="38" bestFit="1" customWidth="1"/>
    <col min="1049" max="1049" width="11.19921875" style="38" customWidth="1"/>
    <col min="1050" max="1050" width="6" style="38" bestFit="1" customWidth="1"/>
    <col min="1051" max="1051" width="8.796875" style="38" bestFit="1" customWidth="1"/>
    <col min="1052" max="1055" width="6" style="38" bestFit="1" customWidth="1"/>
    <col min="1056" max="1056" width="14.796875" style="38" bestFit="1" customWidth="1"/>
    <col min="1057" max="1057" width="9.19921875" style="38" bestFit="1" customWidth="1"/>
    <col min="1058" max="1060" width="6" style="38" bestFit="1" customWidth="1"/>
    <col min="1061" max="1061" width="7.69921875" style="38" bestFit="1" customWidth="1"/>
    <col min="1062" max="1065" width="6" style="38" bestFit="1" customWidth="1"/>
    <col min="1066" max="1066" width="14.796875" style="38" bestFit="1" customWidth="1"/>
    <col min="1067" max="1067" width="8.09765625" style="38" bestFit="1" customWidth="1"/>
    <col min="1068" max="1069" width="14.796875" style="38" bestFit="1" customWidth="1"/>
    <col min="1070" max="1070" width="14.09765625" style="38" customWidth="1"/>
    <col min="1071" max="1071" width="14.796875" style="38" bestFit="1" customWidth="1"/>
    <col min="1072" max="1072" width="8.59765625" style="38" bestFit="1" customWidth="1"/>
    <col min="1073" max="1073" width="9.296875" style="38" bestFit="1" customWidth="1"/>
    <col min="1074" max="1074" width="7.296875" style="38" bestFit="1" customWidth="1"/>
    <col min="1075" max="1075" width="5.296875" style="38" bestFit="1" customWidth="1"/>
    <col min="1076" max="1076" width="7.69921875" style="38" bestFit="1" customWidth="1"/>
    <col min="1077" max="1077" width="6.19921875" style="38" bestFit="1" customWidth="1"/>
    <col min="1078" max="1078" width="8.19921875" style="38" bestFit="1" customWidth="1"/>
    <col min="1079" max="1079" width="10.296875" style="38" bestFit="1" customWidth="1"/>
    <col min="1080" max="1080" width="12" style="38" customWidth="1"/>
    <col min="1081" max="1081" width="8.09765625" style="38" bestFit="1" customWidth="1"/>
    <col min="1082" max="1082" width="10.796875" style="38" bestFit="1" customWidth="1"/>
    <col min="1083" max="1083" width="8.59765625" style="38" bestFit="1" customWidth="1"/>
    <col min="1084" max="1280" width="12" style="38" customWidth="1"/>
    <col min="1281" max="1281" width="11.3984375" style="38" customWidth="1"/>
    <col min="1282" max="1282" width="10.796875" style="38" bestFit="1" customWidth="1"/>
    <col min="1283" max="1283" width="10.3984375" style="38" bestFit="1" customWidth="1"/>
    <col min="1284" max="1284" width="11.3984375" style="38" bestFit="1" customWidth="1"/>
    <col min="1285" max="1285" width="20.8984375" style="38" bestFit="1" customWidth="1"/>
    <col min="1286" max="1286" width="9.296875" style="38" customWidth="1"/>
    <col min="1287" max="1287" width="11.3984375" style="38" customWidth="1"/>
    <col min="1288" max="1288" width="11.5" style="38" bestFit="1" customWidth="1"/>
    <col min="1289" max="1289" width="11.5" style="38" customWidth="1"/>
    <col min="1290" max="1290" width="33.5" style="38" customWidth="1"/>
    <col min="1291" max="1292" width="14.09765625" style="38" customWidth="1"/>
    <col min="1293" max="1293" width="34.59765625" style="38" customWidth="1"/>
    <col min="1294" max="1294" width="64.19921875" style="38" customWidth="1"/>
    <col min="1295" max="1295" width="16.5" style="38" customWidth="1"/>
    <col min="1296" max="1296" width="10.59765625" style="38" customWidth="1"/>
    <col min="1297" max="1297" width="15.796875" style="38" customWidth="1"/>
    <col min="1298" max="1298" width="11.5" style="38" customWidth="1"/>
    <col min="1299" max="1299" width="8.09765625" style="38" bestFit="1" customWidth="1"/>
    <col min="1300" max="1300" width="27.8984375" style="38" customWidth="1"/>
    <col min="1301" max="1301" width="21.59765625" style="38" customWidth="1"/>
    <col min="1302" max="1302" width="26.59765625" style="38" customWidth="1"/>
    <col min="1303" max="1303" width="59.8984375" style="38" bestFit="1" customWidth="1"/>
    <col min="1304" max="1304" width="11.19921875" style="38" bestFit="1" customWidth="1"/>
    <col min="1305" max="1305" width="11.19921875" style="38" customWidth="1"/>
    <col min="1306" max="1306" width="6" style="38" bestFit="1" customWidth="1"/>
    <col min="1307" max="1307" width="8.796875" style="38" bestFit="1" customWidth="1"/>
    <col min="1308" max="1311" width="6" style="38" bestFit="1" customWidth="1"/>
    <col min="1312" max="1312" width="14.796875" style="38" bestFit="1" customWidth="1"/>
    <col min="1313" max="1313" width="9.19921875" style="38" bestFit="1" customWidth="1"/>
    <col min="1314" max="1316" width="6" style="38" bestFit="1" customWidth="1"/>
    <col min="1317" max="1317" width="7.69921875" style="38" bestFit="1" customWidth="1"/>
    <col min="1318" max="1321" width="6" style="38" bestFit="1" customWidth="1"/>
    <col min="1322" max="1322" width="14.796875" style="38" bestFit="1" customWidth="1"/>
    <col min="1323" max="1323" width="8.09765625" style="38" bestFit="1" customWidth="1"/>
    <col min="1324" max="1325" width="14.796875" style="38" bestFit="1" customWidth="1"/>
    <col min="1326" max="1326" width="14.09765625" style="38" customWidth="1"/>
    <col min="1327" max="1327" width="14.796875" style="38" bestFit="1" customWidth="1"/>
    <col min="1328" max="1328" width="8.59765625" style="38" bestFit="1" customWidth="1"/>
    <col min="1329" max="1329" width="9.296875" style="38" bestFit="1" customWidth="1"/>
    <col min="1330" max="1330" width="7.296875" style="38" bestFit="1" customWidth="1"/>
    <col min="1331" max="1331" width="5.296875" style="38" bestFit="1" customWidth="1"/>
    <col min="1332" max="1332" width="7.69921875" style="38" bestFit="1" customWidth="1"/>
    <col min="1333" max="1333" width="6.19921875" style="38" bestFit="1" customWidth="1"/>
    <col min="1334" max="1334" width="8.19921875" style="38" bestFit="1" customWidth="1"/>
    <col min="1335" max="1335" width="10.296875" style="38" bestFit="1" customWidth="1"/>
    <col min="1336" max="1336" width="12" style="38" customWidth="1"/>
    <col min="1337" max="1337" width="8.09765625" style="38" bestFit="1" customWidth="1"/>
    <col min="1338" max="1338" width="10.796875" style="38" bestFit="1" customWidth="1"/>
    <col min="1339" max="1339" width="8.59765625" style="38" bestFit="1" customWidth="1"/>
    <col min="1340" max="1536" width="12" style="38" customWidth="1"/>
    <col min="1537" max="1537" width="11.3984375" style="38" customWidth="1"/>
    <col min="1538" max="1538" width="10.796875" style="38" bestFit="1" customWidth="1"/>
    <col min="1539" max="1539" width="10.3984375" style="38" bestFit="1" customWidth="1"/>
    <col min="1540" max="1540" width="11.3984375" style="38" bestFit="1" customWidth="1"/>
    <col min="1541" max="1541" width="20.8984375" style="38" bestFit="1" customWidth="1"/>
    <col min="1542" max="1542" width="9.296875" style="38" customWidth="1"/>
    <col min="1543" max="1543" width="11.3984375" style="38" customWidth="1"/>
    <col min="1544" max="1544" width="11.5" style="38" bestFit="1" customWidth="1"/>
    <col min="1545" max="1545" width="11.5" style="38" customWidth="1"/>
    <col min="1546" max="1546" width="33.5" style="38" customWidth="1"/>
    <col min="1547" max="1548" width="14.09765625" style="38" customWidth="1"/>
    <col min="1549" max="1549" width="34.59765625" style="38" customWidth="1"/>
    <col min="1550" max="1550" width="64.19921875" style="38" customWidth="1"/>
    <col min="1551" max="1551" width="16.5" style="38" customWidth="1"/>
    <col min="1552" max="1552" width="10.59765625" style="38" customWidth="1"/>
    <col min="1553" max="1553" width="15.796875" style="38" customWidth="1"/>
    <col min="1554" max="1554" width="11.5" style="38" customWidth="1"/>
    <col min="1555" max="1555" width="8.09765625" style="38" bestFit="1" customWidth="1"/>
    <col min="1556" max="1556" width="27.8984375" style="38" customWidth="1"/>
    <col min="1557" max="1557" width="21.59765625" style="38" customWidth="1"/>
    <col min="1558" max="1558" width="26.59765625" style="38" customWidth="1"/>
    <col min="1559" max="1559" width="59.8984375" style="38" bestFit="1" customWidth="1"/>
    <col min="1560" max="1560" width="11.19921875" style="38" bestFit="1" customWidth="1"/>
    <col min="1561" max="1561" width="11.19921875" style="38" customWidth="1"/>
    <col min="1562" max="1562" width="6" style="38" bestFit="1" customWidth="1"/>
    <col min="1563" max="1563" width="8.796875" style="38" bestFit="1" customWidth="1"/>
    <col min="1564" max="1567" width="6" style="38" bestFit="1" customWidth="1"/>
    <col min="1568" max="1568" width="14.796875" style="38" bestFit="1" customWidth="1"/>
    <col min="1569" max="1569" width="9.19921875" style="38" bestFit="1" customWidth="1"/>
    <col min="1570" max="1572" width="6" style="38" bestFit="1" customWidth="1"/>
    <col min="1573" max="1573" width="7.69921875" style="38" bestFit="1" customWidth="1"/>
    <col min="1574" max="1577" width="6" style="38" bestFit="1" customWidth="1"/>
    <col min="1578" max="1578" width="14.796875" style="38" bestFit="1" customWidth="1"/>
    <col min="1579" max="1579" width="8.09765625" style="38" bestFit="1" customWidth="1"/>
    <col min="1580" max="1581" width="14.796875" style="38" bestFit="1" customWidth="1"/>
    <col min="1582" max="1582" width="14.09765625" style="38" customWidth="1"/>
    <col min="1583" max="1583" width="14.796875" style="38" bestFit="1" customWidth="1"/>
    <col min="1584" max="1584" width="8.59765625" style="38" bestFit="1" customWidth="1"/>
    <col min="1585" max="1585" width="9.296875" style="38" bestFit="1" customWidth="1"/>
    <col min="1586" max="1586" width="7.296875" style="38" bestFit="1" customWidth="1"/>
    <col min="1587" max="1587" width="5.296875" style="38" bestFit="1" customWidth="1"/>
    <col min="1588" max="1588" width="7.69921875" style="38" bestFit="1" customWidth="1"/>
    <col min="1589" max="1589" width="6.19921875" style="38" bestFit="1" customWidth="1"/>
    <col min="1590" max="1590" width="8.19921875" style="38" bestFit="1" customWidth="1"/>
    <col min="1591" max="1591" width="10.296875" style="38" bestFit="1" customWidth="1"/>
    <col min="1592" max="1592" width="12" style="38" customWidth="1"/>
    <col min="1593" max="1593" width="8.09765625" style="38" bestFit="1" customWidth="1"/>
    <col min="1594" max="1594" width="10.796875" style="38" bestFit="1" customWidth="1"/>
    <col min="1595" max="1595" width="8.59765625" style="38" bestFit="1" customWidth="1"/>
    <col min="1596" max="1792" width="12" style="38" customWidth="1"/>
    <col min="1793" max="1793" width="11.3984375" style="38" customWidth="1"/>
    <col min="1794" max="1794" width="10.796875" style="38" bestFit="1" customWidth="1"/>
    <col min="1795" max="1795" width="10.3984375" style="38" bestFit="1" customWidth="1"/>
    <col min="1796" max="1796" width="11.3984375" style="38" bestFit="1" customWidth="1"/>
    <col min="1797" max="1797" width="20.8984375" style="38" bestFit="1" customWidth="1"/>
    <col min="1798" max="1798" width="9.296875" style="38" customWidth="1"/>
    <col min="1799" max="1799" width="11.3984375" style="38" customWidth="1"/>
    <col min="1800" max="1800" width="11.5" style="38" bestFit="1" customWidth="1"/>
    <col min="1801" max="1801" width="11.5" style="38" customWidth="1"/>
    <col min="1802" max="1802" width="33.5" style="38" customWidth="1"/>
    <col min="1803" max="1804" width="14.09765625" style="38" customWidth="1"/>
    <col min="1805" max="1805" width="34.59765625" style="38" customWidth="1"/>
    <col min="1806" max="1806" width="64.19921875" style="38" customWidth="1"/>
    <col min="1807" max="1807" width="16.5" style="38" customWidth="1"/>
    <col min="1808" max="1808" width="10.59765625" style="38" customWidth="1"/>
    <col min="1809" max="1809" width="15.796875" style="38" customWidth="1"/>
    <col min="1810" max="1810" width="11.5" style="38" customWidth="1"/>
    <col min="1811" max="1811" width="8.09765625" style="38" bestFit="1" customWidth="1"/>
    <col min="1812" max="1812" width="27.8984375" style="38" customWidth="1"/>
    <col min="1813" max="1813" width="21.59765625" style="38" customWidth="1"/>
    <col min="1814" max="1814" width="26.59765625" style="38" customWidth="1"/>
    <col min="1815" max="1815" width="59.8984375" style="38" bestFit="1" customWidth="1"/>
    <col min="1816" max="1816" width="11.19921875" style="38" bestFit="1" customWidth="1"/>
    <col min="1817" max="1817" width="11.19921875" style="38" customWidth="1"/>
    <col min="1818" max="1818" width="6" style="38" bestFit="1" customWidth="1"/>
    <col min="1819" max="1819" width="8.796875" style="38" bestFit="1" customWidth="1"/>
    <col min="1820" max="1823" width="6" style="38" bestFit="1" customWidth="1"/>
    <col min="1824" max="1824" width="14.796875" style="38" bestFit="1" customWidth="1"/>
    <col min="1825" max="1825" width="9.19921875" style="38" bestFit="1" customWidth="1"/>
    <col min="1826" max="1828" width="6" style="38" bestFit="1" customWidth="1"/>
    <col min="1829" max="1829" width="7.69921875" style="38" bestFit="1" customWidth="1"/>
    <col min="1830" max="1833" width="6" style="38" bestFit="1" customWidth="1"/>
    <col min="1834" max="1834" width="14.796875" style="38" bestFit="1" customWidth="1"/>
    <col min="1835" max="1835" width="8.09765625" style="38" bestFit="1" customWidth="1"/>
    <col min="1836" max="1837" width="14.796875" style="38" bestFit="1" customWidth="1"/>
    <col min="1838" max="1838" width="14.09765625" style="38" customWidth="1"/>
    <col min="1839" max="1839" width="14.796875" style="38" bestFit="1" customWidth="1"/>
    <col min="1840" max="1840" width="8.59765625" style="38" bestFit="1" customWidth="1"/>
    <col min="1841" max="1841" width="9.296875" style="38" bestFit="1" customWidth="1"/>
    <col min="1842" max="1842" width="7.296875" style="38" bestFit="1" customWidth="1"/>
    <col min="1843" max="1843" width="5.296875" style="38" bestFit="1" customWidth="1"/>
    <col min="1844" max="1844" width="7.69921875" style="38" bestFit="1" customWidth="1"/>
    <col min="1845" max="1845" width="6.19921875" style="38" bestFit="1" customWidth="1"/>
    <col min="1846" max="1846" width="8.19921875" style="38" bestFit="1" customWidth="1"/>
    <col min="1847" max="1847" width="10.296875" style="38" bestFit="1" customWidth="1"/>
    <col min="1848" max="1848" width="12" style="38" customWidth="1"/>
    <col min="1849" max="1849" width="8.09765625" style="38" bestFit="1" customWidth="1"/>
    <col min="1850" max="1850" width="10.796875" style="38" bestFit="1" customWidth="1"/>
    <col min="1851" max="1851" width="8.59765625" style="38" bestFit="1" customWidth="1"/>
    <col min="1852" max="2048" width="12" style="38" customWidth="1"/>
    <col min="2049" max="2049" width="11.3984375" style="38" customWidth="1"/>
    <col min="2050" max="2050" width="10.796875" style="38" bestFit="1" customWidth="1"/>
    <col min="2051" max="2051" width="10.3984375" style="38" bestFit="1" customWidth="1"/>
    <col min="2052" max="2052" width="11.3984375" style="38" bestFit="1" customWidth="1"/>
    <col min="2053" max="2053" width="20.8984375" style="38" bestFit="1" customWidth="1"/>
    <col min="2054" max="2054" width="9.296875" style="38" customWidth="1"/>
    <col min="2055" max="2055" width="11.3984375" style="38" customWidth="1"/>
    <col min="2056" max="2056" width="11.5" style="38" bestFit="1" customWidth="1"/>
    <col min="2057" max="2057" width="11.5" style="38" customWidth="1"/>
    <col min="2058" max="2058" width="33.5" style="38" customWidth="1"/>
    <col min="2059" max="2060" width="14.09765625" style="38" customWidth="1"/>
    <col min="2061" max="2061" width="34.59765625" style="38" customWidth="1"/>
    <col min="2062" max="2062" width="64.19921875" style="38" customWidth="1"/>
    <col min="2063" max="2063" width="16.5" style="38" customWidth="1"/>
    <col min="2064" max="2064" width="10.59765625" style="38" customWidth="1"/>
    <col min="2065" max="2065" width="15.796875" style="38" customWidth="1"/>
    <col min="2066" max="2066" width="11.5" style="38" customWidth="1"/>
    <col min="2067" max="2067" width="8.09765625" style="38" bestFit="1" customWidth="1"/>
    <col min="2068" max="2068" width="27.8984375" style="38" customWidth="1"/>
    <col min="2069" max="2069" width="21.59765625" style="38" customWidth="1"/>
    <col min="2070" max="2070" width="26.59765625" style="38" customWidth="1"/>
    <col min="2071" max="2071" width="59.8984375" style="38" bestFit="1" customWidth="1"/>
    <col min="2072" max="2072" width="11.19921875" style="38" bestFit="1" customWidth="1"/>
    <col min="2073" max="2073" width="11.19921875" style="38" customWidth="1"/>
    <col min="2074" max="2074" width="6" style="38" bestFit="1" customWidth="1"/>
    <col min="2075" max="2075" width="8.796875" style="38" bestFit="1" customWidth="1"/>
    <col min="2076" max="2079" width="6" style="38" bestFit="1" customWidth="1"/>
    <col min="2080" max="2080" width="14.796875" style="38" bestFit="1" customWidth="1"/>
    <col min="2081" max="2081" width="9.19921875" style="38" bestFit="1" customWidth="1"/>
    <col min="2082" max="2084" width="6" style="38" bestFit="1" customWidth="1"/>
    <col min="2085" max="2085" width="7.69921875" style="38" bestFit="1" customWidth="1"/>
    <col min="2086" max="2089" width="6" style="38" bestFit="1" customWidth="1"/>
    <col min="2090" max="2090" width="14.796875" style="38" bestFit="1" customWidth="1"/>
    <col min="2091" max="2091" width="8.09765625" style="38" bestFit="1" customWidth="1"/>
    <col min="2092" max="2093" width="14.796875" style="38" bestFit="1" customWidth="1"/>
    <col min="2094" max="2094" width="14.09765625" style="38" customWidth="1"/>
    <col min="2095" max="2095" width="14.796875" style="38" bestFit="1" customWidth="1"/>
    <col min="2096" max="2096" width="8.59765625" style="38" bestFit="1" customWidth="1"/>
    <col min="2097" max="2097" width="9.296875" style="38" bestFit="1" customWidth="1"/>
    <col min="2098" max="2098" width="7.296875" style="38" bestFit="1" customWidth="1"/>
    <col min="2099" max="2099" width="5.296875" style="38" bestFit="1" customWidth="1"/>
    <col min="2100" max="2100" width="7.69921875" style="38" bestFit="1" customWidth="1"/>
    <col min="2101" max="2101" width="6.19921875" style="38" bestFit="1" customWidth="1"/>
    <col min="2102" max="2102" width="8.19921875" style="38" bestFit="1" customWidth="1"/>
    <col min="2103" max="2103" width="10.296875" style="38" bestFit="1" customWidth="1"/>
    <col min="2104" max="2104" width="12" style="38" customWidth="1"/>
    <col min="2105" max="2105" width="8.09765625" style="38" bestFit="1" customWidth="1"/>
    <col min="2106" max="2106" width="10.796875" style="38" bestFit="1" customWidth="1"/>
    <col min="2107" max="2107" width="8.59765625" style="38" bestFit="1" customWidth="1"/>
    <col min="2108" max="2304" width="12" style="38" customWidth="1"/>
    <col min="2305" max="2305" width="11.3984375" style="38" customWidth="1"/>
    <col min="2306" max="2306" width="10.796875" style="38" bestFit="1" customWidth="1"/>
    <col min="2307" max="2307" width="10.3984375" style="38" bestFit="1" customWidth="1"/>
    <col min="2308" max="2308" width="11.3984375" style="38" bestFit="1" customWidth="1"/>
    <col min="2309" max="2309" width="20.8984375" style="38" bestFit="1" customWidth="1"/>
    <col min="2310" max="2310" width="9.296875" style="38" customWidth="1"/>
    <col min="2311" max="2311" width="11.3984375" style="38" customWidth="1"/>
    <col min="2312" max="2312" width="11.5" style="38" bestFit="1" customWidth="1"/>
    <col min="2313" max="2313" width="11.5" style="38" customWidth="1"/>
    <col min="2314" max="2314" width="33.5" style="38" customWidth="1"/>
    <col min="2315" max="2316" width="14.09765625" style="38" customWidth="1"/>
    <col min="2317" max="2317" width="34.59765625" style="38" customWidth="1"/>
    <col min="2318" max="2318" width="64.19921875" style="38" customWidth="1"/>
    <col min="2319" max="2319" width="16.5" style="38" customWidth="1"/>
    <col min="2320" max="2320" width="10.59765625" style="38" customWidth="1"/>
    <col min="2321" max="2321" width="15.796875" style="38" customWidth="1"/>
    <col min="2322" max="2322" width="11.5" style="38" customWidth="1"/>
    <col min="2323" max="2323" width="8.09765625" style="38" bestFit="1" customWidth="1"/>
    <col min="2324" max="2324" width="27.8984375" style="38" customWidth="1"/>
    <col min="2325" max="2325" width="21.59765625" style="38" customWidth="1"/>
    <col min="2326" max="2326" width="26.59765625" style="38" customWidth="1"/>
    <col min="2327" max="2327" width="59.8984375" style="38" bestFit="1" customWidth="1"/>
    <col min="2328" max="2328" width="11.19921875" style="38" bestFit="1" customWidth="1"/>
    <col min="2329" max="2329" width="11.19921875" style="38" customWidth="1"/>
    <col min="2330" max="2330" width="6" style="38" bestFit="1" customWidth="1"/>
    <col min="2331" max="2331" width="8.796875" style="38" bestFit="1" customWidth="1"/>
    <col min="2332" max="2335" width="6" style="38" bestFit="1" customWidth="1"/>
    <col min="2336" max="2336" width="14.796875" style="38" bestFit="1" customWidth="1"/>
    <col min="2337" max="2337" width="9.19921875" style="38" bestFit="1" customWidth="1"/>
    <col min="2338" max="2340" width="6" style="38" bestFit="1" customWidth="1"/>
    <col min="2341" max="2341" width="7.69921875" style="38" bestFit="1" customWidth="1"/>
    <col min="2342" max="2345" width="6" style="38" bestFit="1" customWidth="1"/>
    <col min="2346" max="2346" width="14.796875" style="38" bestFit="1" customWidth="1"/>
    <col min="2347" max="2347" width="8.09765625" style="38" bestFit="1" customWidth="1"/>
    <col min="2348" max="2349" width="14.796875" style="38" bestFit="1" customWidth="1"/>
    <col min="2350" max="2350" width="14.09765625" style="38" customWidth="1"/>
    <col min="2351" max="2351" width="14.796875" style="38" bestFit="1" customWidth="1"/>
    <col min="2352" max="2352" width="8.59765625" style="38" bestFit="1" customWidth="1"/>
    <col min="2353" max="2353" width="9.296875" style="38" bestFit="1" customWidth="1"/>
    <col min="2354" max="2354" width="7.296875" style="38" bestFit="1" customWidth="1"/>
    <col min="2355" max="2355" width="5.296875" style="38" bestFit="1" customWidth="1"/>
    <col min="2356" max="2356" width="7.69921875" style="38" bestFit="1" customWidth="1"/>
    <col min="2357" max="2357" width="6.19921875" style="38" bestFit="1" customWidth="1"/>
    <col min="2358" max="2358" width="8.19921875" style="38" bestFit="1" customWidth="1"/>
    <col min="2359" max="2359" width="10.296875" style="38" bestFit="1" customWidth="1"/>
    <col min="2360" max="2360" width="12" style="38" customWidth="1"/>
    <col min="2361" max="2361" width="8.09765625" style="38" bestFit="1" customWidth="1"/>
    <col min="2362" max="2362" width="10.796875" style="38" bestFit="1" customWidth="1"/>
    <col min="2363" max="2363" width="8.59765625" style="38" bestFit="1" customWidth="1"/>
    <col min="2364" max="2560" width="12" style="38" customWidth="1"/>
    <col min="2561" max="2561" width="11.3984375" style="38" customWidth="1"/>
    <col min="2562" max="2562" width="10.796875" style="38" bestFit="1" customWidth="1"/>
    <col min="2563" max="2563" width="10.3984375" style="38" bestFit="1" customWidth="1"/>
    <col min="2564" max="2564" width="11.3984375" style="38" bestFit="1" customWidth="1"/>
    <col min="2565" max="2565" width="20.8984375" style="38" bestFit="1" customWidth="1"/>
    <col min="2566" max="2566" width="9.296875" style="38" customWidth="1"/>
    <col min="2567" max="2567" width="11.3984375" style="38" customWidth="1"/>
    <col min="2568" max="2568" width="11.5" style="38" bestFit="1" customWidth="1"/>
    <col min="2569" max="2569" width="11.5" style="38" customWidth="1"/>
    <col min="2570" max="2570" width="33.5" style="38" customWidth="1"/>
    <col min="2571" max="2572" width="14.09765625" style="38" customWidth="1"/>
    <col min="2573" max="2573" width="34.59765625" style="38" customWidth="1"/>
    <col min="2574" max="2574" width="64.19921875" style="38" customWidth="1"/>
    <col min="2575" max="2575" width="16.5" style="38" customWidth="1"/>
    <col min="2576" max="2576" width="10.59765625" style="38" customWidth="1"/>
    <col min="2577" max="2577" width="15.796875" style="38" customWidth="1"/>
    <col min="2578" max="2578" width="11.5" style="38" customWidth="1"/>
    <col min="2579" max="2579" width="8.09765625" style="38" bestFit="1" customWidth="1"/>
    <col min="2580" max="2580" width="27.8984375" style="38" customWidth="1"/>
    <col min="2581" max="2581" width="21.59765625" style="38" customWidth="1"/>
    <col min="2582" max="2582" width="26.59765625" style="38" customWidth="1"/>
    <col min="2583" max="2583" width="59.8984375" style="38" bestFit="1" customWidth="1"/>
    <col min="2584" max="2584" width="11.19921875" style="38" bestFit="1" customWidth="1"/>
    <col min="2585" max="2585" width="11.19921875" style="38" customWidth="1"/>
    <col min="2586" max="2586" width="6" style="38" bestFit="1" customWidth="1"/>
    <col min="2587" max="2587" width="8.796875" style="38" bestFit="1" customWidth="1"/>
    <col min="2588" max="2591" width="6" style="38" bestFit="1" customWidth="1"/>
    <col min="2592" max="2592" width="14.796875" style="38" bestFit="1" customWidth="1"/>
    <col min="2593" max="2593" width="9.19921875" style="38" bestFit="1" customWidth="1"/>
    <col min="2594" max="2596" width="6" style="38" bestFit="1" customWidth="1"/>
    <col min="2597" max="2597" width="7.69921875" style="38" bestFit="1" customWidth="1"/>
    <col min="2598" max="2601" width="6" style="38" bestFit="1" customWidth="1"/>
    <col min="2602" max="2602" width="14.796875" style="38" bestFit="1" customWidth="1"/>
    <col min="2603" max="2603" width="8.09765625" style="38" bestFit="1" customWidth="1"/>
    <col min="2604" max="2605" width="14.796875" style="38" bestFit="1" customWidth="1"/>
    <col min="2606" max="2606" width="14.09765625" style="38" customWidth="1"/>
    <col min="2607" max="2607" width="14.796875" style="38" bestFit="1" customWidth="1"/>
    <col min="2608" max="2608" width="8.59765625" style="38" bestFit="1" customWidth="1"/>
    <col min="2609" max="2609" width="9.296875" style="38" bestFit="1" customWidth="1"/>
    <col min="2610" max="2610" width="7.296875" style="38" bestFit="1" customWidth="1"/>
    <col min="2611" max="2611" width="5.296875" style="38" bestFit="1" customWidth="1"/>
    <col min="2612" max="2612" width="7.69921875" style="38" bestFit="1" customWidth="1"/>
    <col min="2613" max="2613" width="6.19921875" style="38" bestFit="1" customWidth="1"/>
    <col min="2614" max="2614" width="8.19921875" style="38" bestFit="1" customWidth="1"/>
    <col min="2615" max="2615" width="10.296875" style="38" bestFit="1" customWidth="1"/>
    <col min="2616" max="2616" width="12" style="38" customWidth="1"/>
    <col min="2617" max="2617" width="8.09765625" style="38" bestFit="1" customWidth="1"/>
    <col min="2618" max="2618" width="10.796875" style="38" bestFit="1" customWidth="1"/>
    <col min="2619" max="2619" width="8.59765625" style="38" bestFit="1" customWidth="1"/>
    <col min="2620" max="2816" width="12" style="38" customWidth="1"/>
    <col min="2817" max="2817" width="11.3984375" style="38" customWidth="1"/>
    <col min="2818" max="2818" width="10.796875" style="38" bestFit="1" customWidth="1"/>
    <col min="2819" max="2819" width="10.3984375" style="38" bestFit="1" customWidth="1"/>
    <col min="2820" max="2820" width="11.3984375" style="38" bestFit="1" customWidth="1"/>
    <col min="2821" max="2821" width="20.8984375" style="38" bestFit="1" customWidth="1"/>
    <col min="2822" max="2822" width="9.296875" style="38" customWidth="1"/>
    <col min="2823" max="2823" width="11.3984375" style="38" customWidth="1"/>
    <col min="2824" max="2824" width="11.5" style="38" bestFit="1" customWidth="1"/>
    <col min="2825" max="2825" width="11.5" style="38" customWidth="1"/>
    <col min="2826" max="2826" width="33.5" style="38" customWidth="1"/>
    <col min="2827" max="2828" width="14.09765625" style="38" customWidth="1"/>
    <col min="2829" max="2829" width="34.59765625" style="38" customWidth="1"/>
    <col min="2830" max="2830" width="64.19921875" style="38" customWidth="1"/>
    <col min="2831" max="2831" width="16.5" style="38" customWidth="1"/>
    <col min="2832" max="2832" width="10.59765625" style="38" customWidth="1"/>
    <col min="2833" max="2833" width="15.796875" style="38" customWidth="1"/>
    <col min="2834" max="2834" width="11.5" style="38" customWidth="1"/>
    <col min="2835" max="2835" width="8.09765625" style="38" bestFit="1" customWidth="1"/>
    <col min="2836" max="2836" width="27.8984375" style="38" customWidth="1"/>
    <col min="2837" max="2837" width="21.59765625" style="38" customWidth="1"/>
    <col min="2838" max="2838" width="26.59765625" style="38" customWidth="1"/>
    <col min="2839" max="2839" width="59.8984375" style="38" bestFit="1" customWidth="1"/>
    <col min="2840" max="2840" width="11.19921875" style="38" bestFit="1" customWidth="1"/>
    <col min="2841" max="2841" width="11.19921875" style="38" customWidth="1"/>
    <col min="2842" max="2842" width="6" style="38" bestFit="1" customWidth="1"/>
    <col min="2843" max="2843" width="8.796875" style="38" bestFit="1" customWidth="1"/>
    <col min="2844" max="2847" width="6" style="38" bestFit="1" customWidth="1"/>
    <col min="2848" max="2848" width="14.796875" style="38" bestFit="1" customWidth="1"/>
    <col min="2849" max="2849" width="9.19921875" style="38" bestFit="1" customWidth="1"/>
    <col min="2850" max="2852" width="6" style="38" bestFit="1" customWidth="1"/>
    <col min="2853" max="2853" width="7.69921875" style="38" bestFit="1" customWidth="1"/>
    <col min="2854" max="2857" width="6" style="38" bestFit="1" customWidth="1"/>
    <col min="2858" max="2858" width="14.796875" style="38" bestFit="1" customWidth="1"/>
    <col min="2859" max="2859" width="8.09765625" style="38" bestFit="1" customWidth="1"/>
    <col min="2860" max="2861" width="14.796875" style="38" bestFit="1" customWidth="1"/>
    <col min="2862" max="2862" width="14.09765625" style="38" customWidth="1"/>
    <col min="2863" max="2863" width="14.796875" style="38" bestFit="1" customWidth="1"/>
    <col min="2864" max="2864" width="8.59765625" style="38" bestFit="1" customWidth="1"/>
    <col min="2865" max="2865" width="9.296875" style="38" bestFit="1" customWidth="1"/>
    <col min="2866" max="2866" width="7.296875" style="38" bestFit="1" customWidth="1"/>
    <col min="2867" max="2867" width="5.296875" style="38" bestFit="1" customWidth="1"/>
    <col min="2868" max="2868" width="7.69921875" style="38" bestFit="1" customWidth="1"/>
    <col min="2869" max="2869" width="6.19921875" style="38" bestFit="1" customWidth="1"/>
    <col min="2870" max="2870" width="8.19921875" style="38" bestFit="1" customWidth="1"/>
    <col min="2871" max="2871" width="10.296875" style="38" bestFit="1" customWidth="1"/>
    <col min="2872" max="2872" width="12" style="38" customWidth="1"/>
    <col min="2873" max="2873" width="8.09765625" style="38" bestFit="1" customWidth="1"/>
    <col min="2874" max="2874" width="10.796875" style="38" bestFit="1" customWidth="1"/>
    <col min="2875" max="2875" width="8.59765625" style="38" bestFit="1" customWidth="1"/>
    <col min="2876" max="3072" width="12" style="38" customWidth="1"/>
    <col min="3073" max="3073" width="11.3984375" style="38" customWidth="1"/>
    <col min="3074" max="3074" width="10.796875" style="38" bestFit="1" customWidth="1"/>
    <col min="3075" max="3075" width="10.3984375" style="38" bestFit="1" customWidth="1"/>
    <col min="3076" max="3076" width="11.3984375" style="38" bestFit="1" customWidth="1"/>
    <col min="3077" max="3077" width="20.8984375" style="38" bestFit="1" customWidth="1"/>
    <col min="3078" max="3078" width="9.296875" style="38" customWidth="1"/>
    <col min="3079" max="3079" width="11.3984375" style="38" customWidth="1"/>
    <col min="3080" max="3080" width="11.5" style="38" bestFit="1" customWidth="1"/>
    <col min="3081" max="3081" width="11.5" style="38" customWidth="1"/>
    <col min="3082" max="3082" width="33.5" style="38" customWidth="1"/>
    <col min="3083" max="3084" width="14.09765625" style="38" customWidth="1"/>
    <col min="3085" max="3085" width="34.59765625" style="38" customWidth="1"/>
    <col min="3086" max="3086" width="64.19921875" style="38" customWidth="1"/>
    <col min="3087" max="3087" width="16.5" style="38" customWidth="1"/>
    <col min="3088" max="3088" width="10.59765625" style="38" customWidth="1"/>
    <col min="3089" max="3089" width="15.796875" style="38" customWidth="1"/>
    <col min="3090" max="3090" width="11.5" style="38" customWidth="1"/>
    <col min="3091" max="3091" width="8.09765625" style="38" bestFit="1" customWidth="1"/>
    <col min="3092" max="3092" width="27.8984375" style="38" customWidth="1"/>
    <col min="3093" max="3093" width="21.59765625" style="38" customWidth="1"/>
    <col min="3094" max="3094" width="26.59765625" style="38" customWidth="1"/>
    <col min="3095" max="3095" width="59.8984375" style="38" bestFit="1" customWidth="1"/>
    <col min="3096" max="3096" width="11.19921875" style="38" bestFit="1" customWidth="1"/>
    <col min="3097" max="3097" width="11.19921875" style="38" customWidth="1"/>
    <col min="3098" max="3098" width="6" style="38" bestFit="1" customWidth="1"/>
    <col min="3099" max="3099" width="8.796875" style="38" bestFit="1" customWidth="1"/>
    <col min="3100" max="3103" width="6" style="38" bestFit="1" customWidth="1"/>
    <col min="3104" max="3104" width="14.796875" style="38" bestFit="1" customWidth="1"/>
    <col min="3105" max="3105" width="9.19921875" style="38" bestFit="1" customWidth="1"/>
    <col min="3106" max="3108" width="6" style="38" bestFit="1" customWidth="1"/>
    <col min="3109" max="3109" width="7.69921875" style="38" bestFit="1" customWidth="1"/>
    <col min="3110" max="3113" width="6" style="38" bestFit="1" customWidth="1"/>
    <col min="3114" max="3114" width="14.796875" style="38" bestFit="1" customWidth="1"/>
    <col min="3115" max="3115" width="8.09765625" style="38" bestFit="1" customWidth="1"/>
    <col min="3116" max="3117" width="14.796875" style="38" bestFit="1" customWidth="1"/>
    <col min="3118" max="3118" width="14.09765625" style="38" customWidth="1"/>
    <col min="3119" max="3119" width="14.796875" style="38" bestFit="1" customWidth="1"/>
    <col min="3120" max="3120" width="8.59765625" style="38" bestFit="1" customWidth="1"/>
    <col min="3121" max="3121" width="9.296875" style="38" bestFit="1" customWidth="1"/>
    <col min="3122" max="3122" width="7.296875" style="38" bestFit="1" customWidth="1"/>
    <col min="3123" max="3123" width="5.296875" style="38" bestFit="1" customWidth="1"/>
    <col min="3124" max="3124" width="7.69921875" style="38" bestFit="1" customWidth="1"/>
    <col min="3125" max="3125" width="6.19921875" style="38" bestFit="1" customWidth="1"/>
    <col min="3126" max="3126" width="8.19921875" style="38" bestFit="1" customWidth="1"/>
    <col min="3127" max="3127" width="10.296875" style="38" bestFit="1" customWidth="1"/>
    <col min="3128" max="3128" width="12" style="38" customWidth="1"/>
    <col min="3129" max="3129" width="8.09765625" style="38" bestFit="1" customWidth="1"/>
    <col min="3130" max="3130" width="10.796875" style="38" bestFit="1" customWidth="1"/>
    <col min="3131" max="3131" width="8.59765625" style="38" bestFit="1" customWidth="1"/>
    <col min="3132" max="3328" width="12" style="38" customWidth="1"/>
    <col min="3329" max="3329" width="11.3984375" style="38" customWidth="1"/>
    <col min="3330" max="3330" width="10.796875" style="38" bestFit="1" customWidth="1"/>
    <col min="3331" max="3331" width="10.3984375" style="38" bestFit="1" customWidth="1"/>
    <col min="3332" max="3332" width="11.3984375" style="38" bestFit="1" customWidth="1"/>
    <col min="3333" max="3333" width="20.8984375" style="38" bestFit="1" customWidth="1"/>
    <col min="3334" max="3334" width="9.296875" style="38" customWidth="1"/>
    <col min="3335" max="3335" width="11.3984375" style="38" customWidth="1"/>
    <col min="3336" max="3336" width="11.5" style="38" bestFit="1" customWidth="1"/>
    <col min="3337" max="3337" width="11.5" style="38" customWidth="1"/>
    <col min="3338" max="3338" width="33.5" style="38" customWidth="1"/>
    <col min="3339" max="3340" width="14.09765625" style="38" customWidth="1"/>
    <col min="3341" max="3341" width="34.59765625" style="38" customWidth="1"/>
    <col min="3342" max="3342" width="64.19921875" style="38" customWidth="1"/>
    <col min="3343" max="3343" width="16.5" style="38" customWidth="1"/>
    <col min="3344" max="3344" width="10.59765625" style="38" customWidth="1"/>
    <col min="3345" max="3345" width="15.796875" style="38" customWidth="1"/>
    <col min="3346" max="3346" width="11.5" style="38" customWidth="1"/>
    <col min="3347" max="3347" width="8.09765625" style="38" bestFit="1" customWidth="1"/>
    <col min="3348" max="3348" width="27.8984375" style="38" customWidth="1"/>
    <col min="3349" max="3349" width="21.59765625" style="38" customWidth="1"/>
    <col min="3350" max="3350" width="26.59765625" style="38" customWidth="1"/>
    <col min="3351" max="3351" width="59.8984375" style="38" bestFit="1" customWidth="1"/>
    <col min="3352" max="3352" width="11.19921875" style="38" bestFit="1" customWidth="1"/>
    <col min="3353" max="3353" width="11.19921875" style="38" customWidth="1"/>
    <col min="3354" max="3354" width="6" style="38" bestFit="1" customWidth="1"/>
    <col min="3355" max="3355" width="8.796875" style="38" bestFit="1" customWidth="1"/>
    <col min="3356" max="3359" width="6" style="38" bestFit="1" customWidth="1"/>
    <col min="3360" max="3360" width="14.796875" style="38" bestFit="1" customWidth="1"/>
    <col min="3361" max="3361" width="9.19921875" style="38" bestFit="1" customWidth="1"/>
    <col min="3362" max="3364" width="6" style="38" bestFit="1" customWidth="1"/>
    <col min="3365" max="3365" width="7.69921875" style="38" bestFit="1" customWidth="1"/>
    <col min="3366" max="3369" width="6" style="38" bestFit="1" customWidth="1"/>
    <col min="3370" max="3370" width="14.796875" style="38" bestFit="1" customWidth="1"/>
    <col min="3371" max="3371" width="8.09765625" style="38" bestFit="1" customWidth="1"/>
    <col min="3372" max="3373" width="14.796875" style="38" bestFit="1" customWidth="1"/>
    <col min="3374" max="3374" width="14.09765625" style="38" customWidth="1"/>
    <col min="3375" max="3375" width="14.796875" style="38" bestFit="1" customWidth="1"/>
    <col min="3376" max="3376" width="8.59765625" style="38" bestFit="1" customWidth="1"/>
    <col min="3377" max="3377" width="9.296875" style="38" bestFit="1" customWidth="1"/>
    <col min="3378" max="3378" width="7.296875" style="38" bestFit="1" customWidth="1"/>
    <col min="3379" max="3379" width="5.296875" style="38" bestFit="1" customWidth="1"/>
    <col min="3380" max="3380" width="7.69921875" style="38" bestFit="1" customWidth="1"/>
    <col min="3381" max="3381" width="6.19921875" style="38" bestFit="1" customWidth="1"/>
    <col min="3382" max="3382" width="8.19921875" style="38" bestFit="1" customWidth="1"/>
    <col min="3383" max="3383" width="10.296875" style="38" bestFit="1" customWidth="1"/>
    <col min="3384" max="3384" width="12" style="38" customWidth="1"/>
    <col min="3385" max="3385" width="8.09765625" style="38" bestFit="1" customWidth="1"/>
    <col min="3386" max="3386" width="10.796875" style="38" bestFit="1" customWidth="1"/>
    <col min="3387" max="3387" width="8.59765625" style="38" bestFit="1" customWidth="1"/>
    <col min="3388" max="3584" width="12" style="38" customWidth="1"/>
    <col min="3585" max="3585" width="11.3984375" style="38" customWidth="1"/>
    <col min="3586" max="3586" width="10.796875" style="38" bestFit="1" customWidth="1"/>
    <col min="3587" max="3587" width="10.3984375" style="38" bestFit="1" customWidth="1"/>
    <col min="3588" max="3588" width="11.3984375" style="38" bestFit="1" customWidth="1"/>
    <col min="3589" max="3589" width="20.8984375" style="38" bestFit="1" customWidth="1"/>
    <col min="3590" max="3590" width="9.296875" style="38" customWidth="1"/>
    <col min="3591" max="3591" width="11.3984375" style="38" customWidth="1"/>
    <col min="3592" max="3592" width="11.5" style="38" bestFit="1" customWidth="1"/>
    <col min="3593" max="3593" width="11.5" style="38" customWidth="1"/>
    <col min="3594" max="3594" width="33.5" style="38" customWidth="1"/>
    <col min="3595" max="3596" width="14.09765625" style="38" customWidth="1"/>
    <col min="3597" max="3597" width="34.59765625" style="38" customWidth="1"/>
    <col min="3598" max="3598" width="64.19921875" style="38" customWidth="1"/>
    <col min="3599" max="3599" width="16.5" style="38" customWidth="1"/>
    <col min="3600" max="3600" width="10.59765625" style="38" customWidth="1"/>
    <col min="3601" max="3601" width="15.796875" style="38" customWidth="1"/>
    <col min="3602" max="3602" width="11.5" style="38" customWidth="1"/>
    <col min="3603" max="3603" width="8.09765625" style="38" bestFit="1" customWidth="1"/>
    <col min="3604" max="3604" width="27.8984375" style="38" customWidth="1"/>
    <col min="3605" max="3605" width="21.59765625" style="38" customWidth="1"/>
    <col min="3606" max="3606" width="26.59765625" style="38" customWidth="1"/>
    <col min="3607" max="3607" width="59.8984375" style="38" bestFit="1" customWidth="1"/>
    <col min="3608" max="3608" width="11.19921875" style="38" bestFit="1" customWidth="1"/>
    <col min="3609" max="3609" width="11.19921875" style="38" customWidth="1"/>
    <col min="3610" max="3610" width="6" style="38" bestFit="1" customWidth="1"/>
    <col min="3611" max="3611" width="8.796875" style="38" bestFit="1" customWidth="1"/>
    <col min="3612" max="3615" width="6" style="38" bestFit="1" customWidth="1"/>
    <col min="3616" max="3616" width="14.796875" style="38" bestFit="1" customWidth="1"/>
    <col min="3617" max="3617" width="9.19921875" style="38" bestFit="1" customWidth="1"/>
    <col min="3618" max="3620" width="6" style="38" bestFit="1" customWidth="1"/>
    <col min="3621" max="3621" width="7.69921875" style="38" bestFit="1" customWidth="1"/>
    <col min="3622" max="3625" width="6" style="38" bestFit="1" customWidth="1"/>
    <col min="3626" max="3626" width="14.796875" style="38" bestFit="1" customWidth="1"/>
    <col min="3627" max="3627" width="8.09765625" style="38" bestFit="1" customWidth="1"/>
    <col min="3628" max="3629" width="14.796875" style="38" bestFit="1" customWidth="1"/>
    <col min="3630" max="3630" width="14.09765625" style="38" customWidth="1"/>
    <col min="3631" max="3631" width="14.796875" style="38" bestFit="1" customWidth="1"/>
    <col min="3632" max="3632" width="8.59765625" style="38" bestFit="1" customWidth="1"/>
    <col min="3633" max="3633" width="9.296875" style="38" bestFit="1" customWidth="1"/>
    <col min="3634" max="3634" width="7.296875" style="38" bestFit="1" customWidth="1"/>
    <col min="3635" max="3635" width="5.296875" style="38" bestFit="1" customWidth="1"/>
    <col min="3636" max="3636" width="7.69921875" style="38" bestFit="1" customWidth="1"/>
    <col min="3637" max="3637" width="6.19921875" style="38" bestFit="1" customWidth="1"/>
    <col min="3638" max="3638" width="8.19921875" style="38" bestFit="1" customWidth="1"/>
    <col min="3639" max="3639" width="10.296875" style="38" bestFit="1" customWidth="1"/>
    <col min="3640" max="3640" width="12" style="38" customWidth="1"/>
    <col min="3641" max="3641" width="8.09765625" style="38" bestFit="1" customWidth="1"/>
    <col min="3642" max="3642" width="10.796875" style="38" bestFit="1" customWidth="1"/>
    <col min="3643" max="3643" width="8.59765625" style="38" bestFit="1" customWidth="1"/>
    <col min="3644" max="3840" width="12" style="38" customWidth="1"/>
    <col min="3841" max="3841" width="11.3984375" style="38" customWidth="1"/>
    <col min="3842" max="3842" width="10.796875" style="38" bestFit="1" customWidth="1"/>
    <col min="3843" max="3843" width="10.3984375" style="38" bestFit="1" customWidth="1"/>
    <col min="3844" max="3844" width="11.3984375" style="38" bestFit="1" customWidth="1"/>
    <col min="3845" max="3845" width="20.8984375" style="38" bestFit="1" customWidth="1"/>
    <col min="3846" max="3846" width="9.296875" style="38" customWidth="1"/>
    <col min="3847" max="3847" width="11.3984375" style="38" customWidth="1"/>
    <col min="3848" max="3848" width="11.5" style="38" bestFit="1" customWidth="1"/>
    <col min="3849" max="3849" width="11.5" style="38" customWidth="1"/>
    <col min="3850" max="3850" width="33.5" style="38" customWidth="1"/>
    <col min="3851" max="3852" width="14.09765625" style="38" customWidth="1"/>
    <col min="3853" max="3853" width="34.59765625" style="38" customWidth="1"/>
    <col min="3854" max="3854" width="64.19921875" style="38" customWidth="1"/>
    <col min="3855" max="3855" width="16.5" style="38" customWidth="1"/>
    <col min="3856" max="3856" width="10.59765625" style="38" customWidth="1"/>
    <col min="3857" max="3857" width="15.796875" style="38" customWidth="1"/>
    <col min="3858" max="3858" width="11.5" style="38" customWidth="1"/>
    <col min="3859" max="3859" width="8.09765625" style="38" bestFit="1" customWidth="1"/>
    <col min="3860" max="3860" width="27.8984375" style="38" customWidth="1"/>
    <col min="3861" max="3861" width="21.59765625" style="38" customWidth="1"/>
    <col min="3862" max="3862" width="26.59765625" style="38" customWidth="1"/>
    <col min="3863" max="3863" width="59.8984375" style="38" bestFit="1" customWidth="1"/>
    <col min="3864" max="3864" width="11.19921875" style="38" bestFit="1" customWidth="1"/>
    <col min="3865" max="3865" width="11.19921875" style="38" customWidth="1"/>
    <col min="3866" max="3866" width="6" style="38" bestFit="1" customWidth="1"/>
    <col min="3867" max="3867" width="8.796875" style="38" bestFit="1" customWidth="1"/>
    <col min="3868" max="3871" width="6" style="38" bestFit="1" customWidth="1"/>
    <col min="3872" max="3872" width="14.796875" style="38" bestFit="1" customWidth="1"/>
    <col min="3873" max="3873" width="9.19921875" style="38" bestFit="1" customWidth="1"/>
    <col min="3874" max="3876" width="6" style="38" bestFit="1" customWidth="1"/>
    <col min="3877" max="3877" width="7.69921875" style="38" bestFit="1" customWidth="1"/>
    <col min="3878" max="3881" width="6" style="38" bestFit="1" customWidth="1"/>
    <col min="3882" max="3882" width="14.796875" style="38" bestFit="1" customWidth="1"/>
    <col min="3883" max="3883" width="8.09765625" style="38" bestFit="1" customWidth="1"/>
    <col min="3884" max="3885" width="14.796875" style="38" bestFit="1" customWidth="1"/>
    <col min="3886" max="3886" width="14.09765625" style="38" customWidth="1"/>
    <col min="3887" max="3887" width="14.796875" style="38" bestFit="1" customWidth="1"/>
    <col min="3888" max="3888" width="8.59765625" style="38" bestFit="1" customWidth="1"/>
    <col min="3889" max="3889" width="9.296875" style="38" bestFit="1" customWidth="1"/>
    <col min="3890" max="3890" width="7.296875" style="38" bestFit="1" customWidth="1"/>
    <col min="3891" max="3891" width="5.296875" style="38" bestFit="1" customWidth="1"/>
    <col min="3892" max="3892" width="7.69921875" style="38" bestFit="1" customWidth="1"/>
    <col min="3893" max="3893" width="6.19921875" style="38" bestFit="1" customWidth="1"/>
    <col min="3894" max="3894" width="8.19921875" style="38" bestFit="1" customWidth="1"/>
    <col min="3895" max="3895" width="10.296875" style="38" bestFit="1" customWidth="1"/>
    <col min="3896" max="3896" width="12" style="38" customWidth="1"/>
    <col min="3897" max="3897" width="8.09765625" style="38" bestFit="1" customWidth="1"/>
    <col min="3898" max="3898" width="10.796875" style="38" bestFit="1" customWidth="1"/>
    <col min="3899" max="3899" width="8.59765625" style="38" bestFit="1" customWidth="1"/>
    <col min="3900" max="4096" width="12" style="38" customWidth="1"/>
    <col min="4097" max="4097" width="11.3984375" style="38" customWidth="1"/>
    <col min="4098" max="4098" width="10.796875" style="38" bestFit="1" customWidth="1"/>
    <col min="4099" max="4099" width="10.3984375" style="38" bestFit="1" customWidth="1"/>
    <col min="4100" max="4100" width="11.3984375" style="38" bestFit="1" customWidth="1"/>
    <col min="4101" max="4101" width="20.8984375" style="38" bestFit="1" customWidth="1"/>
    <col min="4102" max="4102" width="9.296875" style="38" customWidth="1"/>
    <col min="4103" max="4103" width="11.3984375" style="38" customWidth="1"/>
    <col min="4104" max="4104" width="11.5" style="38" bestFit="1" customWidth="1"/>
    <col min="4105" max="4105" width="11.5" style="38" customWidth="1"/>
    <col min="4106" max="4106" width="33.5" style="38" customWidth="1"/>
    <col min="4107" max="4108" width="14.09765625" style="38" customWidth="1"/>
    <col min="4109" max="4109" width="34.59765625" style="38" customWidth="1"/>
    <col min="4110" max="4110" width="64.19921875" style="38" customWidth="1"/>
    <col min="4111" max="4111" width="16.5" style="38" customWidth="1"/>
    <col min="4112" max="4112" width="10.59765625" style="38" customWidth="1"/>
    <col min="4113" max="4113" width="15.796875" style="38" customWidth="1"/>
    <col min="4114" max="4114" width="11.5" style="38" customWidth="1"/>
    <col min="4115" max="4115" width="8.09765625" style="38" bestFit="1" customWidth="1"/>
    <col min="4116" max="4116" width="27.8984375" style="38" customWidth="1"/>
    <col min="4117" max="4117" width="21.59765625" style="38" customWidth="1"/>
    <col min="4118" max="4118" width="26.59765625" style="38" customWidth="1"/>
    <col min="4119" max="4119" width="59.8984375" style="38" bestFit="1" customWidth="1"/>
    <col min="4120" max="4120" width="11.19921875" style="38" bestFit="1" customWidth="1"/>
    <col min="4121" max="4121" width="11.19921875" style="38" customWidth="1"/>
    <col min="4122" max="4122" width="6" style="38" bestFit="1" customWidth="1"/>
    <col min="4123" max="4123" width="8.796875" style="38" bestFit="1" customWidth="1"/>
    <col min="4124" max="4127" width="6" style="38" bestFit="1" customWidth="1"/>
    <col min="4128" max="4128" width="14.796875" style="38" bestFit="1" customWidth="1"/>
    <col min="4129" max="4129" width="9.19921875" style="38" bestFit="1" customWidth="1"/>
    <col min="4130" max="4132" width="6" style="38" bestFit="1" customWidth="1"/>
    <col min="4133" max="4133" width="7.69921875" style="38" bestFit="1" customWidth="1"/>
    <col min="4134" max="4137" width="6" style="38" bestFit="1" customWidth="1"/>
    <col min="4138" max="4138" width="14.796875" style="38" bestFit="1" customWidth="1"/>
    <col min="4139" max="4139" width="8.09765625" style="38" bestFit="1" customWidth="1"/>
    <col min="4140" max="4141" width="14.796875" style="38" bestFit="1" customWidth="1"/>
    <col min="4142" max="4142" width="14.09765625" style="38" customWidth="1"/>
    <col min="4143" max="4143" width="14.796875" style="38" bestFit="1" customWidth="1"/>
    <col min="4144" max="4144" width="8.59765625" style="38" bestFit="1" customWidth="1"/>
    <col min="4145" max="4145" width="9.296875" style="38" bestFit="1" customWidth="1"/>
    <col min="4146" max="4146" width="7.296875" style="38" bestFit="1" customWidth="1"/>
    <col min="4147" max="4147" width="5.296875" style="38" bestFit="1" customWidth="1"/>
    <col min="4148" max="4148" width="7.69921875" style="38" bestFit="1" customWidth="1"/>
    <col min="4149" max="4149" width="6.19921875" style="38" bestFit="1" customWidth="1"/>
    <col min="4150" max="4150" width="8.19921875" style="38" bestFit="1" customWidth="1"/>
    <col min="4151" max="4151" width="10.296875" style="38" bestFit="1" customWidth="1"/>
    <col min="4152" max="4152" width="12" style="38" customWidth="1"/>
    <col min="4153" max="4153" width="8.09765625" style="38" bestFit="1" customWidth="1"/>
    <col min="4154" max="4154" width="10.796875" style="38" bestFit="1" customWidth="1"/>
    <col min="4155" max="4155" width="8.59765625" style="38" bestFit="1" customWidth="1"/>
    <col min="4156" max="4352" width="12" style="38" customWidth="1"/>
    <col min="4353" max="4353" width="11.3984375" style="38" customWidth="1"/>
    <col min="4354" max="4354" width="10.796875" style="38" bestFit="1" customWidth="1"/>
    <col min="4355" max="4355" width="10.3984375" style="38" bestFit="1" customWidth="1"/>
    <col min="4356" max="4356" width="11.3984375" style="38" bestFit="1" customWidth="1"/>
    <col min="4357" max="4357" width="20.8984375" style="38" bestFit="1" customWidth="1"/>
    <col min="4358" max="4358" width="9.296875" style="38" customWidth="1"/>
    <col min="4359" max="4359" width="11.3984375" style="38" customWidth="1"/>
    <col min="4360" max="4360" width="11.5" style="38" bestFit="1" customWidth="1"/>
    <col min="4361" max="4361" width="11.5" style="38" customWidth="1"/>
    <col min="4362" max="4362" width="33.5" style="38" customWidth="1"/>
    <col min="4363" max="4364" width="14.09765625" style="38" customWidth="1"/>
    <col min="4365" max="4365" width="34.59765625" style="38" customWidth="1"/>
    <col min="4366" max="4366" width="64.19921875" style="38" customWidth="1"/>
    <col min="4367" max="4367" width="16.5" style="38" customWidth="1"/>
    <col min="4368" max="4368" width="10.59765625" style="38" customWidth="1"/>
    <col min="4369" max="4369" width="15.796875" style="38" customWidth="1"/>
    <col min="4370" max="4370" width="11.5" style="38" customWidth="1"/>
    <col min="4371" max="4371" width="8.09765625" style="38" bestFit="1" customWidth="1"/>
    <col min="4372" max="4372" width="27.8984375" style="38" customWidth="1"/>
    <col min="4373" max="4373" width="21.59765625" style="38" customWidth="1"/>
    <col min="4374" max="4374" width="26.59765625" style="38" customWidth="1"/>
    <col min="4375" max="4375" width="59.8984375" style="38" bestFit="1" customWidth="1"/>
    <col min="4376" max="4376" width="11.19921875" style="38" bestFit="1" customWidth="1"/>
    <col min="4377" max="4377" width="11.19921875" style="38" customWidth="1"/>
    <col min="4378" max="4378" width="6" style="38" bestFit="1" customWidth="1"/>
    <col min="4379" max="4379" width="8.796875" style="38" bestFit="1" customWidth="1"/>
    <col min="4380" max="4383" width="6" style="38" bestFit="1" customWidth="1"/>
    <col min="4384" max="4384" width="14.796875" style="38" bestFit="1" customWidth="1"/>
    <col min="4385" max="4385" width="9.19921875" style="38" bestFit="1" customWidth="1"/>
    <col min="4386" max="4388" width="6" style="38" bestFit="1" customWidth="1"/>
    <col min="4389" max="4389" width="7.69921875" style="38" bestFit="1" customWidth="1"/>
    <col min="4390" max="4393" width="6" style="38" bestFit="1" customWidth="1"/>
    <col min="4394" max="4394" width="14.796875" style="38" bestFit="1" customWidth="1"/>
    <col min="4395" max="4395" width="8.09765625" style="38" bestFit="1" customWidth="1"/>
    <col min="4396" max="4397" width="14.796875" style="38" bestFit="1" customWidth="1"/>
    <col min="4398" max="4398" width="14.09765625" style="38" customWidth="1"/>
    <col min="4399" max="4399" width="14.796875" style="38" bestFit="1" customWidth="1"/>
    <col min="4400" max="4400" width="8.59765625" style="38" bestFit="1" customWidth="1"/>
    <col min="4401" max="4401" width="9.296875" style="38" bestFit="1" customWidth="1"/>
    <col min="4402" max="4402" width="7.296875" style="38" bestFit="1" customWidth="1"/>
    <col min="4403" max="4403" width="5.296875" style="38" bestFit="1" customWidth="1"/>
    <col min="4404" max="4404" width="7.69921875" style="38" bestFit="1" customWidth="1"/>
    <col min="4405" max="4405" width="6.19921875" style="38" bestFit="1" customWidth="1"/>
    <col min="4406" max="4406" width="8.19921875" style="38" bestFit="1" customWidth="1"/>
    <col min="4407" max="4407" width="10.296875" style="38" bestFit="1" customWidth="1"/>
    <col min="4408" max="4408" width="12" style="38" customWidth="1"/>
    <col min="4409" max="4409" width="8.09765625" style="38" bestFit="1" customWidth="1"/>
    <col min="4410" max="4410" width="10.796875" style="38" bestFit="1" customWidth="1"/>
    <col min="4411" max="4411" width="8.59765625" style="38" bestFit="1" customWidth="1"/>
    <col min="4412" max="4608" width="12" style="38" customWidth="1"/>
    <col min="4609" max="4609" width="11.3984375" style="38" customWidth="1"/>
    <col min="4610" max="4610" width="10.796875" style="38" bestFit="1" customWidth="1"/>
    <col min="4611" max="4611" width="10.3984375" style="38" bestFit="1" customWidth="1"/>
    <col min="4612" max="4612" width="11.3984375" style="38" bestFit="1" customWidth="1"/>
    <col min="4613" max="4613" width="20.8984375" style="38" bestFit="1" customWidth="1"/>
    <col min="4614" max="4614" width="9.296875" style="38" customWidth="1"/>
    <col min="4615" max="4615" width="11.3984375" style="38" customWidth="1"/>
    <col min="4616" max="4616" width="11.5" style="38" bestFit="1" customWidth="1"/>
    <col min="4617" max="4617" width="11.5" style="38" customWidth="1"/>
    <col min="4618" max="4618" width="33.5" style="38" customWidth="1"/>
    <col min="4619" max="4620" width="14.09765625" style="38" customWidth="1"/>
    <col min="4621" max="4621" width="34.59765625" style="38" customWidth="1"/>
    <col min="4622" max="4622" width="64.19921875" style="38" customWidth="1"/>
    <col min="4623" max="4623" width="16.5" style="38" customWidth="1"/>
    <col min="4624" max="4624" width="10.59765625" style="38" customWidth="1"/>
    <col min="4625" max="4625" width="15.796875" style="38" customWidth="1"/>
    <col min="4626" max="4626" width="11.5" style="38" customWidth="1"/>
    <col min="4627" max="4627" width="8.09765625" style="38" bestFit="1" customWidth="1"/>
    <col min="4628" max="4628" width="27.8984375" style="38" customWidth="1"/>
    <col min="4629" max="4629" width="21.59765625" style="38" customWidth="1"/>
    <col min="4630" max="4630" width="26.59765625" style="38" customWidth="1"/>
    <col min="4631" max="4631" width="59.8984375" style="38" bestFit="1" customWidth="1"/>
    <col min="4632" max="4632" width="11.19921875" style="38" bestFit="1" customWidth="1"/>
    <col min="4633" max="4633" width="11.19921875" style="38" customWidth="1"/>
    <col min="4634" max="4634" width="6" style="38" bestFit="1" customWidth="1"/>
    <col min="4635" max="4635" width="8.796875" style="38" bestFit="1" customWidth="1"/>
    <col min="4636" max="4639" width="6" style="38" bestFit="1" customWidth="1"/>
    <col min="4640" max="4640" width="14.796875" style="38" bestFit="1" customWidth="1"/>
    <col min="4641" max="4641" width="9.19921875" style="38" bestFit="1" customWidth="1"/>
    <col min="4642" max="4644" width="6" style="38" bestFit="1" customWidth="1"/>
    <col min="4645" max="4645" width="7.69921875" style="38" bestFit="1" customWidth="1"/>
    <col min="4646" max="4649" width="6" style="38" bestFit="1" customWidth="1"/>
    <col min="4650" max="4650" width="14.796875" style="38" bestFit="1" customWidth="1"/>
    <col min="4651" max="4651" width="8.09765625" style="38" bestFit="1" customWidth="1"/>
    <col min="4652" max="4653" width="14.796875" style="38" bestFit="1" customWidth="1"/>
    <col min="4654" max="4654" width="14.09765625" style="38" customWidth="1"/>
    <col min="4655" max="4655" width="14.796875" style="38" bestFit="1" customWidth="1"/>
    <col min="4656" max="4656" width="8.59765625" style="38" bestFit="1" customWidth="1"/>
    <col min="4657" max="4657" width="9.296875" style="38" bestFit="1" customWidth="1"/>
    <col min="4658" max="4658" width="7.296875" style="38" bestFit="1" customWidth="1"/>
    <col min="4659" max="4659" width="5.296875" style="38" bestFit="1" customWidth="1"/>
    <col min="4660" max="4660" width="7.69921875" style="38" bestFit="1" customWidth="1"/>
    <col min="4661" max="4661" width="6.19921875" style="38" bestFit="1" customWidth="1"/>
    <col min="4662" max="4662" width="8.19921875" style="38" bestFit="1" customWidth="1"/>
    <col min="4663" max="4663" width="10.296875" style="38" bestFit="1" customWidth="1"/>
    <col min="4664" max="4664" width="12" style="38" customWidth="1"/>
    <col min="4665" max="4665" width="8.09765625" style="38" bestFit="1" customWidth="1"/>
    <col min="4666" max="4666" width="10.796875" style="38" bestFit="1" customWidth="1"/>
    <col min="4667" max="4667" width="8.59765625" style="38" bestFit="1" customWidth="1"/>
    <col min="4668" max="4864" width="12" style="38" customWidth="1"/>
    <col min="4865" max="4865" width="11.3984375" style="38" customWidth="1"/>
    <col min="4866" max="4866" width="10.796875" style="38" bestFit="1" customWidth="1"/>
    <col min="4867" max="4867" width="10.3984375" style="38" bestFit="1" customWidth="1"/>
    <col min="4868" max="4868" width="11.3984375" style="38" bestFit="1" customWidth="1"/>
    <col min="4869" max="4869" width="20.8984375" style="38" bestFit="1" customWidth="1"/>
    <col min="4870" max="4870" width="9.296875" style="38" customWidth="1"/>
    <col min="4871" max="4871" width="11.3984375" style="38" customWidth="1"/>
    <col min="4872" max="4872" width="11.5" style="38" bestFit="1" customWidth="1"/>
    <col min="4873" max="4873" width="11.5" style="38" customWidth="1"/>
    <col min="4874" max="4874" width="33.5" style="38" customWidth="1"/>
    <col min="4875" max="4876" width="14.09765625" style="38" customWidth="1"/>
    <col min="4877" max="4877" width="34.59765625" style="38" customWidth="1"/>
    <col min="4878" max="4878" width="64.19921875" style="38" customWidth="1"/>
    <col min="4879" max="4879" width="16.5" style="38" customWidth="1"/>
    <col min="4880" max="4880" width="10.59765625" style="38" customWidth="1"/>
    <col min="4881" max="4881" width="15.796875" style="38" customWidth="1"/>
    <col min="4882" max="4882" width="11.5" style="38" customWidth="1"/>
    <col min="4883" max="4883" width="8.09765625" style="38" bestFit="1" customWidth="1"/>
    <col min="4884" max="4884" width="27.8984375" style="38" customWidth="1"/>
    <col min="4885" max="4885" width="21.59765625" style="38" customWidth="1"/>
    <col min="4886" max="4886" width="26.59765625" style="38" customWidth="1"/>
    <col min="4887" max="4887" width="59.8984375" style="38" bestFit="1" customWidth="1"/>
    <col min="4888" max="4888" width="11.19921875" style="38" bestFit="1" customWidth="1"/>
    <col min="4889" max="4889" width="11.19921875" style="38" customWidth="1"/>
    <col min="4890" max="4890" width="6" style="38" bestFit="1" customWidth="1"/>
    <col min="4891" max="4891" width="8.796875" style="38" bestFit="1" customWidth="1"/>
    <col min="4892" max="4895" width="6" style="38" bestFit="1" customWidth="1"/>
    <col min="4896" max="4896" width="14.796875" style="38" bestFit="1" customWidth="1"/>
    <col min="4897" max="4897" width="9.19921875" style="38" bestFit="1" customWidth="1"/>
    <col min="4898" max="4900" width="6" style="38" bestFit="1" customWidth="1"/>
    <col min="4901" max="4901" width="7.69921875" style="38" bestFit="1" customWidth="1"/>
    <col min="4902" max="4905" width="6" style="38" bestFit="1" customWidth="1"/>
    <col min="4906" max="4906" width="14.796875" style="38" bestFit="1" customWidth="1"/>
    <col min="4907" max="4907" width="8.09765625" style="38" bestFit="1" customWidth="1"/>
    <col min="4908" max="4909" width="14.796875" style="38" bestFit="1" customWidth="1"/>
    <col min="4910" max="4910" width="14.09765625" style="38" customWidth="1"/>
    <col min="4911" max="4911" width="14.796875" style="38" bestFit="1" customWidth="1"/>
    <col min="4912" max="4912" width="8.59765625" style="38" bestFit="1" customWidth="1"/>
    <col min="4913" max="4913" width="9.296875" style="38" bestFit="1" customWidth="1"/>
    <col min="4914" max="4914" width="7.296875" style="38" bestFit="1" customWidth="1"/>
    <col min="4915" max="4915" width="5.296875" style="38" bestFit="1" customWidth="1"/>
    <col min="4916" max="4916" width="7.69921875" style="38" bestFit="1" customWidth="1"/>
    <col min="4917" max="4917" width="6.19921875" style="38" bestFit="1" customWidth="1"/>
    <col min="4918" max="4918" width="8.19921875" style="38" bestFit="1" customWidth="1"/>
    <col min="4919" max="4919" width="10.296875" style="38" bestFit="1" customWidth="1"/>
    <col min="4920" max="4920" width="12" style="38" customWidth="1"/>
    <col min="4921" max="4921" width="8.09765625" style="38" bestFit="1" customWidth="1"/>
    <col min="4922" max="4922" width="10.796875" style="38" bestFit="1" customWidth="1"/>
    <col min="4923" max="4923" width="8.59765625" style="38" bestFit="1" customWidth="1"/>
    <col min="4924" max="5120" width="12" style="38" customWidth="1"/>
    <col min="5121" max="5121" width="11.3984375" style="38" customWidth="1"/>
    <col min="5122" max="5122" width="10.796875" style="38" bestFit="1" customWidth="1"/>
    <col min="5123" max="5123" width="10.3984375" style="38" bestFit="1" customWidth="1"/>
    <col min="5124" max="5124" width="11.3984375" style="38" bestFit="1" customWidth="1"/>
    <col min="5125" max="5125" width="20.8984375" style="38" bestFit="1" customWidth="1"/>
    <col min="5126" max="5126" width="9.296875" style="38" customWidth="1"/>
    <col min="5127" max="5127" width="11.3984375" style="38" customWidth="1"/>
    <col min="5128" max="5128" width="11.5" style="38" bestFit="1" customWidth="1"/>
    <col min="5129" max="5129" width="11.5" style="38" customWidth="1"/>
    <col min="5130" max="5130" width="33.5" style="38" customWidth="1"/>
    <col min="5131" max="5132" width="14.09765625" style="38" customWidth="1"/>
    <col min="5133" max="5133" width="34.59765625" style="38" customWidth="1"/>
    <col min="5134" max="5134" width="64.19921875" style="38" customWidth="1"/>
    <col min="5135" max="5135" width="16.5" style="38" customWidth="1"/>
    <col min="5136" max="5136" width="10.59765625" style="38" customWidth="1"/>
    <col min="5137" max="5137" width="15.796875" style="38" customWidth="1"/>
    <col min="5138" max="5138" width="11.5" style="38" customWidth="1"/>
    <col min="5139" max="5139" width="8.09765625" style="38" bestFit="1" customWidth="1"/>
    <col min="5140" max="5140" width="27.8984375" style="38" customWidth="1"/>
    <col min="5141" max="5141" width="21.59765625" style="38" customWidth="1"/>
    <col min="5142" max="5142" width="26.59765625" style="38" customWidth="1"/>
    <col min="5143" max="5143" width="59.8984375" style="38" bestFit="1" customWidth="1"/>
    <col min="5144" max="5144" width="11.19921875" style="38" bestFit="1" customWidth="1"/>
    <col min="5145" max="5145" width="11.19921875" style="38" customWidth="1"/>
    <col min="5146" max="5146" width="6" style="38" bestFit="1" customWidth="1"/>
    <col min="5147" max="5147" width="8.796875" style="38" bestFit="1" customWidth="1"/>
    <col min="5148" max="5151" width="6" style="38" bestFit="1" customWidth="1"/>
    <col min="5152" max="5152" width="14.796875" style="38" bestFit="1" customWidth="1"/>
    <col min="5153" max="5153" width="9.19921875" style="38" bestFit="1" customWidth="1"/>
    <col min="5154" max="5156" width="6" style="38" bestFit="1" customWidth="1"/>
    <col min="5157" max="5157" width="7.69921875" style="38" bestFit="1" customWidth="1"/>
    <col min="5158" max="5161" width="6" style="38" bestFit="1" customWidth="1"/>
    <col min="5162" max="5162" width="14.796875" style="38" bestFit="1" customWidth="1"/>
    <col min="5163" max="5163" width="8.09765625" style="38" bestFit="1" customWidth="1"/>
    <col min="5164" max="5165" width="14.796875" style="38" bestFit="1" customWidth="1"/>
    <col min="5166" max="5166" width="14.09765625" style="38" customWidth="1"/>
    <col min="5167" max="5167" width="14.796875" style="38" bestFit="1" customWidth="1"/>
    <col min="5168" max="5168" width="8.59765625" style="38" bestFit="1" customWidth="1"/>
    <col min="5169" max="5169" width="9.296875" style="38" bestFit="1" customWidth="1"/>
    <col min="5170" max="5170" width="7.296875" style="38" bestFit="1" customWidth="1"/>
    <col min="5171" max="5171" width="5.296875" style="38" bestFit="1" customWidth="1"/>
    <col min="5172" max="5172" width="7.69921875" style="38" bestFit="1" customWidth="1"/>
    <col min="5173" max="5173" width="6.19921875" style="38" bestFit="1" customWidth="1"/>
    <col min="5174" max="5174" width="8.19921875" style="38" bestFit="1" customWidth="1"/>
    <col min="5175" max="5175" width="10.296875" style="38" bestFit="1" customWidth="1"/>
    <col min="5176" max="5176" width="12" style="38" customWidth="1"/>
    <col min="5177" max="5177" width="8.09765625" style="38" bestFit="1" customWidth="1"/>
    <col min="5178" max="5178" width="10.796875" style="38" bestFit="1" customWidth="1"/>
    <col min="5179" max="5179" width="8.59765625" style="38" bestFit="1" customWidth="1"/>
    <col min="5180" max="5376" width="12" style="38" customWidth="1"/>
    <col min="5377" max="5377" width="11.3984375" style="38" customWidth="1"/>
    <col min="5378" max="5378" width="10.796875" style="38" bestFit="1" customWidth="1"/>
    <col min="5379" max="5379" width="10.3984375" style="38" bestFit="1" customWidth="1"/>
    <col min="5380" max="5380" width="11.3984375" style="38" bestFit="1" customWidth="1"/>
    <col min="5381" max="5381" width="20.8984375" style="38" bestFit="1" customWidth="1"/>
    <col min="5382" max="5382" width="9.296875" style="38" customWidth="1"/>
    <col min="5383" max="5383" width="11.3984375" style="38" customWidth="1"/>
    <col min="5384" max="5384" width="11.5" style="38" bestFit="1" customWidth="1"/>
    <col min="5385" max="5385" width="11.5" style="38" customWidth="1"/>
    <col min="5386" max="5386" width="33.5" style="38" customWidth="1"/>
    <col min="5387" max="5388" width="14.09765625" style="38" customWidth="1"/>
    <col min="5389" max="5389" width="34.59765625" style="38" customWidth="1"/>
    <col min="5390" max="5390" width="64.19921875" style="38" customWidth="1"/>
    <col min="5391" max="5391" width="16.5" style="38" customWidth="1"/>
    <col min="5392" max="5392" width="10.59765625" style="38" customWidth="1"/>
    <col min="5393" max="5393" width="15.796875" style="38" customWidth="1"/>
    <col min="5394" max="5394" width="11.5" style="38" customWidth="1"/>
    <col min="5395" max="5395" width="8.09765625" style="38" bestFit="1" customWidth="1"/>
    <col min="5396" max="5396" width="27.8984375" style="38" customWidth="1"/>
    <col min="5397" max="5397" width="21.59765625" style="38" customWidth="1"/>
    <col min="5398" max="5398" width="26.59765625" style="38" customWidth="1"/>
    <col min="5399" max="5399" width="59.8984375" style="38" bestFit="1" customWidth="1"/>
    <col min="5400" max="5400" width="11.19921875" style="38" bestFit="1" customWidth="1"/>
    <col min="5401" max="5401" width="11.19921875" style="38" customWidth="1"/>
    <col min="5402" max="5402" width="6" style="38" bestFit="1" customWidth="1"/>
    <col min="5403" max="5403" width="8.796875" style="38" bestFit="1" customWidth="1"/>
    <col min="5404" max="5407" width="6" style="38" bestFit="1" customWidth="1"/>
    <col min="5408" max="5408" width="14.796875" style="38" bestFit="1" customWidth="1"/>
    <col min="5409" max="5409" width="9.19921875" style="38" bestFit="1" customWidth="1"/>
    <col min="5410" max="5412" width="6" style="38" bestFit="1" customWidth="1"/>
    <col min="5413" max="5413" width="7.69921875" style="38" bestFit="1" customWidth="1"/>
    <col min="5414" max="5417" width="6" style="38" bestFit="1" customWidth="1"/>
    <col min="5418" max="5418" width="14.796875" style="38" bestFit="1" customWidth="1"/>
    <col min="5419" max="5419" width="8.09765625" style="38" bestFit="1" customWidth="1"/>
    <col min="5420" max="5421" width="14.796875" style="38" bestFit="1" customWidth="1"/>
    <col min="5422" max="5422" width="14.09765625" style="38" customWidth="1"/>
    <col min="5423" max="5423" width="14.796875" style="38" bestFit="1" customWidth="1"/>
    <col min="5424" max="5424" width="8.59765625" style="38" bestFit="1" customWidth="1"/>
    <col min="5425" max="5425" width="9.296875" style="38" bestFit="1" customWidth="1"/>
    <col min="5426" max="5426" width="7.296875" style="38" bestFit="1" customWidth="1"/>
    <col min="5427" max="5427" width="5.296875" style="38" bestFit="1" customWidth="1"/>
    <col min="5428" max="5428" width="7.69921875" style="38" bestFit="1" customWidth="1"/>
    <col min="5429" max="5429" width="6.19921875" style="38" bestFit="1" customWidth="1"/>
    <col min="5430" max="5430" width="8.19921875" style="38" bestFit="1" customWidth="1"/>
    <col min="5431" max="5431" width="10.296875" style="38" bestFit="1" customWidth="1"/>
    <col min="5432" max="5432" width="12" style="38" customWidth="1"/>
    <col min="5433" max="5433" width="8.09765625" style="38" bestFit="1" customWidth="1"/>
    <col min="5434" max="5434" width="10.796875" style="38" bestFit="1" customWidth="1"/>
    <col min="5435" max="5435" width="8.59765625" style="38" bestFit="1" customWidth="1"/>
    <col min="5436" max="5632" width="12" style="38" customWidth="1"/>
    <col min="5633" max="5633" width="11.3984375" style="38" customWidth="1"/>
    <col min="5634" max="5634" width="10.796875" style="38" bestFit="1" customWidth="1"/>
    <col min="5635" max="5635" width="10.3984375" style="38" bestFit="1" customWidth="1"/>
    <col min="5636" max="5636" width="11.3984375" style="38" bestFit="1" customWidth="1"/>
    <col min="5637" max="5637" width="20.8984375" style="38" bestFit="1" customWidth="1"/>
    <col min="5638" max="5638" width="9.296875" style="38" customWidth="1"/>
    <col min="5639" max="5639" width="11.3984375" style="38" customWidth="1"/>
    <col min="5640" max="5640" width="11.5" style="38" bestFit="1" customWidth="1"/>
    <col min="5641" max="5641" width="11.5" style="38" customWidth="1"/>
    <col min="5642" max="5642" width="33.5" style="38" customWidth="1"/>
    <col min="5643" max="5644" width="14.09765625" style="38" customWidth="1"/>
    <col min="5645" max="5645" width="34.59765625" style="38" customWidth="1"/>
    <col min="5646" max="5646" width="64.19921875" style="38" customWidth="1"/>
    <col min="5647" max="5647" width="16.5" style="38" customWidth="1"/>
    <col min="5648" max="5648" width="10.59765625" style="38" customWidth="1"/>
    <col min="5649" max="5649" width="15.796875" style="38" customWidth="1"/>
    <col min="5650" max="5650" width="11.5" style="38" customWidth="1"/>
    <col min="5651" max="5651" width="8.09765625" style="38" bestFit="1" customWidth="1"/>
    <col min="5652" max="5652" width="27.8984375" style="38" customWidth="1"/>
    <col min="5653" max="5653" width="21.59765625" style="38" customWidth="1"/>
    <col min="5654" max="5654" width="26.59765625" style="38" customWidth="1"/>
    <col min="5655" max="5655" width="59.8984375" style="38" bestFit="1" customWidth="1"/>
    <col min="5656" max="5656" width="11.19921875" style="38" bestFit="1" customWidth="1"/>
    <col min="5657" max="5657" width="11.19921875" style="38" customWidth="1"/>
    <col min="5658" max="5658" width="6" style="38" bestFit="1" customWidth="1"/>
    <col min="5659" max="5659" width="8.796875" style="38" bestFit="1" customWidth="1"/>
    <col min="5660" max="5663" width="6" style="38" bestFit="1" customWidth="1"/>
    <col min="5664" max="5664" width="14.796875" style="38" bestFit="1" customWidth="1"/>
    <col min="5665" max="5665" width="9.19921875" style="38" bestFit="1" customWidth="1"/>
    <col min="5666" max="5668" width="6" style="38" bestFit="1" customWidth="1"/>
    <col min="5669" max="5669" width="7.69921875" style="38" bestFit="1" customWidth="1"/>
    <col min="5670" max="5673" width="6" style="38" bestFit="1" customWidth="1"/>
    <col min="5674" max="5674" width="14.796875" style="38" bestFit="1" customWidth="1"/>
    <col min="5675" max="5675" width="8.09765625" style="38" bestFit="1" customWidth="1"/>
    <col min="5676" max="5677" width="14.796875" style="38" bestFit="1" customWidth="1"/>
    <col min="5678" max="5678" width="14.09765625" style="38" customWidth="1"/>
    <col min="5679" max="5679" width="14.796875" style="38" bestFit="1" customWidth="1"/>
    <col min="5680" max="5680" width="8.59765625" style="38" bestFit="1" customWidth="1"/>
    <col min="5681" max="5681" width="9.296875" style="38" bestFit="1" customWidth="1"/>
    <col min="5682" max="5682" width="7.296875" style="38" bestFit="1" customWidth="1"/>
    <col min="5683" max="5683" width="5.296875" style="38" bestFit="1" customWidth="1"/>
    <col min="5684" max="5684" width="7.69921875" style="38" bestFit="1" customWidth="1"/>
    <col min="5685" max="5685" width="6.19921875" style="38" bestFit="1" customWidth="1"/>
    <col min="5686" max="5686" width="8.19921875" style="38" bestFit="1" customWidth="1"/>
    <col min="5687" max="5687" width="10.296875" style="38" bestFit="1" customWidth="1"/>
    <col min="5688" max="5688" width="12" style="38" customWidth="1"/>
    <col min="5689" max="5689" width="8.09765625" style="38" bestFit="1" customWidth="1"/>
    <col min="5690" max="5690" width="10.796875" style="38" bestFit="1" customWidth="1"/>
    <col min="5691" max="5691" width="8.59765625" style="38" bestFit="1" customWidth="1"/>
    <col min="5692" max="5888" width="12" style="38" customWidth="1"/>
    <col min="5889" max="5889" width="11.3984375" style="38" customWidth="1"/>
    <col min="5890" max="5890" width="10.796875" style="38" bestFit="1" customWidth="1"/>
    <col min="5891" max="5891" width="10.3984375" style="38" bestFit="1" customWidth="1"/>
    <col min="5892" max="5892" width="11.3984375" style="38" bestFit="1" customWidth="1"/>
    <col min="5893" max="5893" width="20.8984375" style="38" bestFit="1" customWidth="1"/>
    <col min="5894" max="5894" width="9.296875" style="38" customWidth="1"/>
    <col min="5895" max="5895" width="11.3984375" style="38" customWidth="1"/>
    <col min="5896" max="5896" width="11.5" style="38" bestFit="1" customWidth="1"/>
    <col min="5897" max="5897" width="11.5" style="38" customWidth="1"/>
    <col min="5898" max="5898" width="33.5" style="38" customWidth="1"/>
    <col min="5899" max="5900" width="14.09765625" style="38" customWidth="1"/>
    <col min="5901" max="5901" width="34.59765625" style="38" customWidth="1"/>
    <col min="5902" max="5902" width="64.19921875" style="38" customWidth="1"/>
    <col min="5903" max="5903" width="16.5" style="38" customWidth="1"/>
    <col min="5904" max="5904" width="10.59765625" style="38" customWidth="1"/>
    <col min="5905" max="5905" width="15.796875" style="38" customWidth="1"/>
    <col min="5906" max="5906" width="11.5" style="38" customWidth="1"/>
    <col min="5907" max="5907" width="8.09765625" style="38" bestFit="1" customWidth="1"/>
    <col min="5908" max="5908" width="27.8984375" style="38" customWidth="1"/>
    <col min="5909" max="5909" width="21.59765625" style="38" customWidth="1"/>
    <col min="5910" max="5910" width="26.59765625" style="38" customWidth="1"/>
    <col min="5911" max="5911" width="59.8984375" style="38" bestFit="1" customWidth="1"/>
    <col min="5912" max="5912" width="11.19921875" style="38" bestFit="1" customWidth="1"/>
    <col min="5913" max="5913" width="11.19921875" style="38" customWidth="1"/>
    <col min="5914" max="5914" width="6" style="38" bestFit="1" customWidth="1"/>
    <col min="5915" max="5915" width="8.796875" style="38" bestFit="1" customWidth="1"/>
    <col min="5916" max="5919" width="6" style="38" bestFit="1" customWidth="1"/>
    <col min="5920" max="5920" width="14.796875" style="38" bestFit="1" customWidth="1"/>
    <col min="5921" max="5921" width="9.19921875" style="38" bestFit="1" customWidth="1"/>
    <col min="5922" max="5924" width="6" style="38" bestFit="1" customWidth="1"/>
    <col min="5925" max="5925" width="7.69921875" style="38" bestFit="1" customWidth="1"/>
    <col min="5926" max="5929" width="6" style="38" bestFit="1" customWidth="1"/>
    <col min="5930" max="5930" width="14.796875" style="38" bestFit="1" customWidth="1"/>
    <col min="5931" max="5931" width="8.09765625" style="38" bestFit="1" customWidth="1"/>
    <col min="5932" max="5933" width="14.796875" style="38" bestFit="1" customWidth="1"/>
    <col min="5934" max="5934" width="14.09765625" style="38" customWidth="1"/>
    <col min="5935" max="5935" width="14.796875" style="38" bestFit="1" customWidth="1"/>
    <col min="5936" max="5936" width="8.59765625" style="38" bestFit="1" customWidth="1"/>
    <col min="5937" max="5937" width="9.296875" style="38" bestFit="1" customWidth="1"/>
    <col min="5938" max="5938" width="7.296875" style="38" bestFit="1" customWidth="1"/>
    <col min="5939" max="5939" width="5.296875" style="38" bestFit="1" customWidth="1"/>
    <col min="5940" max="5940" width="7.69921875" style="38" bestFit="1" customWidth="1"/>
    <col min="5941" max="5941" width="6.19921875" style="38" bestFit="1" customWidth="1"/>
    <col min="5942" max="5942" width="8.19921875" style="38" bestFit="1" customWidth="1"/>
    <col min="5943" max="5943" width="10.296875" style="38" bestFit="1" customWidth="1"/>
    <col min="5944" max="5944" width="12" style="38" customWidth="1"/>
    <col min="5945" max="5945" width="8.09765625" style="38" bestFit="1" customWidth="1"/>
    <col min="5946" max="5946" width="10.796875" style="38" bestFit="1" customWidth="1"/>
    <col min="5947" max="5947" width="8.59765625" style="38" bestFit="1" customWidth="1"/>
    <col min="5948" max="6144" width="12" style="38" customWidth="1"/>
    <col min="6145" max="6145" width="11.3984375" style="38" customWidth="1"/>
    <col min="6146" max="6146" width="10.796875" style="38" bestFit="1" customWidth="1"/>
    <col min="6147" max="6147" width="10.3984375" style="38" bestFit="1" customWidth="1"/>
    <col min="6148" max="6148" width="11.3984375" style="38" bestFit="1" customWidth="1"/>
    <col min="6149" max="6149" width="20.8984375" style="38" bestFit="1" customWidth="1"/>
    <col min="6150" max="6150" width="9.296875" style="38" customWidth="1"/>
    <col min="6151" max="6151" width="11.3984375" style="38" customWidth="1"/>
    <col min="6152" max="6152" width="11.5" style="38" bestFit="1" customWidth="1"/>
    <col min="6153" max="6153" width="11.5" style="38" customWidth="1"/>
    <col min="6154" max="6154" width="33.5" style="38" customWidth="1"/>
    <col min="6155" max="6156" width="14.09765625" style="38" customWidth="1"/>
    <col min="6157" max="6157" width="34.59765625" style="38" customWidth="1"/>
    <col min="6158" max="6158" width="64.19921875" style="38" customWidth="1"/>
    <col min="6159" max="6159" width="16.5" style="38" customWidth="1"/>
    <col min="6160" max="6160" width="10.59765625" style="38" customWidth="1"/>
    <col min="6161" max="6161" width="15.796875" style="38" customWidth="1"/>
    <col min="6162" max="6162" width="11.5" style="38" customWidth="1"/>
    <col min="6163" max="6163" width="8.09765625" style="38" bestFit="1" customWidth="1"/>
    <col min="6164" max="6164" width="27.8984375" style="38" customWidth="1"/>
    <col min="6165" max="6165" width="21.59765625" style="38" customWidth="1"/>
    <col min="6166" max="6166" width="26.59765625" style="38" customWidth="1"/>
    <col min="6167" max="6167" width="59.8984375" style="38" bestFit="1" customWidth="1"/>
    <col min="6168" max="6168" width="11.19921875" style="38" bestFit="1" customWidth="1"/>
    <col min="6169" max="6169" width="11.19921875" style="38" customWidth="1"/>
    <col min="6170" max="6170" width="6" style="38" bestFit="1" customWidth="1"/>
    <col min="6171" max="6171" width="8.796875" style="38" bestFit="1" customWidth="1"/>
    <col min="6172" max="6175" width="6" style="38" bestFit="1" customWidth="1"/>
    <col min="6176" max="6176" width="14.796875" style="38" bestFit="1" customWidth="1"/>
    <col min="6177" max="6177" width="9.19921875" style="38" bestFit="1" customWidth="1"/>
    <col min="6178" max="6180" width="6" style="38" bestFit="1" customWidth="1"/>
    <col min="6181" max="6181" width="7.69921875" style="38" bestFit="1" customWidth="1"/>
    <col min="6182" max="6185" width="6" style="38" bestFit="1" customWidth="1"/>
    <col min="6186" max="6186" width="14.796875" style="38" bestFit="1" customWidth="1"/>
    <col min="6187" max="6187" width="8.09765625" style="38" bestFit="1" customWidth="1"/>
    <col min="6188" max="6189" width="14.796875" style="38" bestFit="1" customWidth="1"/>
    <col min="6190" max="6190" width="14.09765625" style="38" customWidth="1"/>
    <col min="6191" max="6191" width="14.796875" style="38" bestFit="1" customWidth="1"/>
    <col min="6192" max="6192" width="8.59765625" style="38" bestFit="1" customWidth="1"/>
    <col min="6193" max="6193" width="9.296875" style="38" bestFit="1" customWidth="1"/>
    <col min="6194" max="6194" width="7.296875" style="38" bestFit="1" customWidth="1"/>
    <col min="6195" max="6195" width="5.296875" style="38" bestFit="1" customWidth="1"/>
    <col min="6196" max="6196" width="7.69921875" style="38" bestFit="1" customWidth="1"/>
    <col min="6197" max="6197" width="6.19921875" style="38" bestFit="1" customWidth="1"/>
    <col min="6198" max="6198" width="8.19921875" style="38" bestFit="1" customWidth="1"/>
    <col min="6199" max="6199" width="10.296875" style="38" bestFit="1" customWidth="1"/>
    <col min="6200" max="6200" width="12" style="38" customWidth="1"/>
    <col min="6201" max="6201" width="8.09765625" style="38" bestFit="1" customWidth="1"/>
    <col min="6202" max="6202" width="10.796875" style="38" bestFit="1" customWidth="1"/>
    <col min="6203" max="6203" width="8.59765625" style="38" bestFit="1" customWidth="1"/>
    <col min="6204" max="6400" width="12" style="38" customWidth="1"/>
    <col min="6401" max="6401" width="11.3984375" style="38" customWidth="1"/>
    <col min="6402" max="6402" width="10.796875" style="38" bestFit="1" customWidth="1"/>
    <col min="6403" max="6403" width="10.3984375" style="38" bestFit="1" customWidth="1"/>
    <col min="6404" max="6404" width="11.3984375" style="38" bestFit="1" customWidth="1"/>
    <col min="6405" max="6405" width="20.8984375" style="38" bestFit="1" customWidth="1"/>
    <col min="6406" max="6406" width="9.296875" style="38" customWidth="1"/>
    <col min="6407" max="6407" width="11.3984375" style="38" customWidth="1"/>
    <col min="6408" max="6408" width="11.5" style="38" bestFit="1" customWidth="1"/>
    <col min="6409" max="6409" width="11.5" style="38" customWidth="1"/>
    <col min="6410" max="6410" width="33.5" style="38" customWidth="1"/>
    <col min="6411" max="6412" width="14.09765625" style="38" customWidth="1"/>
    <col min="6413" max="6413" width="34.59765625" style="38" customWidth="1"/>
    <col min="6414" max="6414" width="64.19921875" style="38" customWidth="1"/>
    <col min="6415" max="6415" width="16.5" style="38" customWidth="1"/>
    <col min="6416" max="6416" width="10.59765625" style="38" customWidth="1"/>
    <col min="6417" max="6417" width="15.796875" style="38" customWidth="1"/>
    <col min="6418" max="6418" width="11.5" style="38" customWidth="1"/>
    <col min="6419" max="6419" width="8.09765625" style="38" bestFit="1" customWidth="1"/>
    <col min="6420" max="6420" width="27.8984375" style="38" customWidth="1"/>
    <col min="6421" max="6421" width="21.59765625" style="38" customWidth="1"/>
    <col min="6422" max="6422" width="26.59765625" style="38" customWidth="1"/>
    <col min="6423" max="6423" width="59.8984375" style="38" bestFit="1" customWidth="1"/>
    <col min="6424" max="6424" width="11.19921875" style="38" bestFit="1" customWidth="1"/>
    <col min="6425" max="6425" width="11.19921875" style="38" customWidth="1"/>
    <col min="6426" max="6426" width="6" style="38" bestFit="1" customWidth="1"/>
    <col min="6427" max="6427" width="8.796875" style="38" bestFit="1" customWidth="1"/>
    <col min="6428" max="6431" width="6" style="38" bestFit="1" customWidth="1"/>
    <col min="6432" max="6432" width="14.796875" style="38" bestFit="1" customWidth="1"/>
    <col min="6433" max="6433" width="9.19921875" style="38" bestFit="1" customWidth="1"/>
    <col min="6434" max="6436" width="6" style="38" bestFit="1" customWidth="1"/>
    <col min="6437" max="6437" width="7.69921875" style="38" bestFit="1" customWidth="1"/>
    <col min="6438" max="6441" width="6" style="38" bestFit="1" customWidth="1"/>
    <col min="6442" max="6442" width="14.796875" style="38" bestFit="1" customWidth="1"/>
    <col min="6443" max="6443" width="8.09765625" style="38" bestFit="1" customWidth="1"/>
    <col min="6444" max="6445" width="14.796875" style="38" bestFit="1" customWidth="1"/>
    <col min="6446" max="6446" width="14.09765625" style="38" customWidth="1"/>
    <col min="6447" max="6447" width="14.796875" style="38" bestFit="1" customWidth="1"/>
    <col min="6448" max="6448" width="8.59765625" style="38" bestFit="1" customWidth="1"/>
    <col min="6449" max="6449" width="9.296875" style="38" bestFit="1" customWidth="1"/>
    <col min="6450" max="6450" width="7.296875" style="38" bestFit="1" customWidth="1"/>
    <col min="6451" max="6451" width="5.296875" style="38" bestFit="1" customWidth="1"/>
    <col min="6452" max="6452" width="7.69921875" style="38" bestFit="1" customWidth="1"/>
    <col min="6453" max="6453" width="6.19921875" style="38" bestFit="1" customWidth="1"/>
    <col min="6454" max="6454" width="8.19921875" style="38" bestFit="1" customWidth="1"/>
    <col min="6455" max="6455" width="10.296875" style="38" bestFit="1" customWidth="1"/>
    <col min="6456" max="6456" width="12" style="38" customWidth="1"/>
    <col min="6457" max="6457" width="8.09765625" style="38" bestFit="1" customWidth="1"/>
    <col min="6458" max="6458" width="10.796875" style="38" bestFit="1" customWidth="1"/>
    <col min="6459" max="6459" width="8.59765625" style="38" bestFit="1" customWidth="1"/>
    <col min="6460" max="6656" width="12" style="38" customWidth="1"/>
    <col min="6657" max="6657" width="11.3984375" style="38" customWidth="1"/>
    <col min="6658" max="6658" width="10.796875" style="38" bestFit="1" customWidth="1"/>
    <col min="6659" max="6659" width="10.3984375" style="38" bestFit="1" customWidth="1"/>
    <col min="6660" max="6660" width="11.3984375" style="38" bestFit="1" customWidth="1"/>
    <col min="6661" max="6661" width="20.8984375" style="38" bestFit="1" customWidth="1"/>
    <col min="6662" max="6662" width="9.296875" style="38" customWidth="1"/>
    <col min="6663" max="6663" width="11.3984375" style="38" customWidth="1"/>
    <col min="6664" max="6664" width="11.5" style="38" bestFit="1" customWidth="1"/>
    <col min="6665" max="6665" width="11.5" style="38" customWidth="1"/>
    <col min="6666" max="6666" width="33.5" style="38" customWidth="1"/>
    <col min="6667" max="6668" width="14.09765625" style="38" customWidth="1"/>
    <col min="6669" max="6669" width="34.59765625" style="38" customWidth="1"/>
    <col min="6670" max="6670" width="64.19921875" style="38" customWidth="1"/>
    <col min="6671" max="6671" width="16.5" style="38" customWidth="1"/>
    <col min="6672" max="6672" width="10.59765625" style="38" customWidth="1"/>
    <col min="6673" max="6673" width="15.796875" style="38" customWidth="1"/>
    <col min="6674" max="6674" width="11.5" style="38" customWidth="1"/>
    <col min="6675" max="6675" width="8.09765625" style="38" bestFit="1" customWidth="1"/>
    <col min="6676" max="6676" width="27.8984375" style="38" customWidth="1"/>
    <col min="6677" max="6677" width="21.59765625" style="38" customWidth="1"/>
    <col min="6678" max="6678" width="26.59765625" style="38" customWidth="1"/>
    <col min="6679" max="6679" width="59.8984375" style="38" bestFit="1" customWidth="1"/>
    <col min="6680" max="6680" width="11.19921875" style="38" bestFit="1" customWidth="1"/>
    <col min="6681" max="6681" width="11.19921875" style="38" customWidth="1"/>
    <col min="6682" max="6682" width="6" style="38" bestFit="1" customWidth="1"/>
    <col min="6683" max="6683" width="8.796875" style="38" bestFit="1" customWidth="1"/>
    <col min="6684" max="6687" width="6" style="38" bestFit="1" customWidth="1"/>
    <col min="6688" max="6688" width="14.796875" style="38" bestFit="1" customWidth="1"/>
    <col min="6689" max="6689" width="9.19921875" style="38" bestFit="1" customWidth="1"/>
    <col min="6690" max="6692" width="6" style="38" bestFit="1" customWidth="1"/>
    <col min="6693" max="6693" width="7.69921875" style="38" bestFit="1" customWidth="1"/>
    <col min="6694" max="6697" width="6" style="38" bestFit="1" customWidth="1"/>
    <col min="6698" max="6698" width="14.796875" style="38" bestFit="1" customWidth="1"/>
    <col min="6699" max="6699" width="8.09765625" style="38" bestFit="1" customWidth="1"/>
    <col min="6700" max="6701" width="14.796875" style="38" bestFit="1" customWidth="1"/>
    <col min="6702" max="6702" width="14.09765625" style="38" customWidth="1"/>
    <col min="6703" max="6703" width="14.796875" style="38" bestFit="1" customWidth="1"/>
    <col min="6704" max="6704" width="8.59765625" style="38" bestFit="1" customWidth="1"/>
    <col min="6705" max="6705" width="9.296875" style="38" bestFit="1" customWidth="1"/>
    <col min="6706" max="6706" width="7.296875" style="38" bestFit="1" customWidth="1"/>
    <col min="6707" max="6707" width="5.296875" style="38" bestFit="1" customWidth="1"/>
    <col min="6708" max="6708" width="7.69921875" style="38" bestFit="1" customWidth="1"/>
    <col min="6709" max="6709" width="6.19921875" style="38" bestFit="1" customWidth="1"/>
    <col min="6710" max="6710" width="8.19921875" style="38" bestFit="1" customWidth="1"/>
    <col min="6711" max="6711" width="10.296875" style="38" bestFit="1" customWidth="1"/>
    <col min="6712" max="6712" width="12" style="38" customWidth="1"/>
    <col min="6713" max="6713" width="8.09765625" style="38" bestFit="1" customWidth="1"/>
    <col min="6714" max="6714" width="10.796875" style="38" bestFit="1" customWidth="1"/>
    <col min="6715" max="6715" width="8.59765625" style="38" bestFit="1" customWidth="1"/>
    <col min="6716" max="6912" width="12" style="38" customWidth="1"/>
    <col min="6913" max="6913" width="11.3984375" style="38" customWidth="1"/>
    <col min="6914" max="6914" width="10.796875" style="38" bestFit="1" customWidth="1"/>
    <col min="6915" max="6915" width="10.3984375" style="38" bestFit="1" customWidth="1"/>
    <col min="6916" max="6916" width="11.3984375" style="38" bestFit="1" customWidth="1"/>
    <col min="6917" max="6917" width="20.8984375" style="38" bestFit="1" customWidth="1"/>
    <col min="6918" max="6918" width="9.296875" style="38" customWidth="1"/>
    <col min="6919" max="6919" width="11.3984375" style="38" customWidth="1"/>
    <col min="6920" max="6920" width="11.5" style="38" bestFit="1" customWidth="1"/>
    <col min="6921" max="6921" width="11.5" style="38" customWidth="1"/>
    <col min="6922" max="6922" width="33.5" style="38" customWidth="1"/>
    <col min="6923" max="6924" width="14.09765625" style="38" customWidth="1"/>
    <col min="6925" max="6925" width="34.59765625" style="38" customWidth="1"/>
    <col min="6926" max="6926" width="64.19921875" style="38" customWidth="1"/>
    <col min="6927" max="6927" width="16.5" style="38" customWidth="1"/>
    <col min="6928" max="6928" width="10.59765625" style="38" customWidth="1"/>
    <col min="6929" max="6929" width="15.796875" style="38" customWidth="1"/>
    <col min="6930" max="6930" width="11.5" style="38" customWidth="1"/>
    <col min="6931" max="6931" width="8.09765625" style="38" bestFit="1" customWidth="1"/>
    <col min="6932" max="6932" width="27.8984375" style="38" customWidth="1"/>
    <col min="6933" max="6933" width="21.59765625" style="38" customWidth="1"/>
    <col min="6934" max="6934" width="26.59765625" style="38" customWidth="1"/>
    <col min="6935" max="6935" width="59.8984375" style="38" bestFit="1" customWidth="1"/>
    <col min="6936" max="6936" width="11.19921875" style="38" bestFit="1" customWidth="1"/>
    <col min="6937" max="6937" width="11.19921875" style="38" customWidth="1"/>
    <col min="6938" max="6938" width="6" style="38" bestFit="1" customWidth="1"/>
    <col min="6939" max="6939" width="8.796875" style="38" bestFit="1" customWidth="1"/>
    <col min="6940" max="6943" width="6" style="38" bestFit="1" customWidth="1"/>
    <col min="6944" max="6944" width="14.796875" style="38" bestFit="1" customWidth="1"/>
    <col min="6945" max="6945" width="9.19921875" style="38" bestFit="1" customWidth="1"/>
    <col min="6946" max="6948" width="6" style="38" bestFit="1" customWidth="1"/>
    <col min="6949" max="6949" width="7.69921875" style="38" bestFit="1" customWidth="1"/>
    <col min="6950" max="6953" width="6" style="38" bestFit="1" customWidth="1"/>
    <col min="6954" max="6954" width="14.796875" style="38" bestFit="1" customWidth="1"/>
    <col min="6955" max="6955" width="8.09765625" style="38" bestFit="1" customWidth="1"/>
    <col min="6956" max="6957" width="14.796875" style="38" bestFit="1" customWidth="1"/>
    <col min="6958" max="6958" width="14.09765625" style="38" customWidth="1"/>
    <col min="6959" max="6959" width="14.796875" style="38" bestFit="1" customWidth="1"/>
    <col min="6960" max="6960" width="8.59765625" style="38" bestFit="1" customWidth="1"/>
    <col min="6961" max="6961" width="9.296875" style="38" bestFit="1" customWidth="1"/>
    <col min="6962" max="6962" width="7.296875" style="38" bestFit="1" customWidth="1"/>
    <col min="6963" max="6963" width="5.296875" style="38" bestFit="1" customWidth="1"/>
    <col min="6964" max="6964" width="7.69921875" style="38" bestFit="1" customWidth="1"/>
    <col min="6965" max="6965" width="6.19921875" style="38" bestFit="1" customWidth="1"/>
    <col min="6966" max="6966" width="8.19921875" style="38" bestFit="1" customWidth="1"/>
    <col min="6967" max="6967" width="10.296875" style="38" bestFit="1" customWidth="1"/>
    <col min="6968" max="6968" width="12" style="38" customWidth="1"/>
    <col min="6969" max="6969" width="8.09765625" style="38" bestFit="1" customWidth="1"/>
    <col min="6970" max="6970" width="10.796875" style="38" bestFit="1" customWidth="1"/>
    <col min="6971" max="6971" width="8.59765625" style="38" bestFit="1" customWidth="1"/>
    <col min="6972" max="7168" width="12" style="38" customWidth="1"/>
    <col min="7169" max="7169" width="11.3984375" style="38" customWidth="1"/>
    <col min="7170" max="7170" width="10.796875" style="38" bestFit="1" customWidth="1"/>
    <col min="7171" max="7171" width="10.3984375" style="38" bestFit="1" customWidth="1"/>
    <col min="7172" max="7172" width="11.3984375" style="38" bestFit="1" customWidth="1"/>
    <col min="7173" max="7173" width="20.8984375" style="38" bestFit="1" customWidth="1"/>
    <col min="7174" max="7174" width="9.296875" style="38" customWidth="1"/>
    <col min="7175" max="7175" width="11.3984375" style="38" customWidth="1"/>
    <col min="7176" max="7176" width="11.5" style="38" bestFit="1" customWidth="1"/>
    <col min="7177" max="7177" width="11.5" style="38" customWidth="1"/>
    <col min="7178" max="7178" width="33.5" style="38" customWidth="1"/>
    <col min="7179" max="7180" width="14.09765625" style="38" customWidth="1"/>
    <col min="7181" max="7181" width="34.59765625" style="38" customWidth="1"/>
    <col min="7182" max="7182" width="64.19921875" style="38" customWidth="1"/>
    <col min="7183" max="7183" width="16.5" style="38" customWidth="1"/>
    <col min="7184" max="7184" width="10.59765625" style="38" customWidth="1"/>
    <col min="7185" max="7185" width="15.796875" style="38" customWidth="1"/>
    <col min="7186" max="7186" width="11.5" style="38" customWidth="1"/>
    <col min="7187" max="7187" width="8.09765625" style="38" bestFit="1" customWidth="1"/>
    <col min="7188" max="7188" width="27.8984375" style="38" customWidth="1"/>
    <col min="7189" max="7189" width="21.59765625" style="38" customWidth="1"/>
    <col min="7190" max="7190" width="26.59765625" style="38" customWidth="1"/>
    <col min="7191" max="7191" width="59.8984375" style="38" bestFit="1" customWidth="1"/>
    <col min="7192" max="7192" width="11.19921875" style="38" bestFit="1" customWidth="1"/>
    <col min="7193" max="7193" width="11.19921875" style="38" customWidth="1"/>
    <col min="7194" max="7194" width="6" style="38" bestFit="1" customWidth="1"/>
    <col min="7195" max="7195" width="8.796875" style="38" bestFit="1" customWidth="1"/>
    <col min="7196" max="7199" width="6" style="38" bestFit="1" customWidth="1"/>
    <col min="7200" max="7200" width="14.796875" style="38" bestFit="1" customWidth="1"/>
    <col min="7201" max="7201" width="9.19921875" style="38" bestFit="1" customWidth="1"/>
    <col min="7202" max="7204" width="6" style="38" bestFit="1" customWidth="1"/>
    <col min="7205" max="7205" width="7.69921875" style="38" bestFit="1" customWidth="1"/>
    <col min="7206" max="7209" width="6" style="38" bestFit="1" customWidth="1"/>
    <col min="7210" max="7210" width="14.796875" style="38" bestFit="1" customWidth="1"/>
    <col min="7211" max="7211" width="8.09765625" style="38" bestFit="1" customWidth="1"/>
    <col min="7212" max="7213" width="14.796875" style="38" bestFit="1" customWidth="1"/>
    <col min="7214" max="7214" width="14.09765625" style="38" customWidth="1"/>
    <col min="7215" max="7215" width="14.796875" style="38" bestFit="1" customWidth="1"/>
    <col min="7216" max="7216" width="8.59765625" style="38" bestFit="1" customWidth="1"/>
    <col min="7217" max="7217" width="9.296875" style="38" bestFit="1" customWidth="1"/>
    <col min="7218" max="7218" width="7.296875" style="38" bestFit="1" customWidth="1"/>
    <col min="7219" max="7219" width="5.296875" style="38" bestFit="1" customWidth="1"/>
    <col min="7220" max="7220" width="7.69921875" style="38" bestFit="1" customWidth="1"/>
    <col min="7221" max="7221" width="6.19921875" style="38" bestFit="1" customWidth="1"/>
    <col min="7222" max="7222" width="8.19921875" style="38" bestFit="1" customWidth="1"/>
    <col min="7223" max="7223" width="10.296875" style="38" bestFit="1" customWidth="1"/>
    <col min="7224" max="7224" width="12" style="38" customWidth="1"/>
    <col min="7225" max="7225" width="8.09765625" style="38" bestFit="1" customWidth="1"/>
    <col min="7226" max="7226" width="10.796875" style="38" bestFit="1" customWidth="1"/>
    <col min="7227" max="7227" width="8.59765625" style="38" bestFit="1" customWidth="1"/>
    <col min="7228" max="7424" width="12" style="38" customWidth="1"/>
    <col min="7425" max="7425" width="11.3984375" style="38" customWidth="1"/>
    <col min="7426" max="7426" width="10.796875" style="38" bestFit="1" customWidth="1"/>
    <col min="7427" max="7427" width="10.3984375" style="38" bestFit="1" customWidth="1"/>
    <col min="7428" max="7428" width="11.3984375" style="38" bestFit="1" customWidth="1"/>
    <col min="7429" max="7429" width="20.8984375" style="38" bestFit="1" customWidth="1"/>
    <col min="7430" max="7430" width="9.296875" style="38" customWidth="1"/>
    <col min="7431" max="7431" width="11.3984375" style="38" customWidth="1"/>
    <col min="7432" max="7432" width="11.5" style="38" bestFit="1" customWidth="1"/>
    <col min="7433" max="7433" width="11.5" style="38" customWidth="1"/>
    <col min="7434" max="7434" width="33.5" style="38" customWidth="1"/>
    <col min="7435" max="7436" width="14.09765625" style="38" customWidth="1"/>
    <col min="7437" max="7437" width="34.59765625" style="38" customWidth="1"/>
    <col min="7438" max="7438" width="64.19921875" style="38" customWidth="1"/>
    <col min="7439" max="7439" width="16.5" style="38" customWidth="1"/>
    <col min="7440" max="7440" width="10.59765625" style="38" customWidth="1"/>
    <col min="7441" max="7441" width="15.796875" style="38" customWidth="1"/>
    <col min="7442" max="7442" width="11.5" style="38" customWidth="1"/>
    <col min="7443" max="7443" width="8.09765625" style="38" bestFit="1" customWidth="1"/>
    <col min="7444" max="7444" width="27.8984375" style="38" customWidth="1"/>
    <col min="7445" max="7445" width="21.59765625" style="38" customWidth="1"/>
    <col min="7446" max="7446" width="26.59765625" style="38" customWidth="1"/>
    <col min="7447" max="7447" width="59.8984375" style="38" bestFit="1" customWidth="1"/>
    <col min="7448" max="7448" width="11.19921875" style="38" bestFit="1" customWidth="1"/>
    <col min="7449" max="7449" width="11.19921875" style="38" customWidth="1"/>
    <col min="7450" max="7450" width="6" style="38" bestFit="1" customWidth="1"/>
    <col min="7451" max="7451" width="8.796875" style="38" bestFit="1" customWidth="1"/>
    <col min="7452" max="7455" width="6" style="38" bestFit="1" customWidth="1"/>
    <col min="7456" max="7456" width="14.796875" style="38" bestFit="1" customWidth="1"/>
    <col min="7457" max="7457" width="9.19921875" style="38" bestFit="1" customWidth="1"/>
    <col min="7458" max="7460" width="6" style="38" bestFit="1" customWidth="1"/>
    <col min="7461" max="7461" width="7.69921875" style="38" bestFit="1" customWidth="1"/>
    <col min="7462" max="7465" width="6" style="38" bestFit="1" customWidth="1"/>
    <col min="7466" max="7466" width="14.796875" style="38" bestFit="1" customWidth="1"/>
    <col min="7467" max="7467" width="8.09765625" style="38" bestFit="1" customWidth="1"/>
    <col min="7468" max="7469" width="14.796875" style="38" bestFit="1" customWidth="1"/>
    <col min="7470" max="7470" width="14.09765625" style="38" customWidth="1"/>
    <col min="7471" max="7471" width="14.796875" style="38" bestFit="1" customWidth="1"/>
    <col min="7472" max="7472" width="8.59765625" style="38" bestFit="1" customWidth="1"/>
    <col min="7473" max="7473" width="9.296875" style="38" bestFit="1" customWidth="1"/>
    <col min="7474" max="7474" width="7.296875" style="38" bestFit="1" customWidth="1"/>
    <col min="7475" max="7475" width="5.296875" style="38" bestFit="1" customWidth="1"/>
    <col min="7476" max="7476" width="7.69921875" style="38" bestFit="1" customWidth="1"/>
    <col min="7477" max="7477" width="6.19921875" style="38" bestFit="1" customWidth="1"/>
    <col min="7478" max="7478" width="8.19921875" style="38" bestFit="1" customWidth="1"/>
    <col min="7479" max="7479" width="10.296875" style="38" bestFit="1" customWidth="1"/>
    <col min="7480" max="7480" width="12" style="38" customWidth="1"/>
    <col min="7481" max="7481" width="8.09765625" style="38" bestFit="1" customWidth="1"/>
    <col min="7482" max="7482" width="10.796875" style="38" bestFit="1" customWidth="1"/>
    <col min="7483" max="7483" width="8.59765625" style="38" bestFit="1" customWidth="1"/>
    <col min="7484" max="7680" width="12" style="38" customWidth="1"/>
    <col min="7681" max="7681" width="11.3984375" style="38" customWidth="1"/>
    <col min="7682" max="7682" width="10.796875" style="38" bestFit="1" customWidth="1"/>
    <col min="7683" max="7683" width="10.3984375" style="38" bestFit="1" customWidth="1"/>
    <col min="7684" max="7684" width="11.3984375" style="38" bestFit="1" customWidth="1"/>
    <col min="7685" max="7685" width="20.8984375" style="38" bestFit="1" customWidth="1"/>
    <col min="7686" max="7686" width="9.296875" style="38" customWidth="1"/>
    <col min="7687" max="7687" width="11.3984375" style="38" customWidth="1"/>
    <col min="7688" max="7688" width="11.5" style="38" bestFit="1" customWidth="1"/>
    <col min="7689" max="7689" width="11.5" style="38" customWidth="1"/>
    <col min="7690" max="7690" width="33.5" style="38" customWidth="1"/>
    <col min="7691" max="7692" width="14.09765625" style="38" customWidth="1"/>
    <col min="7693" max="7693" width="34.59765625" style="38" customWidth="1"/>
    <col min="7694" max="7694" width="64.19921875" style="38" customWidth="1"/>
    <col min="7695" max="7695" width="16.5" style="38" customWidth="1"/>
    <col min="7696" max="7696" width="10.59765625" style="38" customWidth="1"/>
    <col min="7697" max="7697" width="15.796875" style="38" customWidth="1"/>
    <col min="7698" max="7698" width="11.5" style="38" customWidth="1"/>
    <col min="7699" max="7699" width="8.09765625" style="38" bestFit="1" customWidth="1"/>
    <col min="7700" max="7700" width="27.8984375" style="38" customWidth="1"/>
    <col min="7701" max="7701" width="21.59765625" style="38" customWidth="1"/>
    <col min="7702" max="7702" width="26.59765625" style="38" customWidth="1"/>
    <col min="7703" max="7703" width="59.8984375" style="38" bestFit="1" customWidth="1"/>
    <col min="7704" max="7704" width="11.19921875" style="38" bestFit="1" customWidth="1"/>
    <col min="7705" max="7705" width="11.19921875" style="38" customWidth="1"/>
    <col min="7706" max="7706" width="6" style="38" bestFit="1" customWidth="1"/>
    <col min="7707" max="7707" width="8.796875" style="38" bestFit="1" customWidth="1"/>
    <col min="7708" max="7711" width="6" style="38" bestFit="1" customWidth="1"/>
    <col min="7712" max="7712" width="14.796875" style="38" bestFit="1" customWidth="1"/>
    <col min="7713" max="7713" width="9.19921875" style="38" bestFit="1" customWidth="1"/>
    <col min="7714" max="7716" width="6" style="38" bestFit="1" customWidth="1"/>
    <col min="7717" max="7717" width="7.69921875" style="38" bestFit="1" customWidth="1"/>
    <col min="7718" max="7721" width="6" style="38" bestFit="1" customWidth="1"/>
    <col min="7722" max="7722" width="14.796875" style="38" bestFit="1" customWidth="1"/>
    <col min="7723" max="7723" width="8.09765625" style="38" bestFit="1" customWidth="1"/>
    <col min="7724" max="7725" width="14.796875" style="38" bestFit="1" customWidth="1"/>
    <col min="7726" max="7726" width="14.09765625" style="38" customWidth="1"/>
    <col min="7727" max="7727" width="14.796875" style="38" bestFit="1" customWidth="1"/>
    <col min="7728" max="7728" width="8.59765625" style="38" bestFit="1" customWidth="1"/>
    <col min="7729" max="7729" width="9.296875" style="38" bestFit="1" customWidth="1"/>
    <col min="7730" max="7730" width="7.296875" style="38" bestFit="1" customWidth="1"/>
    <col min="7731" max="7731" width="5.296875" style="38" bestFit="1" customWidth="1"/>
    <col min="7732" max="7732" width="7.69921875" style="38" bestFit="1" customWidth="1"/>
    <col min="7733" max="7733" width="6.19921875" style="38" bestFit="1" customWidth="1"/>
    <col min="7734" max="7734" width="8.19921875" style="38" bestFit="1" customWidth="1"/>
    <col min="7735" max="7735" width="10.296875" style="38" bestFit="1" customWidth="1"/>
    <col min="7736" max="7736" width="12" style="38" customWidth="1"/>
    <col min="7737" max="7737" width="8.09765625" style="38" bestFit="1" customWidth="1"/>
    <col min="7738" max="7738" width="10.796875" style="38" bestFit="1" customWidth="1"/>
    <col min="7739" max="7739" width="8.59765625" style="38" bestFit="1" customWidth="1"/>
    <col min="7740" max="7936" width="12" style="38" customWidth="1"/>
    <col min="7937" max="7937" width="11.3984375" style="38" customWidth="1"/>
    <col min="7938" max="7938" width="10.796875" style="38" bestFit="1" customWidth="1"/>
    <col min="7939" max="7939" width="10.3984375" style="38" bestFit="1" customWidth="1"/>
    <col min="7940" max="7940" width="11.3984375" style="38" bestFit="1" customWidth="1"/>
    <col min="7941" max="7941" width="20.8984375" style="38" bestFit="1" customWidth="1"/>
    <col min="7942" max="7942" width="9.296875" style="38" customWidth="1"/>
    <col min="7943" max="7943" width="11.3984375" style="38" customWidth="1"/>
    <col min="7944" max="7944" width="11.5" style="38" bestFit="1" customWidth="1"/>
    <col min="7945" max="7945" width="11.5" style="38" customWidth="1"/>
    <col min="7946" max="7946" width="33.5" style="38" customWidth="1"/>
    <col min="7947" max="7948" width="14.09765625" style="38" customWidth="1"/>
    <col min="7949" max="7949" width="34.59765625" style="38" customWidth="1"/>
    <col min="7950" max="7950" width="64.19921875" style="38" customWidth="1"/>
    <col min="7951" max="7951" width="16.5" style="38" customWidth="1"/>
    <col min="7952" max="7952" width="10.59765625" style="38" customWidth="1"/>
    <col min="7953" max="7953" width="15.796875" style="38" customWidth="1"/>
    <col min="7954" max="7954" width="11.5" style="38" customWidth="1"/>
    <col min="7955" max="7955" width="8.09765625" style="38" bestFit="1" customWidth="1"/>
    <col min="7956" max="7956" width="27.8984375" style="38" customWidth="1"/>
    <col min="7957" max="7957" width="21.59765625" style="38" customWidth="1"/>
    <col min="7958" max="7958" width="26.59765625" style="38" customWidth="1"/>
    <col min="7959" max="7959" width="59.8984375" style="38" bestFit="1" customWidth="1"/>
    <col min="7960" max="7960" width="11.19921875" style="38" bestFit="1" customWidth="1"/>
    <col min="7961" max="7961" width="11.19921875" style="38" customWidth="1"/>
    <col min="7962" max="7962" width="6" style="38" bestFit="1" customWidth="1"/>
    <col min="7963" max="7963" width="8.796875" style="38" bestFit="1" customWidth="1"/>
    <col min="7964" max="7967" width="6" style="38" bestFit="1" customWidth="1"/>
    <col min="7968" max="7968" width="14.796875" style="38" bestFit="1" customWidth="1"/>
    <col min="7969" max="7969" width="9.19921875" style="38" bestFit="1" customWidth="1"/>
    <col min="7970" max="7972" width="6" style="38" bestFit="1" customWidth="1"/>
    <col min="7973" max="7973" width="7.69921875" style="38" bestFit="1" customWidth="1"/>
    <col min="7974" max="7977" width="6" style="38" bestFit="1" customWidth="1"/>
    <col min="7978" max="7978" width="14.796875" style="38" bestFit="1" customWidth="1"/>
    <col min="7979" max="7979" width="8.09765625" style="38" bestFit="1" customWidth="1"/>
    <col min="7980" max="7981" width="14.796875" style="38" bestFit="1" customWidth="1"/>
    <col min="7982" max="7982" width="14.09765625" style="38" customWidth="1"/>
    <col min="7983" max="7983" width="14.796875" style="38" bestFit="1" customWidth="1"/>
    <col min="7984" max="7984" width="8.59765625" style="38" bestFit="1" customWidth="1"/>
    <col min="7985" max="7985" width="9.296875" style="38" bestFit="1" customWidth="1"/>
    <col min="7986" max="7986" width="7.296875" style="38" bestFit="1" customWidth="1"/>
    <col min="7987" max="7987" width="5.296875" style="38" bestFit="1" customWidth="1"/>
    <col min="7988" max="7988" width="7.69921875" style="38" bestFit="1" customWidth="1"/>
    <col min="7989" max="7989" width="6.19921875" style="38" bestFit="1" customWidth="1"/>
    <col min="7990" max="7990" width="8.19921875" style="38" bestFit="1" customWidth="1"/>
    <col min="7991" max="7991" width="10.296875" style="38" bestFit="1" customWidth="1"/>
    <col min="7992" max="7992" width="12" style="38" customWidth="1"/>
    <col min="7993" max="7993" width="8.09765625" style="38" bestFit="1" customWidth="1"/>
    <col min="7994" max="7994" width="10.796875" style="38" bestFit="1" customWidth="1"/>
    <col min="7995" max="7995" width="8.59765625" style="38" bestFit="1" customWidth="1"/>
    <col min="7996" max="8192" width="12" style="38" customWidth="1"/>
    <col min="8193" max="8193" width="11.3984375" style="38" customWidth="1"/>
    <col min="8194" max="8194" width="10.796875" style="38" bestFit="1" customWidth="1"/>
    <col min="8195" max="8195" width="10.3984375" style="38" bestFit="1" customWidth="1"/>
    <col min="8196" max="8196" width="11.3984375" style="38" bestFit="1" customWidth="1"/>
    <col min="8197" max="8197" width="20.8984375" style="38" bestFit="1" customWidth="1"/>
    <col min="8198" max="8198" width="9.296875" style="38" customWidth="1"/>
    <col min="8199" max="8199" width="11.3984375" style="38" customWidth="1"/>
    <col min="8200" max="8200" width="11.5" style="38" bestFit="1" customWidth="1"/>
    <col min="8201" max="8201" width="11.5" style="38" customWidth="1"/>
    <col min="8202" max="8202" width="33.5" style="38" customWidth="1"/>
    <col min="8203" max="8204" width="14.09765625" style="38" customWidth="1"/>
    <col min="8205" max="8205" width="34.59765625" style="38" customWidth="1"/>
    <col min="8206" max="8206" width="64.19921875" style="38" customWidth="1"/>
    <col min="8207" max="8207" width="16.5" style="38" customWidth="1"/>
    <col min="8208" max="8208" width="10.59765625" style="38" customWidth="1"/>
    <col min="8209" max="8209" width="15.796875" style="38" customWidth="1"/>
    <col min="8210" max="8210" width="11.5" style="38" customWidth="1"/>
    <col min="8211" max="8211" width="8.09765625" style="38" bestFit="1" customWidth="1"/>
    <col min="8212" max="8212" width="27.8984375" style="38" customWidth="1"/>
    <col min="8213" max="8213" width="21.59765625" style="38" customWidth="1"/>
    <col min="8214" max="8214" width="26.59765625" style="38" customWidth="1"/>
    <col min="8215" max="8215" width="59.8984375" style="38" bestFit="1" customWidth="1"/>
    <col min="8216" max="8216" width="11.19921875" style="38" bestFit="1" customWidth="1"/>
    <col min="8217" max="8217" width="11.19921875" style="38" customWidth="1"/>
    <col min="8218" max="8218" width="6" style="38" bestFit="1" customWidth="1"/>
    <col min="8219" max="8219" width="8.796875" style="38" bestFit="1" customWidth="1"/>
    <col min="8220" max="8223" width="6" style="38" bestFit="1" customWidth="1"/>
    <col min="8224" max="8224" width="14.796875" style="38" bestFit="1" customWidth="1"/>
    <col min="8225" max="8225" width="9.19921875" style="38" bestFit="1" customWidth="1"/>
    <col min="8226" max="8228" width="6" style="38" bestFit="1" customWidth="1"/>
    <col min="8229" max="8229" width="7.69921875" style="38" bestFit="1" customWidth="1"/>
    <col min="8230" max="8233" width="6" style="38" bestFit="1" customWidth="1"/>
    <col min="8234" max="8234" width="14.796875" style="38" bestFit="1" customWidth="1"/>
    <col min="8235" max="8235" width="8.09765625" style="38" bestFit="1" customWidth="1"/>
    <col min="8236" max="8237" width="14.796875" style="38" bestFit="1" customWidth="1"/>
    <col min="8238" max="8238" width="14.09765625" style="38" customWidth="1"/>
    <col min="8239" max="8239" width="14.796875" style="38" bestFit="1" customWidth="1"/>
    <col min="8240" max="8240" width="8.59765625" style="38" bestFit="1" customWidth="1"/>
    <col min="8241" max="8241" width="9.296875" style="38" bestFit="1" customWidth="1"/>
    <col min="8242" max="8242" width="7.296875" style="38" bestFit="1" customWidth="1"/>
    <col min="8243" max="8243" width="5.296875" style="38" bestFit="1" customWidth="1"/>
    <col min="8244" max="8244" width="7.69921875" style="38" bestFit="1" customWidth="1"/>
    <col min="8245" max="8245" width="6.19921875" style="38" bestFit="1" customWidth="1"/>
    <col min="8246" max="8246" width="8.19921875" style="38" bestFit="1" customWidth="1"/>
    <col min="8247" max="8247" width="10.296875" style="38" bestFit="1" customWidth="1"/>
    <col min="8248" max="8248" width="12" style="38" customWidth="1"/>
    <col min="8249" max="8249" width="8.09765625" style="38" bestFit="1" customWidth="1"/>
    <col min="8250" max="8250" width="10.796875" style="38" bestFit="1" customWidth="1"/>
    <col min="8251" max="8251" width="8.59765625" style="38" bestFit="1" customWidth="1"/>
    <col min="8252" max="8448" width="12" style="38" customWidth="1"/>
    <col min="8449" max="8449" width="11.3984375" style="38" customWidth="1"/>
    <col min="8450" max="8450" width="10.796875" style="38" bestFit="1" customWidth="1"/>
    <col min="8451" max="8451" width="10.3984375" style="38" bestFit="1" customWidth="1"/>
    <col min="8452" max="8452" width="11.3984375" style="38" bestFit="1" customWidth="1"/>
    <col min="8453" max="8453" width="20.8984375" style="38" bestFit="1" customWidth="1"/>
    <col min="8454" max="8454" width="9.296875" style="38" customWidth="1"/>
    <col min="8455" max="8455" width="11.3984375" style="38" customWidth="1"/>
    <col min="8456" max="8456" width="11.5" style="38" bestFit="1" customWidth="1"/>
    <col min="8457" max="8457" width="11.5" style="38" customWidth="1"/>
    <col min="8458" max="8458" width="33.5" style="38" customWidth="1"/>
    <col min="8459" max="8460" width="14.09765625" style="38" customWidth="1"/>
    <col min="8461" max="8461" width="34.59765625" style="38" customWidth="1"/>
    <col min="8462" max="8462" width="64.19921875" style="38" customWidth="1"/>
    <col min="8463" max="8463" width="16.5" style="38" customWidth="1"/>
    <col min="8464" max="8464" width="10.59765625" style="38" customWidth="1"/>
    <col min="8465" max="8465" width="15.796875" style="38" customWidth="1"/>
    <col min="8466" max="8466" width="11.5" style="38" customWidth="1"/>
    <col min="8467" max="8467" width="8.09765625" style="38" bestFit="1" customWidth="1"/>
    <col min="8468" max="8468" width="27.8984375" style="38" customWidth="1"/>
    <col min="8469" max="8469" width="21.59765625" style="38" customWidth="1"/>
    <col min="8470" max="8470" width="26.59765625" style="38" customWidth="1"/>
    <col min="8471" max="8471" width="59.8984375" style="38" bestFit="1" customWidth="1"/>
    <col min="8472" max="8472" width="11.19921875" style="38" bestFit="1" customWidth="1"/>
    <col min="8473" max="8473" width="11.19921875" style="38" customWidth="1"/>
    <col min="8474" max="8474" width="6" style="38" bestFit="1" customWidth="1"/>
    <col min="8475" max="8475" width="8.796875" style="38" bestFit="1" customWidth="1"/>
    <col min="8476" max="8479" width="6" style="38" bestFit="1" customWidth="1"/>
    <col min="8480" max="8480" width="14.796875" style="38" bestFit="1" customWidth="1"/>
    <col min="8481" max="8481" width="9.19921875" style="38" bestFit="1" customWidth="1"/>
    <col min="8482" max="8484" width="6" style="38" bestFit="1" customWidth="1"/>
    <col min="8485" max="8485" width="7.69921875" style="38" bestFit="1" customWidth="1"/>
    <col min="8486" max="8489" width="6" style="38" bestFit="1" customWidth="1"/>
    <col min="8490" max="8490" width="14.796875" style="38" bestFit="1" customWidth="1"/>
    <col min="8491" max="8491" width="8.09765625" style="38" bestFit="1" customWidth="1"/>
    <col min="8492" max="8493" width="14.796875" style="38" bestFit="1" customWidth="1"/>
    <col min="8494" max="8494" width="14.09765625" style="38" customWidth="1"/>
    <col min="8495" max="8495" width="14.796875" style="38" bestFit="1" customWidth="1"/>
    <col min="8496" max="8496" width="8.59765625" style="38" bestFit="1" customWidth="1"/>
    <col min="8497" max="8497" width="9.296875" style="38" bestFit="1" customWidth="1"/>
    <col min="8498" max="8498" width="7.296875" style="38" bestFit="1" customWidth="1"/>
    <col min="8499" max="8499" width="5.296875" style="38" bestFit="1" customWidth="1"/>
    <col min="8500" max="8500" width="7.69921875" style="38" bestFit="1" customWidth="1"/>
    <col min="8501" max="8501" width="6.19921875" style="38" bestFit="1" customWidth="1"/>
    <col min="8502" max="8502" width="8.19921875" style="38" bestFit="1" customWidth="1"/>
    <col min="8503" max="8503" width="10.296875" style="38" bestFit="1" customWidth="1"/>
    <col min="8504" max="8504" width="12" style="38" customWidth="1"/>
    <col min="8505" max="8505" width="8.09765625" style="38" bestFit="1" customWidth="1"/>
    <col min="8506" max="8506" width="10.796875" style="38" bestFit="1" customWidth="1"/>
    <col min="8507" max="8507" width="8.59765625" style="38" bestFit="1" customWidth="1"/>
    <col min="8508" max="8704" width="12" style="38" customWidth="1"/>
    <col min="8705" max="8705" width="11.3984375" style="38" customWidth="1"/>
    <col min="8706" max="8706" width="10.796875" style="38" bestFit="1" customWidth="1"/>
    <col min="8707" max="8707" width="10.3984375" style="38" bestFit="1" customWidth="1"/>
    <col min="8708" max="8708" width="11.3984375" style="38" bestFit="1" customWidth="1"/>
    <col min="8709" max="8709" width="20.8984375" style="38" bestFit="1" customWidth="1"/>
    <col min="8710" max="8710" width="9.296875" style="38" customWidth="1"/>
    <col min="8711" max="8711" width="11.3984375" style="38" customWidth="1"/>
    <col min="8712" max="8712" width="11.5" style="38" bestFit="1" customWidth="1"/>
    <col min="8713" max="8713" width="11.5" style="38" customWidth="1"/>
    <col min="8714" max="8714" width="33.5" style="38" customWidth="1"/>
    <col min="8715" max="8716" width="14.09765625" style="38" customWidth="1"/>
    <col min="8717" max="8717" width="34.59765625" style="38" customWidth="1"/>
    <col min="8718" max="8718" width="64.19921875" style="38" customWidth="1"/>
    <col min="8719" max="8719" width="16.5" style="38" customWidth="1"/>
    <col min="8720" max="8720" width="10.59765625" style="38" customWidth="1"/>
    <col min="8721" max="8721" width="15.796875" style="38" customWidth="1"/>
    <col min="8722" max="8722" width="11.5" style="38" customWidth="1"/>
    <col min="8723" max="8723" width="8.09765625" style="38" bestFit="1" customWidth="1"/>
    <col min="8724" max="8724" width="27.8984375" style="38" customWidth="1"/>
    <col min="8725" max="8725" width="21.59765625" style="38" customWidth="1"/>
    <col min="8726" max="8726" width="26.59765625" style="38" customWidth="1"/>
    <col min="8727" max="8727" width="59.8984375" style="38" bestFit="1" customWidth="1"/>
    <col min="8728" max="8728" width="11.19921875" style="38" bestFit="1" customWidth="1"/>
    <col min="8729" max="8729" width="11.19921875" style="38" customWidth="1"/>
    <col min="8730" max="8730" width="6" style="38" bestFit="1" customWidth="1"/>
    <col min="8731" max="8731" width="8.796875" style="38" bestFit="1" customWidth="1"/>
    <col min="8732" max="8735" width="6" style="38" bestFit="1" customWidth="1"/>
    <col min="8736" max="8736" width="14.796875" style="38" bestFit="1" customWidth="1"/>
    <col min="8737" max="8737" width="9.19921875" style="38" bestFit="1" customWidth="1"/>
    <col min="8738" max="8740" width="6" style="38" bestFit="1" customWidth="1"/>
    <col min="8741" max="8741" width="7.69921875" style="38" bestFit="1" customWidth="1"/>
    <col min="8742" max="8745" width="6" style="38" bestFit="1" customWidth="1"/>
    <col min="8746" max="8746" width="14.796875" style="38" bestFit="1" customWidth="1"/>
    <col min="8747" max="8747" width="8.09765625" style="38" bestFit="1" customWidth="1"/>
    <col min="8748" max="8749" width="14.796875" style="38" bestFit="1" customWidth="1"/>
    <col min="8750" max="8750" width="14.09765625" style="38" customWidth="1"/>
    <col min="8751" max="8751" width="14.796875" style="38" bestFit="1" customWidth="1"/>
    <col min="8752" max="8752" width="8.59765625" style="38" bestFit="1" customWidth="1"/>
    <col min="8753" max="8753" width="9.296875" style="38" bestFit="1" customWidth="1"/>
    <col min="8754" max="8754" width="7.296875" style="38" bestFit="1" customWidth="1"/>
    <col min="8755" max="8755" width="5.296875" style="38" bestFit="1" customWidth="1"/>
    <col min="8756" max="8756" width="7.69921875" style="38" bestFit="1" customWidth="1"/>
    <col min="8757" max="8757" width="6.19921875" style="38" bestFit="1" customWidth="1"/>
    <col min="8758" max="8758" width="8.19921875" style="38" bestFit="1" customWidth="1"/>
    <col min="8759" max="8759" width="10.296875" style="38" bestFit="1" customWidth="1"/>
    <col min="8760" max="8760" width="12" style="38" customWidth="1"/>
    <col min="8761" max="8761" width="8.09765625" style="38" bestFit="1" customWidth="1"/>
    <col min="8762" max="8762" width="10.796875" style="38" bestFit="1" customWidth="1"/>
    <col min="8763" max="8763" width="8.59765625" style="38" bestFit="1" customWidth="1"/>
    <col min="8764" max="8960" width="12" style="38" customWidth="1"/>
    <col min="8961" max="8961" width="11.3984375" style="38" customWidth="1"/>
    <col min="8962" max="8962" width="10.796875" style="38" bestFit="1" customWidth="1"/>
    <col min="8963" max="8963" width="10.3984375" style="38" bestFit="1" customWidth="1"/>
    <col min="8964" max="8964" width="11.3984375" style="38" bestFit="1" customWidth="1"/>
    <col min="8965" max="8965" width="20.8984375" style="38" bestFit="1" customWidth="1"/>
    <col min="8966" max="8966" width="9.296875" style="38" customWidth="1"/>
    <col min="8967" max="8967" width="11.3984375" style="38" customWidth="1"/>
    <col min="8968" max="8968" width="11.5" style="38" bestFit="1" customWidth="1"/>
    <col min="8969" max="8969" width="11.5" style="38" customWidth="1"/>
    <col min="8970" max="8970" width="33.5" style="38" customWidth="1"/>
    <col min="8971" max="8972" width="14.09765625" style="38" customWidth="1"/>
    <col min="8973" max="8973" width="34.59765625" style="38" customWidth="1"/>
    <col min="8974" max="8974" width="64.19921875" style="38" customWidth="1"/>
    <col min="8975" max="8975" width="16.5" style="38" customWidth="1"/>
    <col min="8976" max="8976" width="10.59765625" style="38" customWidth="1"/>
    <col min="8977" max="8977" width="15.796875" style="38" customWidth="1"/>
    <col min="8978" max="8978" width="11.5" style="38" customWidth="1"/>
    <col min="8979" max="8979" width="8.09765625" style="38" bestFit="1" customWidth="1"/>
    <col min="8980" max="8980" width="27.8984375" style="38" customWidth="1"/>
    <col min="8981" max="8981" width="21.59765625" style="38" customWidth="1"/>
    <col min="8982" max="8982" width="26.59765625" style="38" customWidth="1"/>
    <col min="8983" max="8983" width="59.8984375" style="38" bestFit="1" customWidth="1"/>
    <col min="8984" max="8984" width="11.19921875" style="38" bestFit="1" customWidth="1"/>
    <col min="8985" max="8985" width="11.19921875" style="38" customWidth="1"/>
    <col min="8986" max="8986" width="6" style="38" bestFit="1" customWidth="1"/>
    <col min="8987" max="8987" width="8.796875" style="38" bestFit="1" customWidth="1"/>
    <col min="8988" max="8991" width="6" style="38" bestFit="1" customWidth="1"/>
    <col min="8992" max="8992" width="14.796875" style="38" bestFit="1" customWidth="1"/>
    <col min="8993" max="8993" width="9.19921875" style="38" bestFit="1" customWidth="1"/>
    <col min="8994" max="8996" width="6" style="38" bestFit="1" customWidth="1"/>
    <col min="8997" max="8997" width="7.69921875" style="38" bestFit="1" customWidth="1"/>
    <col min="8998" max="9001" width="6" style="38" bestFit="1" customWidth="1"/>
    <col min="9002" max="9002" width="14.796875" style="38" bestFit="1" customWidth="1"/>
    <col min="9003" max="9003" width="8.09765625" style="38" bestFit="1" customWidth="1"/>
    <col min="9004" max="9005" width="14.796875" style="38" bestFit="1" customWidth="1"/>
    <col min="9006" max="9006" width="14.09765625" style="38" customWidth="1"/>
    <col min="9007" max="9007" width="14.796875" style="38" bestFit="1" customWidth="1"/>
    <col min="9008" max="9008" width="8.59765625" style="38" bestFit="1" customWidth="1"/>
    <col min="9009" max="9009" width="9.296875" style="38" bestFit="1" customWidth="1"/>
    <col min="9010" max="9010" width="7.296875" style="38" bestFit="1" customWidth="1"/>
    <col min="9011" max="9011" width="5.296875" style="38" bestFit="1" customWidth="1"/>
    <col min="9012" max="9012" width="7.69921875" style="38" bestFit="1" customWidth="1"/>
    <col min="9013" max="9013" width="6.19921875" style="38" bestFit="1" customWidth="1"/>
    <col min="9014" max="9014" width="8.19921875" style="38" bestFit="1" customWidth="1"/>
    <col min="9015" max="9015" width="10.296875" style="38" bestFit="1" customWidth="1"/>
    <col min="9016" max="9016" width="12" style="38" customWidth="1"/>
    <col min="9017" max="9017" width="8.09765625" style="38" bestFit="1" customWidth="1"/>
    <col min="9018" max="9018" width="10.796875" style="38" bestFit="1" customWidth="1"/>
    <col min="9019" max="9019" width="8.59765625" style="38" bestFit="1" customWidth="1"/>
    <col min="9020" max="9216" width="12" style="38" customWidth="1"/>
    <col min="9217" max="9217" width="11.3984375" style="38" customWidth="1"/>
    <col min="9218" max="9218" width="10.796875" style="38" bestFit="1" customWidth="1"/>
    <col min="9219" max="9219" width="10.3984375" style="38" bestFit="1" customWidth="1"/>
    <col min="9220" max="9220" width="11.3984375" style="38" bestFit="1" customWidth="1"/>
    <col min="9221" max="9221" width="20.8984375" style="38" bestFit="1" customWidth="1"/>
    <col min="9222" max="9222" width="9.296875" style="38" customWidth="1"/>
    <col min="9223" max="9223" width="11.3984375" style="38" customWidth="1"/>
    <col min="9224" max="9224" width="11.5" style="38" bestFit="1" customWidth="1"/>
    <col min="9225" max="9225" width="11.5" style="38" customWidth="1"/>
    <col min="9226" max="9226" width="33.5" style="38" customWidth="1"/>
    <col min="9227" max="9228" width="14.09765625" style="38" customWidth="1"/>
    <col min="9229" max="9229" width="34.59765625" style="38" customWidth="1"/>
    <col min="9230" max="9230" width="64.19921875" style="38" customWidth="1"/>
    <col min="9231" max="9231" width="16.5" style="38" customWidth="1"/>
    <col min="9232" max="9232" width="10.59765625" style="38" customWidth="1"/>
    <col min="9233" max="9233" width="15.796875" style="38" customWidth="1"/>
    <col min="9234" max="9234" width="11.5" style="38" customWidth="1"/>
    <col min="9235" max="9235" width="8.09765625" style="38" bestFit="1" customWidth="1"/>
    <col min="9236" max="9236" width="27.8984375" style="38" customWidth="1"/>
    <col min="9237" max="9237" width="21.59765625" style="38" customWidth="1"/>
    <col min="9238" max="9238" width="26.59765625" style="38" customWidth="1"/>
    <col min="9239" max="9239" width="59.8984375" style="38" bestFit="1" customWidth="1"/>
    <col min="9240" max="9240" width="11.19921875" style="38" bestFit="1" customWidth="1"/>
    <col min="9241" max="9241" width="11.19921875" style="38" customWidth="1"/>
    <col min="9242" max="9242" width="6" style="38" bestFit="1" customWidth="1"/>
    <col min="9243" max="9243" width="8.796875" style="38" bestFit="1" customWidth="1"/>
    <col min="9244" max="9247" width="6" style="38" bestFit="1" customWidth="1"/>
    <col min="9248" max="9248" width="14.796875" style="38" bestFit="1" customWidth="1"/>
    <col min="9249" max="9249" width="9.19921875" style="38" bestFit="1" customWidth="1"/>
    <col min="9250" max="9252" width="6" style="38" bestFit="1" customWidth="1"/>
    <col min="9253" max="9253" width="7.69921875" style="38" bestFit="1" customWidth="1"/>
    <col min="9254" max="9257" width="6" style="38" bestFit="1" customWidth="1"/>
    <col min="9258" max="9258" width="14.796875" style="38" bestFit="1" customWidth="1"/>
    <col min="9259" max="9259" width="8.09765625" style="38" bestFit="1" customWidth="1"/>
    <col min="9260" max="9261" width="14.796875" style="38" bestFit="1" customWidth="1"/>
    <col min="9262" max="9262" width="14.09765625" style="38" customWidth="1"/>
    <col min="9263" max="9263" width="14.796875" style="38" bestFit="1" customWidth="1"/>
    <col min="9264" max="9264" width="8.59765625" style="38" bestFit="1" customWidth="1"/>
    <col min="9265" max="9265" width="9.296875" style="38" bestFit="1" customWidth="1"/>
    <col min="9266" max="9266" width="7.296875" style="38" bestFit="1" customWidth="1"/>
    <col min="9267" max="9267" width="5.296875" style="38" bestFit="1" customWidth="1"/>
    <col min="9268" max="9268" width="7.69921875" style="38" bestFit="1" customWidth="1"/>
    <col min="9269" max="9269" width="6.19921875" style="38" bestFit="1" customWidth="1"/>
    <col min="9270" max="9270" width="8.19921875" style="38" bestFit="1" customWidth="1"/>
    <col min="9271" max="9271" width="10.296875" style="38" bestFit="1" customWidth="1"/>
    <col min="9272" max="9272" width="12" style="38" customWidth="1"/>
    <col min="9273" max="9273" width="8.09765625" style="38" bestFit="1" customWidth="1"/>
    <col min="9274" max="9274" width="10.796875" style="38" bestFit="1" customWidth="1"/>
    <col min="9275" max="9275" width="8.59765625" style="38" bestFit="1" customWidth="1"/>
    <col min="9276" max="9472" width="12" style="38" customWidth="1"/>
    <col min="9473" max="9473" width="11.3984375" style="38" customWidth="1"/>
    <col min="9474" max="9474" width="10.796875" style="38" bestFit="1" customWidth="1"/>
    <col min="9475" max="9475" width="10.3984375" style="38" bestFit="1" customWidth="1"/>
    <col min="9476" max="9476" width="11.3984375" style="38" bestFit="1" customWidth="1"/>
    <col min="9477" max="9477" width="20.8984375" style="38" bestFit="1" customWidth="1"/>
    <col min="9478" max="9478" width="9.296875" style="38" customWidth="1"/>
    <col min="9479" max="9479" width="11.3984375" style="38" customWidth="1"/>
    <col min="9480" max="9480" width="11.5" style="38" bestFit="1" customWidth="1"/>
    <col min="9481" max="9481" width="11.5" style="38" customWidth="1"/>
    <col min="9482" max="9482" width="33.5" style="38" customWidth="1"/>
    <col min="9483" max="9484" width="14.09765625" style="38" customWidth="1"/>
    <col min="9485" max="9485" width="34.59765625" style="38" customWidth="1"/>
    <col min="9486" max="9486" width="64.19921875" style="38" customWidth="1"/>
    <col min="9487" max="9487" width="16.5" style="38" customWidth="1"/>
    <col min="9488" max="9488" width="10.59765625" style="38" customWidth="1"/>
    <col min="9489" max="9489" width="15.796875" style="38" customWidth="1"/>
    <col min="9490" max="9490" width="11.5" style="38" customWidth="1"/>
    <col min="9491" max="9491" width="8.09765625" style="38" bestFit="1" customWidth="1"/>
    <col min="9492" max="9492" width="27.8984375" style="38" customWidth="1"/>
    <col min="9493" max="9493" width="21.59765625" style="38" customWidth="1"/>
    <col min="9494" max="9494" width="26.59765625" style="38" customWidth="1"/>
    <col min="9495" max="9495" width="59.8984375" style="38" bestFit="1" customWidth="1"/>
    <col min="9496" max="9496" width="11.19921875" style="38" bestFit="1" customWidth="1"/>
    <col min="9497" max="9497" width="11.19921875" style="38" customWidth="1"/>
    <col min="9498" max="9498" width="6" style="38" bestFit="1" customWidth="1"/>
    <col min="9499" max="9499" width="8.796875" style="38" bestFit="1" customWidth="1"/>
    <col min="9500" max="9503" width="6" style="38" bestFit="1" customWidth="1"/>
    <col min="9504" max="9504" width="14.796875" style="38" bestFit="1" customWidth="1"/>
    <col min="9505" max="9505" width="9.19921875" style="38" bestFit="1" customWidth="1"/>
    <col min="9506" max="9508" width="6" style="38" bestFit="1" customWidth="1"/>
    <col min="9509" max="9509" width="7.69921875" style="38" bestFit="1" customWidth="1"/>
    <col min="9510" max="9513" width="6" style="38" bestFit="1" customWidth="1"/>
    <col min="9514" max="9514" width="14.796875" style="38" bestFit="1" customWidth="1"/>
    <col min="9515" max="9515" width="8.09765625" style="38" bestFit="1" customWidth="1"/>
    <col min="9516" max="9517" width="14.796875" style="38" bestFit="1" customWidth="1"/>
    <col min="9518" max="9518" width="14.09765625" style="38" customWidth="1"/>
    <col min="9519" max="9519" width="14.796875" style="38" bestFit="1" customWidth="1"/>
    <col min="9520" max="9520" width="8.59765625" style="38" bestFit="1" customWidth="1"/>
    <col min="9521" max="9521" width="9.296875" style="38" bestFit="1" customWidth="1"/>
    <col min="9522" max="9522" width="7.296875" style="38" bestFit="1" customWidth="1"/>
    <col min="9523" max="9523" width="5.296875" style="38" bestFit="1" customWidth="1"/>
    <col min="9524" max="9524" width="7.69921875" style="38" bestFit="1" customWidth="1"/>
    <col min="9525" max="9525" width="6.19921875" style="38" bestFit="1" customWidth="1"/>
    <col min="9526" max="9526" width="8.19921875" style="38" bestFit="1" customWidth="1"/>
    <col min="9527" max="9527" width="10.296875" style="38" bestFit="1" customWidth="1"/>
    <col min="9528" max="9528" width="12" style="38" customWidth="1"/>
    <col min="9529" max="9529" width="8.09765625" style="38" bestFit="1" customWidth="1"/>
    <col min="9530" max="9530" width="10.796875" style="38" bestFit="1" customWidth="1"/>
    <col min="9531" max="9531" width="8.59765625" style="38" bestFit="1" customWidth="1"/>
    <col min="9532" max="9728" width="12" style="38" customWidth="1"/>
    <col min="9729" max="9729" width="11.3984375" style="38" customWidth="1"/>
    <col min="9730" max="9730" width="10.796875" style="38" bestFit="1" customWidth="1"/>
    <col min="9731" max="9731" width="10.3984375" style="38" bestFit="1" customWidth="1"/>
    <col min="9732" max="9732" width="11.3984375" style="38" bestFit="1" customWidth="1"/>
    <col min="9733" max="9733" width="20.8984375" style="38" bestFit="1" customWidth="1"/>
    <col min="9734" max="9734" width="9.296875" style="38" customWidth="1"/>
    <col min="9735" max="9735" width="11.3984375" style="38" customWidth="1"/>
    <col min="9736" max="9736" width="11.5" style="38" bestFit="1" customWidth="1"/>
    <col min="9737" max="9737" width="11.5" style="38" customWidth="1"/>
    <col min="9738" max="9738" width="33.5" style="38" customWidth="1"/>
    <col min="9739" max="9740" width="14.09765625" style="38" customWidth="1"/>
    <col min="9741" max="9741" width="34.59765625" style="38" customWidth="1"/>
    <col min="9742" max="9742" width="64.19921875" style="38" customWidth="1"/>
    <col min="9743" max="9743" width="16.5" style="38" customWidth="1"/>
    <col min="9744" max="9744" width="10.59765625" style="38" customWidth="1"/>
    <col min="9745" max="9745" width="15.796875" style="38" customWidth="1"/>
    <col min="9746" max="9746" width="11.5" style="38" customWidth="1"/>
    <col min="9747" max="9747" width="8.09765625" style="38" bestFit="1" customWidth="1"/>
    <col min="9748" max="9748" width="27.8984375" style="38" customWidth="1"/>
    <col min="9749" max="9749" width="21.59765625" style="38" customWidth="1"/>
    <col min="9750" max="9750" width="26.59765625" style="38" customWidth="1"/>
    <col min="9751" max="9751" width="59.8984375" style="38" bestFit="1" customWidth="1"/>
    <col min="9752" max="9752" width="11.19921875" style="38" bestFit="1" customWidth="1"/>
    <col min="9753" max="9753" width="11.19921875" style="38" customWidth="1"/>
    <col min="9754" max="9754" width="6" style="38" bestFit="1" customWidth="1"/>
    <col min="9755" max="9755" width="8.796875" style="38" bestFit="1" customWidth="1"/>
    <col min="9756" max="9759" width="6" style="38" bestFit="1" customWidth="1"/>
    <col min="9760" max="9760" width="14.796875" style="38" bestFit="1" customWidth="1"/>
    <col min="9761" max="9761" width="9.19921875" style="38" bestFit="1" customWidth="1"/>
    <col min="9762" max="9764" width="6" style="38" bestFit="1" customWidth="1"/>
    <col min="9765" max="9765" width="7.69921875" style="38" bestFit="1" customWidth="1"/>
    <col min="9766" max="9769" width="6" style="38" bestFit="1" customWidth="1"/>
    <col min="9770" max="9770" width="14.796875" style="38" bestFit="1" customWidth="1"/>
    <col min="9771" max="9771" width="8.09765625" style="38" bestFit="1" customWidth="1"/>
    <col min="9772" max="9773" width="14.796875" style="38" bestFit="1" customWidth="1"/>
    <col min="9774" max="9774" width="14.09765625" style="38" customWidth="1"/>
    <col min="9775" max="9775" width="14.796875" style="38" bestFit="1" customWidth="1"/>
    <col min="9776" max="9776" width="8.59765625" style="38" bestFit="1" customWidth="1"/>
    <col min="9777" max="9777" width="9.296875" style="38" bestFit="1" customWidth="1"/>
    <col min="9778" max="9778" width="7.296875" style="38" bestFit="1" customWidth="1"/>
    <col min="9779" max="9779" width="5.296875" style="38" bestFit="1" customWidth="1"/>
    <col min="9780" max="9780" width="7.69921875" style="38" bestFit="1" customWidth="1"/>
    <col min="9781" max="9781" width="6.19921875" style="38" bestFit="1" customWidth="1"/>
    <col min="9782" max="9782" width="8.19921875" style="38" bestFit="1" customWidth="1"/>
    <col min="9783" max="9783" width="10.296875" style="38" bestFit="1" customWidth="1"/>
    <col min="9784" max="9784" width="12" style="38" customWidth="1"/>
    <col min="9785" max="9785" width="8.09765625" style="38" bestFit="1" customWidth="1"/>
    <col min="9786" max="9786" width="10.796875" style="38" bestFit="1" customWidth="1"/>
    <col min="9787" max="9787" width="8.59765625" style="38" bestFit="1" customWidth="1"/>
    <col min="9788" max="9984" width="12" style="38" customWidth="1"/>
    <col min="9985" max="9985" width="11.3984375" style="38" customWidth="1"/>
    <col min="9986" max="9986" width="10.796875" style="38" bestFit="1" customWidth="1"/>
    <col min="9987" max="9987" width="10.3984375" style="38" bestFit="1" customWidth="1"/>
    <col min="9988" max="9988" width="11.3984375" style="38" bestFit="1" customWidth="1"/>
    <col min="9989" max="9989" width="20.8984375" style="38" bestFit="1" customWidth="1"/>
    <col min="9990" max="9990" width="9.296875" style="38" customWidth="1"/>
    <col min="9991" max="9991" width="11.3984375" style="38" customWidth="1"/>
    <col min="9992" max="9992" width="11.5" style="38" bestFit="1" customWidth="1"/>
    <col min="9993" max="9993" width="11.5" style="38" customWidth="1"/>
    <col min="9994" max="9994" width="33.5" style="38" customWidth="1"/>
    <col min="9995" max="9996" width="14.09765625" style="38" customWidth="1"/>
    <col min="9997" max="9997" width="34.59765625" style="38" customWidth="1"/>
    <col min="9998" max="9998" width="64.19921875" style="38" customWidth="1"/>
    <col min="9999" max="9999" width="16.5" style="38" customWidth="1"/>
    <col min="10000" max="10000" width="10.59765625" style="38" customWidth="1"/>
    <col min="10001" max="10001" width="15.796875" style="38" customWidth="1"/>
    <col min="10002" max="10002" width="11.5" style="38" customWidth="1"/>
    <col min="10003" max="10003" width="8.09765625" style="38" bestFit="1" customWidth="1"/>
    <col min="10004" max="10004" width="27.8984375" style="38" customWidth="1"/>
    <col min="10005" max="10005" width="21.59765625" style="38" customWidth="1"/>
    <col min="10006" max="10006" width="26.59765625" style="38" customWidth="1"/>
    <col min="10007" max="10007" width="59.8984375" style="38" bestFit="1" customWidth="1"/>
    <col min="10008" max="10008" width="11.19921875" style="38" bestFit="1" customWidth="1"/>
    <col min="10009" max="10009" width="11.19921875" style="38" customWidth="1"/>
    <col min="10010" max="10010" width="6" style="38" bestFit="1" customWidth="1"/>
    <col min="10011" max="10011" width="8.796875" style="38" bestFit="1" customWidth="1"/>
    <col min="10012" max="10015" width="6" style="38" bestFit="1" customWidth="1"/>
    <col min="10016" max="10016" width="14.796875" style="38" bestFit="1" customWidth="1"/>
    <col min="10017" max="10017" width="9.19921875" style="38" bestFit="1" customWidth="1"/>
    <col min="10018" max="10020" width="6" style="38" bestFit="1" customWidth="1"/>
    <col min="10021" max="10021" width="7.69921875" style="38" bestFit="1" customWidth="1"/>
    <col min="10022" max="10025" width="6" style="38" bestFit="1" customWidth="1"/>
    <col min="10026" max="10026" width="14.796875" style="38" bestFit="1" customWidth="1"/>
    <col min="10027" max="10027" width="8.09765625" style="38" bestFit="1" customWidth="1"/>
    <col min="10028" max="10029" width="14.796875" style="38" bestFit="1" customWidth="1"/>
    <col min="10030" max="10030" width="14.09765625" style="38" customWidth="1"/>
    <col min="10031" max="10031" width="14.796875" style="38" bestFit="1" customWidth="1"/>
    <col min="10032" max="10032" width="8.59765625" style="38" bestFit="1" customWidth="1"/>
    <col min="10033" max="10033" width="9.296875" style="38" bestFit="1" customWidth="1"/>
    <col min="10034" max="10034" width="7.296875" style="38" bestFit="1" customWidth="1"/>
    <col min="10035" max="10035" width="5.296875" style="38" bestFit="1" customWidth="1"/>
    <col min="10036" max="10036" width="7.69921875" style="38" bestFit="1" customWidth="1"/>
    <col min="10037" max="10037" width="6.19921875" style="38" bestFit="1" customWidth="1"/>
    <col min="10038" max="10038" width="8.19921875" style="38" bestFit="1" customWidth="1"/>
    <col min="10039" max="10039" width="10.296875" style="38" bestFit="1" customWidth="1"/>
    <col min="10040" max="10040" width="12" style="38" customWidth="1"/>
    <col min="10041" max="10041" width="8.09765625" style="38" bestFit="1" customWidth="1"/>
    <col min="10042" max="10042" width="10.796875" style="38" bestFit="1" customWidth="1"/>
    <col min="10043" max="10043" width="8.59765625" style="38" bestFit="1" customWidth="1"/>
    <col min="10044" max="10240" width="12" style="38" customWidth="1"/>
    <col min="10241" max="10241" width="11.3984375" style="38" customWidth="1"/>
    <col min="10242" max="10242" width="10.796875" style="38" bestFit="1" customWidth="1"/>
    <col min="10243" max="10243" width="10.3984375" style="38" bestFit="1" customWidth="1"/>
    <col min="10244" max="10244" width="11.3984375" style="38" bestFit="1" customWidth="1"/>
    <col min="10245" max="10245" width="20.8984375" style="38" bestFit="1" customWidth="1"/>
    <col min="10246" max="10246" width="9.296875" style="38" customWidth="1"/>
    <col min="10247" max="10247" width="11.3984375" style="38" customWidth="1"/>
    <col min="10248" max="10248" width="11.5" style="38" bestFit="1" customWidth="1"/>
    <col min="10249" max="10249" width="11.5" style="38" customWidth="1"/>
    <col min="10250" max="10250" width="33.5" style="38" customWidth="1"/>
    <col min="10251" max="10252" width="14.09765625" style="38" customWidth="1"/>
    <col min="10253" max="10253" width="34.59765625" style="38" customWidth="1"/>
    <col min="10254" max="10254" width="64.19921875" style="38" customWidth="1"/>
    <col min="10255" max="10255" width="16.5" style="38" customWidth="1"/>
    <col min="10256" max="10256" width="10.59765625" style="38" customWidth="1"/>
    <col min="10257" max="10257" width="15.796875" style="38" customWidth="1"/>
    <col min="10258" max="10258" width="11.5" style="38" customWidth="1"/>
    <col min="10259" max="10259" width="8.09765625" style="38" bestFit="1" customWidth="1"/>
    <col min="10260" max="10260" width="27.8984375" style="38" customWidth="1"/>
    <col min="10261" max="10261" width="21.59765625" style="38" customWidth="1"/>
    <col min="10262" max="10262" width="26.59765625" style="38" customWidth="1"/>
    <col min="10263" max="10263" width="59.8984375" style="38" bestFit="1" customWidth="1"/>
    <col min="10264" max="10264" width="11.19921875" style="38" bestFit="1" customWidth="1"/>
    <col min="10265" max="10265" width="11.19921875" style="38" customWidth="1"/>
    <col min="10266" max="10266" width="6" style="38" bestFit="1" customWidth="1"/>
    <col min="10267" max="10267" width="8.796875" style="38" bestFit="1" customWidth="1"/>
    <col min="10268" max="10271" width="6" style="38" bestFit="1" customWidth="1"/>
    <col min="10272" max="10272" width="14.796875" style="38" bestFit="1" customWidth="1"/>
    <col min="10273" max="10273" width="9.19921875" style="38" bestFit="1" customWidth="1"/>
    <col min="10274" max="10276" width="6" style="38" bestFit="1" customWidth="1"/>
    <col min="10277" max="10277" width="7.69921875" style="38" bestFit="1" customWidth="1"/>
    <col min="10278" max="10281" width="6" style="38" bestFit="1" customWidth="1"/>
    <col min="10282" max="10282" width="14.796875" style="38" bestFit="1" customWidth="1"/>
    <col min="10283" max="10283" width="8.09765625" style="38" bestFit="1" customWidth="1"/>
    <col min="10284" max="10285" width="14.796875" style="38" bestFit="1" customWidth="1"/>
    <col min="10286" max="10286" width="14.09765625" style="38" customWidth="1"/>
    <col min="10287" max="10287" width="14.796875" style="38" bestFit="1" customWidth="1"/>
    <col min="10288" max="10288" width="8.59765625" style="38" bestFit="1" customWidth="1"/>
    <col min="10289" max="10289" width="9.296875" style="38" bestFit="1" customWidth="1"/>
    <col min="10290" max="10290" width="7.296875" style="38" bestFit="1" customWidth="1"/>
    <col min="10291" max="10291" width="5.296875" style="38" bestFit="1" customWidth="1"/>
    <col min="10292" max="10292" width="7.69921875" style="38" bestFit="1" customWidth="1"/>
    <col min="10293" max="10293" width="6.19921875" style="38" bestFit="1" customWidth="1"/>
    <col min="10294" max="10294" width="8.19921875" style="38" bestFit="1" customWidth="1"/>
    <col min="10295" max="10295" width="10.296875" style="38" bestFit="1" customWidth="1"/>
    <col min="10296" max="10296" width="12" style="38" customWidth="1"/>
    <col min="10297" max="10297" width="8.09765625" style="38" bestFit="1" customWidth="1"/>
    <col min="10298" max="10298" width="10.796875" style="38" bestFit="1" customWidth="1"/>
    <col min="10299" max="10299" width="8.59765625" style="38" bestFit="1" customWidth="1"/>
    <col min="10300" max="10496" width="12" style="38" customWidth="1"/>
    <col min="10497" max="10497" width="11.3984375" style="38" customWidth="1"/>
    <col min="10498" max="10498" width="10.796875" style="38" bestFit="1" customWidth="1"/>
    <col min="10499" max="10499" width="10.3984375" style="38" bestFit="1" customWidth="1"/>
    <col min="10500" max="10500" width="11.3984375" style="38" bestFit="1" customWidth="1"/>
    <col min="10501" max="10501" width="20.8984375" style="38" bestFit="1" customWidth="1"/>
    <col min="10502" max="10502" width="9.296875" style="38" customWidth="1"/>
    <col min="10503" max="10503" width="11.3984375" style="38" customWidth="1"/>
    <col min="10504" max="10504" width="11.5" style="38" bestFit="1" customWidth="1"/>
    <col min="10505" max="10505" width="11.5" style="38" customWidth="1"/>
    <col min="10506" max="10506" width="33.5" style="38" customWidth="1"/>
    <col min="10507" max="10508" width="14.09765625" style="38" customWidth="1"/>
    <col min="10509" max="10509" width="34.59765625" style="38" customWidth="1"/>
    <col min="10510" max="10510" width="64.19921875" style="38" customWidth="1"/>
    <col min="10511" max="10511" width="16.5" style="38" customWidth="1"/>
    <col min="10512" max="10512" width="10.59765625" style="38" customWidth="1"/>
    <col min="10513" max="10513" width="15.796875" style="38" customWidth="1"/>
    <col min="10514" max="10514" width="11.5" style="38" customWidth="1"/>
    <col min="10515" max="10515" width="8.09765625" style="38" bestFit="1" customWidth="1"/>
    <col min="10516" max="10516" width="27.8984375" style="38" customWidth="1"/>
    <col min="10517" max="10517" width="21.59765625" style="38" customWidth="1"/>
    <col min="10518" max="10518" width="26.59765625" style="38" customWidth="1"/>
    <col min="10519" max="10519" width="59.8984375" style="38" bestFit="1" customWidth="1"/>
    <col min="10520" max="10520" width="11.19921875" style="38" bestFit="1" customWidth="1"/>
    <col min="10521" max="10521" width="11.19921875" style="38" customWidth="1"/>
    <col min="10522" max="10522" width="6" style="38" bestFit="1" customWidth="1"/>
    <col min="10523" max="10523" width="8.796875" style="38" bestFit="1" customWidth="1"/>
    <col min="10524" max="10527" width="6" style="38" bestFit="1" customWidth="1"/>
    <col min="10528" max="10528" width="14.796875" style="38" bestFit="1" customWidth="1"/>
    <col min="10529" max="10529" width="9.19921875" style="38" bestFit="1" customWidth="1"/>
    <col min="10530" max="10532" width="6" style="38" bestFit="1" customWidth="1"/>
    <col min="10533" max="10533" width="7.69921875" style="38" bestFit="1" customWidth="1"/>
    <col min="10534" max="10537" width="6" style="38" bestFit="1" customWidth="1"/>
    <col min="10538" max="10538" width="14.796875" style="38" bestFit="1" customWidth="1"/>
    <col min="10539" max="10539" width="8.09765625" style="38" bestFit="1" customWidth="1"/>
    <col min="10540" max="10541" width="14.796875" style="38" bestFit="1" customWidth="1"/>
    <col min="10542" max="10542" width="14.09765625" style="38" customWidth="1"/>
    <col min="10543" max="10543" width="14.796875" style="38" bestFit="1" customWidth="1"/>
    <col min="10544" max="10544" width="8.59765625" style="38" bestFit="1" customWidth="1"/>
    <col min="10545" max="10545" width="9.296875" style="38" bestFit="1" customWidth="1"/>
    <col min="10546" max="10546" width="7.296875" style="38" bestFit="1" customWidth="1"/>
    <col min="10547" max="10547" width="5.296875" style="38" bestFit="1" customWidth="1"/>
    <col min="10548" max="10548" width="7.69921875" style="38" bestFit="1" customWidth="1"/>
    <col min="10549" max="10549" width="6.19921875" style="38" bestFit="1" customWidth="1"/>
    <col min="10550" max="10550" width="8.19921875" style="38" bestFit="1" customWidth="1"/>
    <col min="10551" max="10551" width="10.296875" style="38" bestFit="1" customWidth="1"/>
    <col min="10552" max="10552" width="12" style="38" customWidth="1"/>
    <col min="10553" max="10553" width="8.09765625" style="38" bestFit="1" customWidth="1"/>
    <col min="10554" max="10554" width="10.796875" style="38" bestFit="1" customWidth="1"/>
    <col min="10555" max="10555" width="8.59765625" style="38" bestFit="1" customWidth="1"/>
    <col min="10556" max="10752" width="12" style="38" customWidth="1"/>
    <col min="10753" max="10753" width="11.3984375" style="38" customWidth="1"/>
    <col min="10754" max="10754" width="10.796875" style="38" bestFit="1" customWidth="1"/>
    <col min="10755" max="10755" width="10.3984375" style="38" bestFit="1" customWidth="1"/>
    <col min="10756" max="10756" width="11.3984375" style="38" bestFit="1" customWidth="1"/>
    <col min="10757" max="10757" width="20.8984375" style="38" bestFit="1" customWidth="1"/>
    <col min="10758" max="10758" width="9.296875" style="38" customWidth="1"/>
    <col min="10759" max="10759" width="11.3984375" style="38" customWidth="1"/>
    <col min="10760" max="10760" width="11.5" style="38" bestFit="1" customWidth="1"/>
    <col min="10761" max="10761" width="11.5" style="38" customWidth="1"/>
    <col min="10762" max="10762" width="33.5" style="38" customWidth="1"/>
    <col min="10763" max="10764" width="14.09765625" style="38" customWidth="1"/>
    <col min="10765" max="10765" width="34.59765625" style="38" customWidth="1"/>
    <col min="10766" max="10766" width="64.19921875" style="38" customWidth="1"/>
    <col min="10767" max="10767" width="16.5" style="38" customWidth="1"/>
    <col min="10768" max="10768" width="10.59765625" style="38" customWidth="1"/>
    <col min="10769" max="10769" width="15.796875" style="38" customWidth="1"/>
    <col min="10770" max="10770" width="11.5" style="38" customWidth="1"/>
    <col min="10771" max="10771" width="8.09765625" style="38" bestFit="1" customWidth="1"/>
    <col min="10772" max="10772" width="27.8984375" style="38" customWidth="1"/>
    <col min="10773" max="10773" width="21.59765625" style="38" customWidth="1"/>
    <col min="10774" max="10774" width="26.59765625" style="38" customWidth="1"/>
    <col min="10775" max="10775" width="59.8984375" style="38" bestFit="1" customWidth="1"/>
    <col min="10776" max="10776" width="11.19921875" style="38" bestFit="1" customWidth="1"/>
    <col min="10777" max="10777" width="11.19921875" style="38" customWidth="1"/>
    <col min="10778" max="10778" width="6" style="38" bestFit="1" customWidth="1"/>
    <col min="10779" max="10779" width="8.796875" style="38" bestFit="1" customWidth="1"/>
    <col min="10780" max="10783" width="6" style="38" bestFit="1" customWidth="1"/>
    <col min="10784" max="10784" width="14.796875" style="38" bestFit="1" customWidth="1"/>
    <col min="10785" max="10785" width="9.19921875" style="38" bestFit="1" customWidth="1"/>
    <col min="10786" max="10788" width="6" style="38" bestFit="1" customWidth="1"/>
    <col min="10789" max="10789" width="7.69921875" style="38" bestFit="1" customWidth="1"/>
    <col min="10790" max="10793" width="6" style="38" bestFit="1" customWidth="1"/>
    <col min="10794" max="10794" width="14.796875" style="38" bestFit="1" customWidth="1"/>
    <col min="10795" max="10795" width="8.09765625" style="38" bestFit="1" customWidth="1"/>
    <col min="10796" max="10797" width="14.796875" style="38" bestFit="1" customWidth="1"/>
    <col min="10798" max="10798" width="14.09765625" style="38" customWidth="1"/>
    <col min="10799" max="10799" width="14.796875" style="38" bestFit="1" customWidth="1"/>
    <col min="10800" max="10800" width="8.59765625" style="38" bestFit="1" customWidth="1"/>
    <col min="10801" max="10801" width="9.296875" style="38" bestFit="1" customWidth="1"/>
    <col min="10802" max="10802" width="7.296875" style="38" bestFit="1" customWidth="1"/>
    <col min="10803" max="10803" width="5.296875" style="38" bestFit="1" customWidth="1"/>
    <col min="10804" max="10804" width="7.69921875" style="38" bestFit="1" customWidth="1"/>
    <col min="10805" max="10805" width="6.19921875" style="38" bestFit="1" customWidth="1"/>
    <col min="10806" max="10806" width="8.19921875" style="38" bestFit="1" customWidth="1"/>
    <col min="10807" max="10807" width="10.296875" style="38" bestFit="1" customWidth="1"/>
    <col min="10808" max="10808" width="12" style="38" customWidth="1"/>
    <col min="10809" max="10809" width="8.09765625" style="38" bestFit="1" customWidth="1"/>
    <col min="10810" max="10810" width="10.796875" style="38" bestFit="1" customWidth="1"/>
    <col min="10811" max="10811" width="8.59765625" style="38" bestFit="1" customWidth="1"/>
    <col min="10812" max="11008" width="12" style="38" customWidth="1"/>
    <col min="11009" max="11009" width="11.3984375" style="38" customWidth="1"/>
    <col min="11010" max="11010" width="10.796875" style="38" bestFit="1" customWidth="1"/>
    <col min="11011" max="11011" width="10.3984375" style="38" bestFit="1" customWidth="1"/>
    <col min="11012" max="11012" width="11.3984375" style="38" bestFit="1" customWidth="1"/>
    <col min="11013" max="11013" width="20.8984375" style="38" bestFit="1" customWidth="1"/>
    <col min="11014" max="11014" width="9.296875" style="38" customWidth="1"/>
    <col min="11015" max="11015" width="11.3984375" style="38" customWidth="1"/>
    <col min="11016" max="11016" width="11.5" style="38" bestFit="1" customWidth="1"/>
    <col min="11017" max="11017" width="11.5" style="38" customWidth="1"/>
    <col min="11018" max="11018" width="33.5" style="38" customWidth="1"/>
    <col min="11019" max="11020" width="14.09765625" style="38" customWidth="1"/>
    <col min="11021" max="11021" width="34.59765625" style="38" customWidth="1"/>
    <col min="11022" max="11022" width="64.19921875" style="38" customWidth="1"/>
    <col min="11023" max="11023" width="16.5" style="38" customWidth="1"/>
    <col min="11024" max="11024" width="10.59765625" style="38" customWidth="1"/>
    <col min="11025" max="11025" width="15.796875" style="38" customWidth="1"/>
    <col min="11026" max="11026" width="11.5" style="38" customWidth="1"/>
    <col min="11027" max="11027" width="8.09765625" style="38" bestFit="1" customWidth="1"/>
    <col min="11028" max="11028" width="27.8984375" style="38" customWidth="1"/>
    <col min="11029" max="11029" width="21.59765625" style="38" customWidth="1"/>
    <col min="11030" max="11030" width="26.59765625" style="38" customWidth="1"/>
    <col min="11031" max="11031" width="59.8984375" style="38" bestFit="1" customWidth="1"/>
    <col min="11032" max="11032" width="11.19921875" style="38" bestFit="1" customWidth="1"/>
    <col min="11033" max="11033" width="11.19921875" style="38" customWidth="1"/>
    <col min="11034" max="11034" width="6" style="38" bestFit="1" customWidth="1"/>
    <col min="11035" max="11035" width="8.796875" style="38" bestFit="1" customWidth="1"/>
    <col min="11036" max="11039" width="6" style="38" bestFit="1" customWidth="1"/>
    <col min="11040" max="11040" width="14.796875" style="38" bestFit="1" customWidth="1"/>
    <col min="11041" max="11041" width="9.19921875" style="38" bestFit="1" customWidth="1"/>
    <col min="11042" max="11044" width="6" style="38" bestFit="1" customWidth="1"/>
    <col min="11045" max="11045" width="7.69921875" style="38" bestFit="1" customWidth="1"/>
    <col min="11046" max="11049" width="6" style="38" bestFit="1" customWidth="1"/>
    <col min="11050" max="11050" width="14.796875" style="38" bestFit="1" customWidth="1"/>
    <col min="11051" max="11051" width="8.09765625" style="38" bestFit="1" customWidth="1"/>
    <col min="11052" max="11053" width="14.796875" style="38" bestFit="1" customWidth="1"/>
    <col min="11054" max="11054" width="14.09765625" style="38" customWidth="1"/>
    <col min="11055" max="11055" width="14.796875" style="38" bestFit="1" customWidth="1"/>
    <col min="11056" max="11056" width="8.59765625" style="38" bestFit="1" customWidth="1"/>
    <col min="11057" max="11057" width="9.296875" style="38" bestFit="1" customWidth="1"/>
    <col min="11058" max="11058" width="7.296875" style="38" bestFit="1" customWidth="1"/>
    <col min="11059" max="11059" width="5.296875" style="38" bestFit="1" customWidth="1"/>
    <col min="11060" max="11060" width="7.69921875" style="38" bestFit="1" customWidth="1"/>
    <col min="11061" max="11061" width="6.19921875" style="38" bestFit="1" customWidth="1"/>
    <col min="11062" max="11062" width="8.19921875" style="38" bestFit="1" customWidth="1"/>
    <col min="11063" max="11063" width="10.296875" style="38" bestFit="1" customWidth="1"/>
    <col min="11064" max="11064" width="12" style="38" customWidth="1"/>
    <col min="11065" max="11065" width="8.09765625" style="38" bestFit="1" customWidth="1"/>
    <col min="11066" max="11066" width="10.796875" style="38" bestFit="1" customWidth="1"/>
    <col min="11067" max="11067" width="8.59765625" style="38" bestFit="1" customWidth="1"/>
    <col min="11068" max="11264" width="12" style="38" customWidth="1"/>
    <col min="11265" max="11265" width="11.3984375" style="38" customWidth="1"/>
    <col min="11266" max="11266" width="10.796875" style="38" bestFit="1" customWidth="1"/>
    <col min="11267" max="11267" width="10.3984375" style="38" bestFit="1" customWidth="1"/>
    <col min="11268" max="11268" width="11.3984375" style="38" bestFit="1" customWidth="1"/>
    <col min="11269" max="11269" width="20.8984375" style="38" bestFit="1" customWidth="1"/>
    <col min="11270" max="11270" width="9.296875" style="38" customWidth="1"/>
    <col min="11271" max="11271" width="11.3984375" style="38" customWidth="1"/>
    <col min="11272" max="11272" width="11.5" style="38" bestFit="1" customWidth="1"/>
    <col min="11273" max="11273" width="11.5" style="38" customWidth="1"/>
    <col min="11274" max="11274" width="33.5" style="38" customWidth="1"/>
    <col min="11275" max="11276" width="14.09765625" style="38" customWidth="1"/>
    <col min="11277" max="11277" width="34.59765625" style="38" customWidth="1"/>
    <col min="11278" max="11278" width="64.19921875" style="38" customWidth="1"/>
    <col min="11279" max="11279" width="16.5" style="38" customWidth="1"/>
    <col min="11280" max="11280" width="10.59765625" style="38" customWidth="1"/>
    <col min="11281" max="11281" width="15.796875" style="38" customWidth="1"/>
    <col min="11282" max="11282" width="11.5" style="38" customWidth="1"/>
    <col min="11283" max="11283" width="8.09765625" style="38" bestFit="1" customWidth="1"/>
    <col min="11284" max="11284" width="27.8984375" style="38" customWidth="1"/>
    <col min="11285" max="11285" width="21.59765625" style="38" customWidth="1"/>
    <col min="11286" max="11286" width="26.59765625" style="38" customWidth="1"/>
    <col min="11287" max="11287" width="59.8984375" style="38" bestFit="1" customWidth="1"/>
    <col min="11288" max="11288" width="11.19921875" style="38" bestFit="1" customWidth="1"/>
    <col min="11289" max="11289" width="11.19921875" style="38" customWidth="1"/>
    <col min="11290" max="11290" width="6" style="38" bestFit="1" customWidth="1"/>
    <col min="11291" max="11291" width="8.796875" style="38" bestFit="1" customWidth="1"/>
    <col min="11292" max="11295" width="6" style="38" bestFit="1" customWidth="1"/>
    <col min="11296" max="11296" width="14.796875" style="38" bestFit="1" customWidth="1"/>
    <col min="11297" max="11297" width="9.19921875" style="38" bestFit="1" customWidth="1"/>
    <col min="11298" max="11300" width="6" style="38" bestFit="1" customWidth="1"/>
    <col min="11301" max="11301" width="7.69921875" style="38" bestFit="1" customWidth="1"/>
    <col min="11302" max="11305" width="6" style="38" bestFit="1" customWidth="1"/>
    <col min="11306" max="11306" width="14.796875" style="38" bestFit="1" customWidth="1"/>
    <col min="11307" max="11307" width="8.09765625" style="38" bestFit="1" customWidth="1"/>
    <col min="11308" max="11309" width="14.796875" style="38" bestFit="1" customWidth="1"/>
    <col min="11310" max="11310" width="14.09765625" style="38" customWidth="1"/>
    <col min="11311" max="11311" width="14.796875" style="38" bestFit="1" customWidth="1"/>
    <col min="11312" max="11312" width="8.59765625" style="38" bestFit="1" customWidth="1"/>
    <col min="11313" max="11313" width="9.296875" style="38" bestFit="1" customWidth="1"/>
    <col min="11314" max="11314" width="7.296875" style="38" bestFit="1" customWidth="1"/>
    <col min="11315" max="11315" width="5.296875" style="38" bestFit="1" customWidth="1"/>
    <col min="11316" max="11316" width="7.69921875" style="38" bestFit="1" customWidth="1"/>
    <col min="11317" max="11317" width="6.19921875" style="38" bestFit="1" customWidth="1"/>
    <col min="11318" max="11318" width="8.19921875" style="38" bestFit="1" customWidth="1"/>
    <col min="11319" max="11319" width="10.296875" style="38" bestFit="1" customWidth="1"/>
    <col min="11320" max="11320" width="12" style="38" customWidth="1"/>
    <col min="11321" max="11321" width="8.09765625" style="38" bestFit="1" customWidth="1"/>
    <col min="11322" max="11322" width="10.796875" style="38" bestFit="1" customWidth="1"/>
    <col min="11323" max="11323" width="8.59765625" style="38" bestFit="1" customWidth="1"/>
    <col min="11324" max="11520" width="12" style="38" customWidth="1"/>
    <col min="11521" max="11521" width="11.3984375" style="38" customWidth="1"/>
    <col min="11522" max="11522" width="10.796875" style="38" bestFit="1" customWidth="1"/>
    <col min="11523" max="11523" width="10.3984375" style="38" bestFit="1" customWidth="1"/>
    <col min="11524" max="11524" width="11.3984375" style="38" bestFit="1" customWidth="1"/>
    <col min="11525" max="11525" width="20.8984375" style="38" bestFit="1" customWidth="1"/>
    <col min="11526" max="11526" width="9.296875" style="38" customWidth="1"/>
    <col min="11527" max="11527" width="11.3984375" style="38" customWidth="1"/>
    <col min="11528" max="11528" width="11.5" style="38" bestFit="1" customWidth="1"/>
    <col min="11529" max="11529" width="11.5" style="38" customWidth="1"/>
    <col min="11530" max="11530" width="33.5" style="38" customWidth="1"/>
    <col min="11531" max="11532" width="14.09765625" style="38" customWidth="1"/>
    <col min="11533" max="11533" width="34.59765625" style="38" customWidth="1"/>
    <col min="11534" max="11534" width="64.19921875" style="38" customWidth="1"/>
    <col min="11535" max="11535" width="16.5" style="38" customWidth="1"/>
    <col min="11536" max="11536" width="10.59765625" style="38" customWidth="1"/>
    <col min="11537" max="11537" width="15.796875" style="38" customWidth="1"/>
    <col min="11538" max="11538" width="11.5" style="38" customWidth="1"/>
    <col min="11539" max="11539" width="8.09765625" style="38" bestFit="1" customWidth="1"/>
    <col min="11540" max="11540" width="27.8984375" style="38" customWidth="1"/>
    <col min="11541" max="11541" width="21.59765625" style="38" customWidth="1"/>
    <col min="11542" max="11542" width="26.59765625" style="38" customWidth="1"/>
    <col min="11543" max="11543" width="59.8984375" style="38" bestFit="1" customWidth="1"/>
    <col min="11544" max="11544" width="11.19921875" style="38" bestFit="1" customWidth="1"/>
    <col min="11545" max="11545" width="11.19921875" style="38" customWidth="1"/>
    <col min="11546" max="11546" width="6" style="38" bestFit="1" customWidth="1"/>
    <col min="11547" max="11547" width="8.796875" style="38" bestFit="1" customWidth="1"/>
    <col min="11548" max="11551" width="6" style="38" bestFit="1" customWidth="1"/>
    <col min="11552" max="11552" width="14.796875" style="38" bestFit="1" customWidth="1"/>
    <col min="11553" max="11553" width="9.19921875" style="38" bestFit="1" customWidth="1"/>
    <col min="11554" max="11556" width="6" style="38" bestFit="1" customWidth="1"/>
    <col min="11557" max="11557" width="7.69921875" style="38" bestFit="1" customWidth="1"/>
    <col min="11558" max="11561" width="6" style="38" bestFit="1" customWidth="1"/>
    <col min="11562" max="11562" width="14.796875" style="38" bestFit="1" customWidth="1"/>
    <col min="11563" max="11563" width="8.09765625" style="38" bestFit="1" customWidth="1"/>
    <col min="11564" max="11565" width="14.796875" style="38" bestFit="1" customWidth="1"/>
    <col min="11566" max="11566" width="14.09765625" style="38" customWidth="1"/>
    <col min="11567" max="11567" width="14.796875" style="38" bestFit="1" customWidth="1"/>
    <col min="11568" max="11568" width="8.59765625" style="38" bestFit="1" customWidth="1"/>
    <col min="11569" max="11569" width="9.296875" style="38" bestFit="1" customWidth="1"/>
    <col min="11570" max="11570" width="7.296875" style="38" bestFit="1" customWidth="1"/>
    <col min="11571" max="11571" width="5.296875" style="38" bestFit="1" customWidth="1"/>
    <col min="11572" max="11572" width="7.69921875" style="38" bestFit="1" customWidth="1"/>
    <col min="11573" max="11573" width="6.19921875" style="38" bestFit="1" customWidth="1"/>
    <col min="11574" max="11574" width="8.19921875" style="38" bestFit="1" customWidth="1"/>
    <col min="11575" max="11575" width="10.296875" style="38" bestFit="1" customWidth="1"/>
    <col min="11576" max="11576" width="12" style="38" customWidth="1"/>
    <col min="11577" max="11577" width="8.09765625" style="38" bestFit="1" customWidth="1"/>
    <col min="11578" max="11578" width="10.796875" style="38" bestFit="1" customWidth="1"/>
    <col min="11579" max="11579" width="8.59765625" style="38" bestFit="1" customWidth="1"/>
    <col min="11580" max="11776" width="12" style="38" customWidth="1"/>
    <col min="11777" max="11777" width="11.3984375" style="38" customWidth="1"/>
    <col min="11778" max="11778" width="10.796875" style="38" bestFit="1" customWidth="1"/>
    <col min="11779" max="11779" width="10.3984375" style="38" bestFit="1" customWidth="1"/>
    <col min="11780" max="11780" width="11.3984375" style="38" bestFit="1" customWidth="1"/>
    <col min="11781" max="11781" width="20.8984375" style="38" bestFit="1" customWidth="1"/>
    <col min="11782" max="11782" width="9.296875" style="38" customWidth="1"/>
    <col min="11783" max="11783" width="11.3984375" style="38" customWidth="1"/>
    <col min="11784" max="11784" width="11.5" style="38" bestFit="1" customWidth="1"/>
    <col min="11785" max="11785" width="11.5" style="38" customWidth="1"/>
    <col min="11786" max="11786" width="33.5" style="38" customWidth="1"/>
    <col min="11787" max="11788" width="14.09765625" style="38" customWidth="1"/>
    <col min="11789" max="11789" width="34.59765625" style="38" customWidth="1"/>
    <col min="11790" max="11790" width="64.19921875" style="38" customWidth="1"/>
    <col min="11791" max="11791" width="16.5" style="38" customWidth="1"/>
    <col min="11792" max="11792" width="10.59765625" style="38" customWidth="1"/>
    <col min="11793" max="11793" width="15.796875" style="38" customWidth="1"/>
    <col min="11794" max="11794" width="11.5" style="38" customWidth="1"/>
    <col min="11795" max="11795" width="8.09765625" style="38" bestFit="1" customWidth="1"/>
    <col min="11796" max="11796" width="27.8984375" style="38" customWidth="1"/>
    <col min="11797" max="11797" width="21.59765625" style="38" customWidth="1"/>
    <col min="11798" max="11798" width="26.59765625" style="38" customWidth="1"/>
    <col min="11799" max="11799" width="59.8984375" style="38" bestFit="1" customWidth="1"/>
    <col min="11800" max="11800" width="11.19921875" style="38" bestFit="1" customWidth="1"/>
    <col min="11801" max="11801" width="11.19921875" style="38" customWidth="1"/>
    <col min="11802" max="11802" width="6" style="38" bestFit="1" customWidth="1"/>
    <col min="11803" max="11803" width="8.796875" style="38" bestFit="1" customWidth="1"/>
    <col min="11804" max="11807" width="6" style="38" bestFit="1" customWidth="1"/>
    <col min="11808" max="11808" width="14.796875" style="38" bestFit="1" customWidth="1"/>
    <col min="11809" max="11809" width="9.19921875" style="38" bestFit="1" customWidth="1"/>
    <col min="11810" max="11812" width="6" style="38" bestFit="1" customWidth="1"/>
    <col min="11813" max="11813" width="7.69921875" style="38" bestFit="1" customWidth="1"/>
    <col min="11814" max="11817" width="6" style="38" bestFit="1" customWidth="1"/>
    <col min="11818" max="11818" width="14.796875" style="38" bestFit="1" customWidth="1"/>
    <col min="11819" max="11819" width="8.09765625" style="38" bestFit="1" customWidth="1"/>
    <col min="11820" max="11821" width="14.796875" style="38" bestFit="1" customWidth="1"/>
    <col min="11822" max="11822" width="14.09765625" style="38" customWidth="1"/>
    <col min="11823" max="11823" width="14.796875" style="38" bestFit="1" customWidth="1"/>
    <col min="11824" max="11824" width="8.59765625" style="38" bestFit="1" customWidth="1"/>
    <col min="11825" max="11825" width="9.296875" style="38" bestFit="1" customWidth="1"/>
    <col min="11826" max="11826" width="7.296875" style="38" bestFit="1" customWidth="1"/>
    <col min="11827" max="11827" width="5.296875" style="38" bestFit="1" customWidth="1"/>
    <col min="11828" max="11828" width="7.69921875" style="38" bestFit="1" customWidth="1"/>
    <col min="11829" max="11829" width="6.19921875" style="38" bestFit="1" customWidth="1"/>
    <col min="11830" max="11830" width="8.19921875" style="38" bestFit="1" customWidth="1"/>
    <col min="11831" max="11831" width="10.296875" style="38" bestFit="1" customWidth="1"/>
    <col min="11832" max="11832" width="12" style="38" customWidth="1"/>
    <col min="11833" max="11833" width="8.09765625" style="38" bestFit="1" customWidth="1"/>
    <col min="11834" max="11834" width="10.796875" style="38" bestFit="1" customWidth="1"/>
    <col min="11835" max="11835" width="8.59765625" style="38" bestFit="1" customWidth="1"/>
    <col min="11836" max="12032" width="12" style="38" customWidth="1"/>
    <col min="12033" max="12033" width="11.3984375" style="38" customWidth="1"/>
    <col min="12034" max="12034" width="10.796875" style="38" bestFit="1" customWidth="1"/>
    <col min="12035" max="12035" width="10.3984375" style="38" bestFit="1" customWidth="1"/>
    <col min="12036" max="12036" width="11.3984375" style="38" bestFit="1" customWidth="1"/>
    <col min="12037" max="12037" width="20.8984375" style="38" bestFit="1" customWidth="1"/>
    <col min="12038" max="12038" width="9.296875" style="38" customWidth="1"/>
    <col min="12039" max="12039" width="11.3984375" style="38" customWidth="1"/>
    <col min="12040" max="12040" width="11.5" style="38" bestFit="1" customWidth="1"/>
    <col min="12041" max="12041" width="11.5" style="38" customWidth="1"/>
    <col min="12042" max="12042" width="33.5" style="38" customWidth="1"/>
    <col min="12043" max="12044" width="14.09765625" style="38" customWidth="1"/>
    <col min="12045" max="12045" width="34.59765625" style="38" customWidth="1"/>
    <col min="12046" max="12046" width="64.19921875" style="38" customWidth="1"/>
    <col min="12047" max="12047" width="16.5" style="38" customWidth="1"/>
    <col min="12048" max="12048" width="10.59765625" style="38" customWidth="1"/>
    <col min="12049" max="12049" width="15.796875" style="38" customWidth="1"/>
    <col min="12050" max="12050" width="11.5" style="38" customWidth="1"/>
    <col min="12051" max="12051" width="8.09765625" style="38" bestFit="1" customWidth="1"/>
    <col min="12052" max="12052" width="27.8984375" style="38" customWidth="1"/>
    <col min="12053" max="12053" width="21.59765625" style="38" customWidth="1"/>
    <col min="12054" max="12054" width="26.59765625" style="38" customWidth="1"/>
    <col min="12055" max="12055" width="59.8984375" style="38" bestFit="1" customWidth="1"/>
    <col min="12056" max="12056" width="11.19921875" style="38" bestFit="1" customWidth="1"/>
    <col min="12057" max="12057" width="11.19921875" style="38" customWidth="1"/>
    <col min="12058" max="12058" width="6" style="38" bestFit="1" customWidth="1"/>
    <col min="12059" max="12059" width="8.796875" style="38" bestFit="1" customWidth="1"/>
    <col min="12060" max="12063" width="6" style="38" bestFit="1" customWidth="1"/>
    <col min="12064" max="12064" width="14.796875" style="38" bestFit="1" customWidth="1"/>
    <col min="12065" max="12065" width="9.19921875" style="38" bestFit="1" customWidth="1"/>
    <col min="12066" max="12068" width="6" style="38" bestFit="1" customWidth="1"/>
    <col min="12069" max="12069" width="7.69921875" style="38" bestFit="1" customWidth="1"/>
    <col min="12070" max="12073" width="6" style="38" bestFit="1" customWidth="1"/>
    <col min="12074" max="12074" width="14.796875" style="38" bestFit="1" customWidth="1"/>
    <col min="12075" max="12075" width="8.09765625" style="38" bestFit="1" customWidth="1"/>
    <col min="12076" max="12077" width="14.796875" style="38" bestFit="1" customWidth="1"/>
    <col min="12078" max="12078" width="14.09765625" style="38" customWidth="1"/>
    <col min="12079" max="12079" width="14.796875" style="38" bestFit="1" customWidth="1"/>
    <col min="12080" max="12080" width="8.59765625" style="38" bestFit="1" customWidth="1"/>
    <col min="12081" max="12081" width="9.296875" style="38" bestFit="1" customWidth="1"/>
    <col min="12082" max="12082" width="7.296875" style="38" bestFit="1" customWidth="1"/>
    <col min="12083" max="12083" width="5.296875" style="38" bestFit="1" customWidth="1"/>
    <col min="12084" max="12084" width="7.69921875" style="38" bestFit="1" customWidth="1"/>
    <col min="12085" max="12085" width="6.19921875" style="38" bestFit="1" customWidth="1"/>
    <col min="12086" max="12086" width="8.19921875" style="38" bestFit="1" customWidth="1"/>
    <col min="12087" max="12087" width="10.296875" style="38" bestFit="1" customWidth="1"/>
    <col min="12088" max="12088" width="12" style="38" customWidth="1"/>
    <col min="12089" max="12089" width="8.09765625" style="38" bestFit="1" customWidth="1"/>
    <col min="12090" max="12090" width="10.796875" style="38" bestFit="1" customWidth="1"/>
    <col min="12091" max="12091" width="8.59765625" style="38" bestFit="1" customWidth="1"/>
    <col min="12092" max="12288" width="12" style="38" customWidth="1"/>
    <col min="12289" max="12289" width="11.3984375" style="38" customWidth="1"/>
    <col min="12290" max="12290" width="10.796875" style="38" bestFit="1" customWidth="1"/>
    <col min="12291" max="12291" width="10.3984375" style="38" bestFit="1" customWidth="1"/>
    <col min="12292" max="12292" width="11.3984375" style="38" bestFit="1" customWidth="1"/>
    <col min="12293" max="12293" width="20.8984375" style="38" bestFit="1" customWidth="1"/>
    <col min="12294" max="12294" width="9.296875" style="38" customWidth="1"/>
    <col min="12295" max="12295" width="11.3984375" style="38" customWidth="1"/>
    <col min="12296" max="12296" width="11.5" style="38" bestFit="1" customWidth="1"/>
    <col min="12297" max="12297" width="11.5" style="38" customWidth="1"/>
    <col min="12298" max="12298" width="33.5" style="38" customWidth="1"/>
    <col min="12299" max="12300" width="14.09765625" style="38" customWidth="1"/>
    <col min="12301" max="12301" width="34.59765625" style="38" customWidth="1"/>
    <col min="12302" max="12302" width="64.19921875" style="38" customWidth="1"/>
    <col min="12303" max="12303" width="16.5" style="38" customWidth="1"/>
    <col min="12304" max="12304" width="10.59765625" style="38" customWidth="1"/>
    <col min="12305" max="12305" width="15.796875" style="38" customWidth="1"/>
    <col min="12306" max="12306" width="11.5" style="38" customWidth="1"/>
    <col min="12307" max="12307" width="8.09765625" style="38" bestFit="1" customWidth="1"/>
    <col min="12308" max="12308" width="27.8984375" style="38" customWidth="1"/>
    <col min="12309" max="12309" width="21.59765625" style="38" customWidth="1"/>
    <col min="12310" max="12310" width="26.59765625" style="38" customWidth="1"/>
    <col min="12311" max="12311" width="59.8984375" style="38" bestFit="1" customWidth="1"/>
    <col min="12312" max="12312" width="11.19921875" style="38" bestFit="1" customWidth="1"/>
    <col min="12313" max="12313" width="11.19921875" style="38" customWidth="1"/>
    <col min="12314" max="12314" width="6" style="38" bestFit="1" customWidth="1"/>
    <col min="12315" max="12315" width="8.796875" style="38" bestFit="1" customWidth="1"/>
    <col min="12316" max="12319" width="6" style="38" bestFit="1" customWidth="1"/>
    <col min="12320" max="12320" width="14.796875" style="38" bestFit="1" customWidth="1"/>
    <col min="12321" max="12321" width="9.19921875" style="38" bestFit="1" customWidth="1"/>
    <col min="12322" max="12324" width="6" style="38" bestFit="1" customWidth="1"/>
    <col min="12325" max="12325" width="7.69921875" style="38" bestFit="1" customWidth="1"/>
    <col min="12326" max="12329" width="6" style="38" bestFit="1" customWidth="1"/>
    <col min="12330" max="12330" width="14.796875" style="38" bestFit="1" customWidth="1"/>
    <col min="12331" max="12331" width="8.09765625" style="38" bestFit="1" customWidth="1"/>
    <col min="12332" max="12333" width="14.796875" style="38" bestFit="1" customWidth="1"/>
    <col min="12334" max="12334" width="14.09765625" style="38" customWidth="1"/>
    <col min="12335" max="12335" width="14.796875" style="38" bestFit="1" customWidth="1"/>
    <col min="12336" max="12336" width="8.59765625" style="38" bestFit="1" customWidth="1"/>
    <col min="12337" max="12337" width="9.296875" style="38" bestFit="1" customWidth="1"/>
    <col min="12338" max="12338" width="7.296875" style="38" bestFit="1" customWidth="1"/>
    <col min="12339" max="12339" width="5.296875" style="38" bestFit="1" customWidth="1"/>
    <col min="12340" max="12340" width="7.69921875" style="38" bestFit="1" customWidth="1"/>
    <col min="12341" max="12341" width="6.19921875" style="38" bestFit="1" customWidth="1"/>
    <col min="12342" max="12342" width="8.19921875" style="38" bestFit="1" customWidth="1"/>
    <col min="12343" max="12343" width="10.296875" style="38" bestFit="1" customWidth="1"/>
    <col min="12344" max="12344" width="12" style="38" customWidth="1"/>
    <col min="12345" max="12345" width="8.09765625" style="38" bestFit="1" customWidth="1"/>
    <col min="12346" max="12346" width="10.796875" style="38" bestFit="1" customWidth="1"/>
    <col min="12347" max="12347" width="8.59765625" style="38" bestFit="1" customWidth="1"/>
    <col min="12348" max="12544" width="12" style="38" customWidth="1"/>
    <col min="12545" max="12545" width="11.3984375" style="38" customWidth="1"/>
    <col min="12546" max="12546" width="10.796875" style="38" bestFit="1" customWidth="1"/>
    <col min="12547" max="12547" width="10.3984375" style="38" bestFit="1" customWidth="1"/>
    <col min="12548" max="12548" width="11.3984375" style="38" bestFit="1" customWidth="1"/>
    <col min="12549" max="12549" width="20.8984375" style="38" bestFit="1" customWidth="1"/>
    <col min="12550" max="12550" width="9.296875" style="38" customWidth="1"/>
    <col min="12551" max="12551" width="11.3984375" style="38" customWidth="1"/>
    <col min="12552" max="12552" width="11.5" style="38" bestFit="1" customWidth="1"/>
    <col min="12553" max="12553" width="11.5" style="38" customWidth="1"/>
    <col min="12554" max="12554" width="33.5" style="38" customWidth="1"/>
    <col min="12555" max="12556" width="14.09765625" style="38" customWidth="1"/>
    <col min="12557" max="12557" width="34.59765625" style="38" customWidth="1"/>
    <col min="12558" max="12558" width="64.19921875" style="38" customWidth="1"/>
    <col min="12559" max="12559" width="16.5" style="38" customWidth="1"/>
    <col min="12560" max="12560" width="10.59765625" style="38" customWidth="1"/>
    <col min="12561" max="12561" width="15.796875" style="38" customWidth="1"/>
    <col min="12562" max="12562" width="11.5" style="38" customWidth="1"/>
    <col min="12563" max="12563" width="8.09765625" style="38" bestFit="1" customWidth="1"/>
    <col min="12564" max="12564" width="27.8984375" style="38" customWidth="1"/>
    <col min="12565" max="12565" width="21.59765625" style="38" customWidth="1"/>
    <col min="12566" max="12566" width="26.59765625" style="38" customWidth="1"/>
    <col min="12567" max="12567" width="59.8984375" style="38" bestFit="1" customWidth="1"/>
    <col min="12568" max="12568" width="11.19921875" style="38" bestFit="1" customWidth="1"/>
    <col min="12569" max="12569" width="11.19921875" style="38" customWidth="1"/>
    <col min="12570" max="12570" width="6" style="38" bestFit="1" customWidth="1"/>
    <col min="12571" max="12571" width="8.796875" style="38" bestFit="1" customWidth="1"/>
    <col min="12572" max="12575" width="6" style="38" bestFit="1" customWidth="1"/>
    <col min="12576" max="12576" width="14.796875" style="38" bestFit="1" customWidth="1"/>
    <col min="12577" max="12577" width="9.19921875" style="38" bestFit="1" customWidth="1"/>
    <col min="12578" max="12580" width="6" style="38" bestFit="1" customWidth="1"/>
    <col min="12581" max="12581" width="7.69921875" style="38" bestFit="1" customWidth="1"/>
    <col min="12582" max="12585" width="6" style="38" bestFit="1" customWidth="1"/>
    <col min="12586" max="12586" width="14.796875" style="38" bestFit="1" customWidth="1"/>
    <col min="12587" max="12587" width="8.09765625" style="38" bestFit="1" customWidth="1"/>
    <col min="12588" max="12589" width="14.796875" style="38" bestFit="1" customWidth="1"/>
    <col min="12590" max="12590" width="14.09765625" style="38" customWidth="1"/>
    <col min="12591" max="12591" width="14.796875" style="38" bestFit="1" customWidth="1"/>
    <col min="12592" max="12592" width="8.59765625" style="38" bestFit="1" customWidth="1"/>
    <col min="12593" max="12593" width="9.296875" style="38" bestFit="1" customWidth="1"/>
    <col min="12594" max="12594" width="7.296875" style="38" bestFit="1" customWidth="1"/>
    <col min="12595" max="12595" width="5.296875" style="38" bestFit="1" customWidth="1"/>
    <col min="12596" max="12596" width="7.69921875" style="38" bestFit="1" customWidth="1"/>
    <col min="12597" max="12597" width="6.19921875" style="38" bestFit="1" customWidth="1"/>
    <col min="12598" max="12598" width="8.19921875" style="38" bestFit="1" customWidth="1"/>
    <col min="12599" max="12599" width="10.296875" style="38" bestFit="1" customWidth="1"/>
    <col min="12600" max="12600" width="12" style="38" customWidth="1"/>
    <col min="12601" max="12601" width="8.09765625" style="38" bestFit="1" customWidth="1"/>
    <col min="12602" max="12602" width="10.796875" style="38" bestFit="1" customWidth="1"/>
    <col min="12603" max="12603" width="8.59765625" style="38" bestFit="1" customWidth="1"/>
    <col min="12604" max="12800" width="12" style="38" customWidth="1"/>
    <col min="12801" max="12801" width="11.3984375" style="38" customWidth="1"/>
    <col min="12802" max="12802" width="10.796875" style="38" bestFit="1" customWidth="1"/>
    <col min="12803" max="12803" width="10.3984375" style="38" bestFit="1" customWidth="1"/>
    <col min="12804" max="12804" width="11.3984375" style="38" bestFit="1" customWidth="1"/>
    <col min="12805" max="12805" width="20.8984375" style="38" bestFit="1" customWidth="1"/>
    <col min="12806" max="12806" width="9.296875" style="38" customWidth="1"/>
    <col min="12807" max="12807" width="11.3984375" style="38" customWidth="1"/>
    <col min="12808" max="12808" width="11.5" style="38" bestFit="1" customWidth="1"/>
    <col min="12809" max="12809" width="11.5" style="38" customWidth="1"/>
    <col min="12810" max="12810" width="33.5" style="38" customWidth="1"/>
    <col min="12811" max="12812" width="14.09765625" style="38" customWidth="1"/>
    <col min="12813" max="12813" width="34.59765625" style="38" customWidth="1"/>
    <col min="12814" max="12814" width="64.19921875" style="38" customWidth="1"/>
    <col min="12815" max="12815" width="16.5" style="38" customWidth="1"/>
    <col min="12816" max="12816" width="10.59765625" style="38" customWidth="1"/>
    <col min="12817" max="12817" width="15.796875" style="38" customWidth="1"/>
    <col min="12818" max="12818" width="11.5" style="38" customWidth="1"/>
    <col min="12819" max="12819" width="8.09765625" style="38" bestFit="1" customWidth="1"/>
    <col min="12820" max="12820" width="27.8984375" style="38" customWidth="1"/>
    <col min="12821" max="12821" width="21.59765625" style="38" customWidth="1"/>
    <col min="12822" max="12822" width="26.59765625" style="38" customWidth="1"/>
    <col min="12823" max="12823" width="59.8984375" style="38" bestFit="1" customWidth="1"/>
    <col min="12824" max="12824" width="11.19921875" style="38" bestFit="1" customWidth="1"/>
    <col min="12825" max="12825" width="11.19921875" style="38" customWidth="1"/>
    <col min="12826" max="12826" width="6" style="38" bestFit="1" customWidth="1"/>
    <col min="12827" max="12827" width="8.796875" style="38" bestFit="1" customWidth="1"/>
    <col min="12828" max="12831" width="6" style="38" bestFit="1" customWidth="1"/>
    <col min="12832" max="12832" width="14.796875" style="38" bestFit="1" customWidth="1"/>
    <col min="12833" max="12833" width="9.19921875" style="38" bestFit="1" customWidth="1"/>
    <col min="12834" max="12836" width="6" style="38" bestFit="1" customWidth="1"/>
    <col min="12837" max="12837" width="7.69921875" style="38" bestFit="1" customWidth="1"/>
    <col min="12838" max="12841" width="6" style="38" bestFit="1" customWidth="1"/>
    <col min="12842" max="12842" width="14.796875" style="38" bestFit="1" customWidth="1"/>
    <col min="12843" max="12843" width="8.09765625" style="38" bestFit="1" customWidth="1"/>
    <col min="12844" max="12845" width="14.796875" style="38" bestFit="1" customWidth="1"/>
    <col min="12846" max="12846" width="14.09765625" style="38" customWidth="1"/>
    <col min="12847" max="12847" width="14.796875" style="38" bestFit="1" customWidth="1"/>
    <col min="12848" max="12848" width="8.59765625" style="38" bestFit="1" customWidth="1"/>
    <col min="12849" max="12849" width="9.296875" style="38" bestFit="1" customWidth="1"/>
    <col min="12850" max="12850" width="7.296875" style="38" bestFit="1" customWidth="1"/>
    <col min="12851" max="12851" width="5.296875" style="38" bestFit="1" customWidth="1"/>
    <col min="12852" max="12852" width="7.69921875" style="38" bestFit="1" customWidth="1"/>
    <col min="12853" max="12853" width="6.19921875" style="38" bestFit="1" customWidth="1"/>
    <col min="12854" max="12854" width="8.19921875" style="38" bestFit="1" customWidth="1"/>
    <col min="12855" max="12855" width="10.296875" style="38" bestFit="1" customWidth="1"/>
    <col min="12856" max="12856" width="12" style="38" customWidth="1"/>
    <col min="12857" max="12857" width="8.09765625" style="38" bestFit="1" customWidth="1"/>
    <col min="12858" max="12858" width="10.796875" style="38" bestFit="1" customWidth="1"/>
    <col min="12859" max="12859" width="8.59765625" style="38" bestFit="1" customWidth="1"/>
    <col min="12860" max="13056" width="12" style="38" customWidth="1"/>
    <col min="13057" max="13057" width="11.3984375" style="38" customWidth="1"/>
    <col min="13058" max="13058" width="10.796875" style="38" bestFit="1" customWidth="1"/>
    <col min="13059" max="13059" width="10.3984375" style="38" bestFit="1" customWidth="1"/>
    <col min="13060" max="13060" width="11.3984375" style="38" bestFit="1" customWidth="1"/>
    <col min="13061" max="13061" width="20.8984375" style="38" bestFit="1" customWidth="1"/>
    <col min="13062" max="13062" width="9.296875" style="38" customWidth="1"/>
    <col min="13063" max="13063" width="11.3984375" style="38" customWidth="1"/>
    <col min="13064" max="13064" width="11.5" style="38" bestFit="1" customWidth="1"/>
    <col min="13065" max="13065" width="11.5" style="38" customWidth="1"/>
    <col min="13066" max="13066" width="33.5" style="38" customWidth="1"/>
    <col min="13067" max="13068" width="14.09765625" style="38" customWidth="1"/>
    <col min="13069" max="13069" width="34.59765625" style="38" customWidth="1"/>
    <col min="13070" max="13070" width="64.19921875" style="38" customWidth="1"/>
    <col min="13071" max="13071" width="16.5" style="38" customWidth="1"/>
    <col min="13072" max="13072" width="10.59765625" style="38" customWidth="1"/>
    <col min="13073" max="13073" width="15.796875" style="38" customWidth="1"/>
    <col min="13074" max="13074" width="11.5" style="38" customWidth="1"/>
    <col min="13075" max="13075" width="8.09765625" style="38" bestFit="1" customWidth="1"/>
    <col min="13076" max="13076" width="27.8984375" style="38" customWidth="1"/>
    <col min="13077" max="13077" width="21.59765625" style="38" customWidth="1"/>
    <col min="13078" max="13078" width="26.59765625" style="38" customWidth="1"/>
    <col min="13079" max="13079" width="59.8984375" style="38" bestFit="1" customWidth="1"/>
    <col min="13080" max="13080" width="11.19921875" style="38" bestFit="1" customWidth="1"/>
    <col min="13081" max="13081" width="11.19921875" style="38" customWidth="1"/>
    <col min="13082" max="13082" width="6" style="38" bestFit="1" customWidth="1"/>
    <col min="13083" max="13083" width="8.796875" style="38" bestFit="1" customWidth="1"/>
    <col min="13084" max="13087" width="6" style="38" bestFit="1" customWidth="1"/>
    <col min="13088" max="13088" width="14.796875" style="38" bestFit="1" customWidth="1"/>
    <col min="13089" max="13089" width="9.19921875" style="38" bestFit="1" customWidth="1"/>
    <col min="13090" max="13092" width="6" style="38" bestFit="1" customWidth="1"/>
    <col min="13093" max="13093" width="7.69921875" style="38" bestFit="1" customWidth="1"/>
    <col min="13094" max="13097" width="6" style="38" bestFit="1" customWidth="1"/>
    <col min="13098" max="13098" width="14.796875" style="38" bestFit="1" customWidth="1"/>
    <col min="13099" max="13099" width="8.09765625" style="38" bestFit="1" customWidth="1"/>
    <col min="13100" max="13101" width="14.796875" style="38" bestFit="1" customWidth="1"/>
    <col min="13102" max="13102" width="14.09765625" style="38" customWidth="1"/>
    <col min="13103" max="13103" width="14.796875" style="38" bestFit="1" customWidth="1"/>
    <col min="13104" max="13104" width="8.59765625" style="38" bestFit="1" customWidth="1"/>
    <col min="13105" max="13105" width="9.296875" style="38" bestFit="1" customWidth="1"/>
    <col min="13106" max="13106" width="7.296875" style="38" bestFit="1" customWidth="1"/>
    <col min="13107" max="13107" width="5.296875" style="38" bestFit="1" customWidth="1"/>
    <col min="13108" max="13108" width="7.69921875" style="38" bestFit="1" customWidth="1"/>
    <col min="13109" max="13109" width="6.19921875" style="38" bestFit="1" customWidth="1"/>
    <col min="13110" max="13110" width="8.19921875" style="38" bestFit="1" customWidth="1"/>
    <col min="13111" max="13111" width="10.296875" style="38" bestFit="1" customWidth="1"/>
    <col min="13112" max="13112" width="12" style="38" customWidth="1"/>
    <col min="13113" max="13113" width="8.09765625" style="38" bestFit="1" customWidth="1"/>
    <col min="13114" max="13114" width="10.796875" style="38" bestFit="1" customWidth="1"/>
    <col min="13115" max="13115" width="8.59765625" style="38" bestFit="1" customWidth="1"/>
    <col min="13116" max="13312" width="12" style="38" customWidth="1"/>
    <col min="13313" max="13313" width="11.3984375" style="38" customWidth="1"/>
    <col min="13314" max="13314" width="10.796875" style="38" bestFit="1" customWidth="1"/>
    <col min="13315" max="13315" width="10.3984375" style="38" bestFit="1" customWidth="1"/>
    <col min="13316" max="13316" width="11.3984375" style="38" bestFit="1" customWidth="1"/>
    <col min="13317" max="13317" width="20.8984375" style="38" bestFit="1" customWidth="1"/>
    <col min="13318" max="13318" width="9.296875" style="38" customWidth="1"/>
    <col min="13319" max="13319" width="11.3984375" style="38" customWidth="1"/>
    <col min="13320" max="13320" width="11.5" style="38" bestFit="1" customWidth="1"/>
    <col min="13321" max="13321" width="11.5" style="38" customWidth="1"/>
    <col min="13322" max="13322" width="33.5" style="38" customWidth="1"/>
    <col min="13323" max="13324" width="14.09765625" style="38" customWidth="1"/>
    <col min="13325" max="13325" width="34.59765625" style="38" customWidth="1"/>
    <col min="13326" max="13326" width="64.19921875" style="38" customWidth="1"/>
    <col min="13327" max="13327" width="16.5" style="38" customWidth="1"/>
    <col min="13328" max="13328" width="10.59765625" style="38" customWidth="1"/>
    <col min="13329" max="13329" width="15.796875" style="38" customWidth="1"/>
    <col min="13330" max="13330" width="11.5" style="38" customWidth="1"/>
    <col min="13331" max="13331" width="8.09765625" style="38" bestFit="1" customWidth="1"/>
    <col min="13332" max="13332" width="27.8984375" style="38" customWidth="1"/>
    <col min="13333" max="13333" width="21.59765625" style="38" customWidth="1"/>
    <col min="13334" max="13334" width="26.59765625" style="38" customWidth="1"/>
    <col min="13335" max="13335" width="59.8984375" style="38" bestFit="1" customWidth="1"/>
    <col min="13336" max="13336" width="11.19921875" style="38" bestFit="1" customWidth="1"/>
    <col min="13337" max="13337" width="11.19921875" style="38" customWidth="1"/>
    <col min="13338" max="13338" width="6" style="38" bestFit="1" customWidth="1"/>
    <col min="13339" max="13339" width="8.796875" style="38" bestFit="1" customWidth="1"/>
    <col min="13340" max="13343" width="6" style="38" bestFit="1" customWidth="1"/>
    <col min="13344" max="13344" width="14.796875" style="38" bestFit="1" customWidth="1"/>
    <col min="13345" max="13345" width="9.19921875" style="38" bestFit="1" customWidth="1"/>
    <col min="13346" max="13348" width="6" style="38" bestFit="1" customWidth="1"/>
    <col min="13349" max="13349" width="7.69921875" style="38" bestFit="1" customWidth="1"/>
    <col min="13350" max="13353" width="6" style="38" bestFit="1" customWidth="1"/>
    <col min="13354" max="13354" width="14.796875" style="38" bestFit="1" customWidth="1"/>
    <col min="13355" max="13355" width="8.09765625" style="38" bestFit="1" customWidth="1"/>
    <col min="13356" max="13357" width="14.796875" style="38" bestFit="1" customWidth="1"/>
    <col min="13358" max="13358" width="14.09765625" style="38" customWidth="1"/>
    <col min="13359" max="13359" width="14.796875" style="38" bestFit="1" customWidth="1"/>
    <col min="13360" max="13360" width="8.59765625" style="38" bestFit="1" customWidth="1"/>
    <col min="13361" max="13361" width="9.296875" style="38" bestFit="1" customWidth="1"/>
    <col min="13362" max="13362" width="7.296875" style="38" bestFit="1" customWidth="1"/>
    <col min="13363" max="13363" width="5.296875" style="38" bestFit="1" customWidth="1"/>
    <col min="13364" max="13364" width="7.69921875" style="38" bestFit="1" customWidth="1"/>
    <col min="13365" max="13365" width="6.19921875" style="38" bestFit="1" customWidth="1"/>
    <col min="13366" max="13366" width="8.19921875" style="38" bestFit="1" customWidth="1"/>
    <col min="13367" max="13367" width="10.296875" style="38" bestFit="1" customWidth="1"/>
    <col min="13368" max="13368" width="12" style="38" customWidth="1"/>
    <col min="13369" max="13369" width="8.09765625" style="38" bestFit="1" customWidth="1"/>
    <col min="13370" max="13370" width="10.796875" style="38" bestFit="1" customWidth="1"/>
    <col min="13371" max="13371" width="8.59765625" style="38" bestFit="1" customWidth="1"/>
    <col min="13372" max="13568" width="12" style="38" customWidth="1"/>
    <col min="13569" max="13569" width="11.3984375" style="38" customWidth="1"/>
    <col min="13570" max="13570" width="10.796875" style="38" bestFit="1" customWidth="1"/>
    <col min="13571" max="13571" width="10.3984375" style="38" bestFit="1" customWidth="1"/>
    <col min="13572" max="13572" width="11.3984375" style="38" bestFit="1" customWidth="1"/>
    <col min="13573" max="13573" width="20.8984375" style="38" bestFit="1" customWidth="1"/>
    <col min="13574" max="13574" width="9.296875" style="38" customWidth="1"/>
    <col min="13575" max="13575" width="11.3984375" style="38" customWidth="1"/>
    <col min="13576" max="13576" width="11.5" style="38" bestFit="1" customWidth="1"/>
    <col min="13577" max="13577" width="11.5" style="38" customWidth="1"/>
    <col min="13578" max="13578" width="33.5" style="38" customWidth="1"/>
    <col min="13579" max="13580" width="14.09765625" style="38" customWidth="1"/>
    <col min="13581" max="13581" width="34.59765625" style="38" customWidth="1"/>
    <col min="13582" max="13582" width="64.19921875" style="38" customWidth="1"/>
    <col min="13583" max="13583" width="16.5" style="38" customWidth="1"/>
    <col min="13584" max="13584" width="10.59765625" style="38" customWidth="1"/>
    <col min="13585" max="13585" width="15.796875" style="38" customWidth="1"/>
    <col min="13586" max="13586" width="11.5" style="38" customWidth="1"/>
    <col min="13587" max="13587" width="8.09765625" style="38" bestFit="1" customWidth="1"/>
    <col min="13588" max="13588" width="27.8984375" style="38" customWidth="1"/>
    <col min="13589" max="13589" width="21.59765625" style="38" customWidth="1"/>
    <col min="13590" max="13590" width="26.59765625" style="38" customWidth="1"/>
    <col min="13591" max="13591" width="59.8984375" style="38" bestFit="1" customWidth="1"/>
    <col min="13592" max="13592" width="11.19921875" style="38" bestFit="1" customWidth="1"/>
    <col min="13593" max="13593" width="11.19921875" style="38" customWidth="1"/>
    <col min="13594" max="13594" width="6" style="38" bestFit="1" customWidth="1"/>
    <col min="13595" max="13595" width="8.796875" style="38" bestFit="1" customWidth="1"/>
    <col min="13596" max="13599" width="6" style="38" bestFit="1" customWidth="1"/>
    <col min="13600" max="13600" width="14.796875" style="38" bestFit="1" customWidth="1"/>
    <col min="13601" max="13601" width="9.19921875" style="38" bestFit="1" customWidth="1"/>
    <col min="13602" max="13604" width="6" style="38" bestFit="1" customWidth="1"/>
    <col min="13605" max="13605" width="7.69921875" style="38" bestFit="1" customWidth="1"/>
    <col min="13606" max="13609" width="6" style="38" bestFit="1" customWidth="1"/>
    <col min="13610" max="13610" width="14.796875" style="38" bestFit="1" customWidth="1"/>
    <col min="13611" max="13611" width="8.09765625" style="38" bestFit="1" customWidth="1"/>
    <col min="13612" max="13613" width="14.796875" style="38" bestFit="1" customWidth="1"/>
    <col min="13614" max="13614" width="14.09765625" style="38" customWidth="1"/>
    <col min="13615" max="13615" width="14.796875" style="38" bestFit="1" customWidth="1"/>
    <col min="13616" max="13616" width="8.59765625" style="38" bestFit="1" customWidth="1"/>
    <col min="13617" max="13617" width="9.296875" style="38" bestFit="1" customWidth="1"/>
    <col min="13618" max="13618" width="7.296875" style="38" bestFit="1" customWidth="1"/>
    <col min="13619" max="13619" width="5.296875" style="38" bestFit="1" customWidth="1"/>
    <col min="13620" max="13620" width="7.69921875" style="38" bestFit="1" customWidth="1"/>
    <col min="13621" max="13621" width="6.19921875" style="38" bestFit="1" customWidth="1"/>
    <col min="13622" max="13622" width="8.19921875" style="38" bestFit="1" customWidth="1"/>
    <col min="13623" max="13623" width="10.296875" style="38" bestFit="1" customWidth="1"/>
    <col min="13624" max="13624" width="12" style="38" customWidth="1"/>
    <col min="13625" max="13625" width="8.09765625" style="38" bestFit="1" customWidth="1"/>
    <col min="13626" max="13626" width="10.796875" style="38" bestFit="1" customWidth="1"/>
    <col min="13627" max="13627" width="8.59765625" style="38" bestFit="1" customWidth="1"/>
    <col min="13628" max="13824" width="12" style="38" customWidth="1"/>
    <col min="13825" max="13825" width="11.3984375" style="38" customWidth="1"/>
    <col min="13826" max="13826" width="10.796875" style="38" bestFit="1" customWidth="1"/>
    <col min="13827" max="13827" width="10.3984375" style="38" bestFit="1" customWidth="1"/>
    <col min="13828" max="13828" width="11.3984375" style="38" bestFit="1" customWidth="1"/>
    <col min="13829" max="13829" width="20.8984375" style="38" bestFit="1" customWidth="1"/>
    <col min="13830" max="13830" width="9.296875" style="38" customWidth="1"/>
    <col min="13831" max="13831" width="11.3984375" style="38" customWidth="1"/>
    <col min="13832" max="13832" width="11.5" style="38" bestFit="1" customWidth="1"/>
    <col min="13833" max="13833" width="11.5" style="38" customWidth="1"/>
    <col min="13834" max="13834" width="33.5" style="38" customWidth="1"/>
    <col min="13835" max="13836" width="14.09765625" style="38" customWidth="1"/>
    <col min="13837" max="13837" width="34.59765625" style="38" customWidth="1"/>
    <col min="13838" max="13838" width="64.19921875" style="38" customWidth="1"/>
    <col min="13839" max="13839" width="16.5" style="38" customWidth="1"/>
    <col min="13840" max="13840" width="10.59765625" style="38" customWidth="1"/>
    <col min="13841" max="13841" width="15.796875" style="38" customWidth="1"/>
    <col min="13842" max="13842" width="11.5" style="38" customWidth="1"/>
    <col min="13843" max="13843" width="8.09765625" style="38" bestFit="1" customWidth="1"/>
    <col min="13844" max="13844" width="27.8984375" style="38" customWidth="1"/>
    <col min="13845" max="13845" width="21.59765625" style="38" customWidth="1"/>
    <col min="13846" max="13846" width="26.59765625" style="38" customWidth="1"/>
    <col min="13847" max="13847" width="59.8984375" style="38" bestFit="1" customWidth="1"/>
    <col min="13848" max="13848" width="11.19921875" style="38" bestFit="1" customWidth="1"/>
    <col min="13849" max="13849" width="11.19921875" style="38" customWidth="1"/>
    <col min="13850" max="13850" width="6" style="38" bestFit="1" customWidth="1"/>
    <col min="13851" max="13851" width="8.796875" style="38" bestFit="1" customWidth="1"/>
    <col min="13852" max="13855" width="6" style="38" bestFit="1" customWidth="1"/>
    <col min="13856" max="13856" width="14.796875" style="38" bestFit="1" customWidth="1"/>
    <col min="13857" max="13857" width="9.19921875" style="38" bestFit="1" customWidth="1"/>
    <col min="13858" max="13860" width="6" style="38" bestFit="1" customWidth="1"/>
    <col min="13861" max="13861" width="7.69921875" style="38" bestFit="1" customWidth="1"/>
    <col min="13862" max="13865" width="6" style="38" bestFit="1" customWidth="1"/>
    <col min="13866" max="13866" width="14.796875" style="38" bestFit="1" customWidth="1"/>
    <col min="13867" max="13867" width="8.09765625" style="38" bestFit="1" customWidth="1"/>
    <col min="13868" max="13869" width="14.796875" style="38" bestFit="1" customWidth="1"/>
    <col min="13870" max="13870" width="14.09765625" style="38" customWidth="1"/>
    <col min="13871" max="13871" width="14.796875" style="38" bestFit="1" customWidth="1"/>
    <col min="13872" max="13872" width="8.59765625" style="38" bestFit="1" customWidth="1"/>
    <col min="13873" max="13873" width="9.296875" style="38" bestFit="1" customWidth="1"/>
    <col min="13874" max="13874" width="7.296875" style="38" bestFit="1" customWidth="1"/>
    <col min="13875" max="13875" width="5.296875" style="38" bestFit="1" customWidth="1"/>
    <col min="13876" max="13876" width="7.69921875" style="38" bestFit="1" customWidth="1"/>
    <col min="13877" max="13877" width="6.19921875" style="38" bestFit="1" customWidth="1"/>
    <col min="13878" max="13878" width="8.19921875" style="38" bestFit="1" customWidth="1"/>
    <col min="13879" max="13879" width="10.296875" style="38" bestFit="1" customWidth="1"/>
    <col min="13880" max="13880" width="12" style="38" customWidth="1"/>
    <col min="13881" max="13881" width="8.09765625" style="38" bestFit="1" customWidth="1"/>
    <col min="13882" max="13882" width="10.796875" style="38" bestFit="1" customWidth="1"/>
    <col min="13883" max="13883" width="8.59765625" style="38" bestFit="1" customWidth="1"/>
    <col min="13884" max="14080" width="12" style="38" customWidth="1"/>
    <col min="14081" max="14081" width="11.3984375" style="38" customWidth="1"/>
    <col min="14082" max="14082" width="10.796875" style="38" bestFit="1" customWidth="1"/>
    <col min="14083" max="14083" width="10.3984375" style="38" bestFit="1" customWidth="1"/>
    <col min="14084" max="14084" width="11.3984375" style="38" bestFit="1" customWidth="1"/>
    <col min="14085" max="14085" width="20.8984375" style="38" bestFit="1" customWidth="1"/>
    <col min="14086" max="14086" width="9.296875" style="38" customWidth="1"/>
    <col min="14087" max="14087" width="11.3984375" style="38" customWidth="1"/>
    <col min="14088" max="14088" width="11.5" style="38" bestFit="1" customWidth="1"/>
    <col min="14089" max="14089" width="11.5" style="38" customWidth="1"/>
    <col min="14090" max="14090" width="33.5" style="38" customWidth="1"/>
    <col min="14091" max="14092" width="14.09765625" style="38" customWidth="1"/>
    <col min="14093" max="14093" width="34.59765625" style="38" customWidth="1"/>
    <col min="14094" max="14094" width="64.19921875" style="38" customWidth="1"/>
    <col min="14095" max="14095" width="16.5" style="38" customWidth="1"/>
    <col min="14096" max="14096" width="10.59765625" style="38" customWidth="1"/>
    <col min="14097" max="14097" width="15.796875" style="38" customWidth="1"/>
    <col min="14098" max="14098" width="11.5" style="38" customWidth="1"/>
    <col min="14099" max="14099" width="8.09765625" style="38" bestFit="1" customWidth="1"/>
    <col min="14100" max="14100" width="27.8984375" style="38" customWidth="1"/>
    <col min="14101" max="14101" width="21.59765625" style="38" customWidth="1"/>
    <col min="14102" max="14102" width="26.59765625" style="38" customWidth="1"/>
    <col min="14103" max="14103" width="59.8984375" style="38" bestFit="1" customWidth="1"/>
    <col min="14104" max="14104" width="11.19921875" style="38" bestFit="1" customWidth="1"/>
    <col min="14105" max="14105" width="11.19921875" style="38" customWidth="1"/>
    <col min="14106" max="14106" width="6" style="38" bestFit="1" customWidth="1"/>
    <col min="14107" max="14107" width="8.796875" style="38" bestFit="1" customWidth="1"/>
    <col min="14108" max="14111" width="6" style="38" bestFit="1" customWidth="1"/>
    <col min="14112" max="14112" width="14.796875" style="38" bestFit="1" customWidth="1"/>
    <col min="14113" max="14113" width="9.19921875" style="38" bestFit="1" customWidth="1"/>
    <col min="14114" max="14116" width="6" style="38" bestFit="1" customWidth="1"/>
    <col min="14117" max="14117" width="7.69921875" style="38" bestFit="1" customWidth="1"/>
    <col min="14118" max="14121" width="6" style="38" bestFit="1" customWidth="1"/>
    <col min="14122" max="14122" width="14.796875" style="38" bestFit="1" customWidth="1"/>
    <col min="14123" max="14123" width="8.09765625" style="38" bestFit="1" customWidth="1"/>
    <col min="14124" max="14125" width="14.796875" style="38" bestFit="1" customWidth="1"/>
    <col min="14126" max="14126" width="14.09765625" style="38" customWidth="1"/>
    <col min="14127" max="14127" width="14.796875" style="38" bestFit="1" customWidth="1"/>
    <col min="14128" max="14128" width="8.59765625" style="38" bestFit="1" customWidth="1"/>
    <col min="14129" max="14129" width="9.296875" style="38" bestFit="1" customWidth="1"/>
    <col min="14130" max="14130" width="7.296875" style="38" bestFit="1" customWidth="1"/>
    <col min="14131" max="14131" width="5.296875" style="38" bestFit="1" customWidth="1"/>
    <col min="14132" max="14132" width="7.69921875" style="38" bestFit="1" customWidth="1"/>
    <col min="14133" max="14133" width="6.19921875" style="38" bestFit="1" customWidth="1"/>
    <col min="14134" max="14134" width="8.19921875" style="38" bestFit="1" customWidth="1"/>
    <col min="14135" max="14135" width="10.296875" style="38" bestFit="1" customWidth="1"/>
    <col min="14136" max="14136" width="12" style="38" customWidth="1"/>
    <col min="14137" max="14137" width="8.09765625" style="38" bestFit="1" customWidth="1"/>
    <col min="14138" max="14138" width="10.796875" style="38" bestFit="1" customWidth="1"/>
    <col min="14139" max="14139" width="8.59765625" style="38" bestFit="1" customWidth="1"/>
    <col min="14140" max="14336" width="12" style="38" customWidth="1"/>
    <col min="14337" max="14337" width="11.3984375" style="38" customWidth="1"/>
    <col min="14338" max="14338" width="10.796875" style="38" bestFit="1" customWidth="1"/>
    <col min="14339" max="14339" width="10.3984375" style="38" bestFit="1" customWidth="1"/>
    <col min="14340" max="14340" width="11.3984375" style="38" bestFit="1" customWidth="1"/>
    <col min="14341" max="14341" width="20.8984375" style="38" bestFit="1" customWidth="1"/>
    <col min="14342" max="14342" width="9.296875" style="38" customWidth="1"/>
    <col min="14343" max="14343" width="11.3984375" style="38" customWidth="1"/>
    <col min="14344" max="14344" width="11.5" style="38" bestFit="1" customWidth="1"/>
    <col min="14345" max="14345" width="11.5" style="38" customWidth="1"/>
    <col min="14346" max="14346" width="33.5" style="38" customWidth="1"/>
    <col min="14347" max="14348" width="14.09765625" style="38" customWidth="1"/>
    <col min="14349" max="14349" width="34.59765625" style="38" customWidth="1"/>
    <col min="14350" max="14350" width="64.19921875" style="38" customWidth="1"/>
    <col min="14351" max="14351" width="16.5" style="38" customWidth="1"/>
    <col min="14352" max="14352" width="10.59765625" style="38" customWidth="1"/>
    <col min="14353" max="14353" width="15.796875" style="38" customWidth="1"/>
    <col min="14354" max="14354" width="11.5" style="38" customWidth="1"/>
    <col min="14355" max="14355" width="8.09765625" style="38" bestFit="1" customWidth="1"/>
    <col min="14356" max="14356" width="27.8984375" style="38" customWidth="1"/>
    <col min="14357" max="14357" width="21.59765625" style="38" customWidth="1"/>
    <col min="14358" max="14358" width="26.59765625" style="38" customWidth="1"/>
    <col min="14359" max="14359" width="59.8984375" style="38" bestFit="1" customWidth="1"/>
    <col min="14360" max="14360" width="11.19921875" style="38" bestFit="1" customWidth="1"/>
    <col min="14361" max="14361" width="11.19921875" style="38" customWidth="1"/>
    <col min="14362" max="14362" width="6" style="38" bestFit="1" customWidth="1"/>
    <col min="14363" max="14363" width="8.796875" style="38" bestFit="1" customWidth="1"/>
    <col min="14364" max="14367" width="6" style="38" bestFit="1" customWidth="1"/>
    <col min="14368" max="14368" width="14.796875" style="38" bestFit="1" customWidth="1"/>
    <col min="14369" max="14369" width="9.19921875" style="38" bestFit="1" customWidth="1"/>
    <col min="14370" max="14372" width="6" style="38" bestFit="1" customWidth="1"/>
    <col min="14373" max="14373" width="7.69921875" style="38" bestFit="1" customWidth="1"/>
    <col min="14374" max="14377" width="6" style="38" bestFit="1" customWidth="1"/>
    <col min="14378" max="14378" width="14.796875" style="38" bestFit="1" customWidth="1"/>
    <col min="14379" max="14379" width="8.09765625" style="38" bestFit="1" customWidth="1"/>
    <col min="14380" max="14381" width="14.796875" style="38" bestFit="1" customWidth="1"/>
    <col min="14382" max="14382" width="14.09765625" style="38" customWidth="1"/>
    <col min="14383" max="14383" width="14.796875" style="38" bestFit="1" customWidth="1"/>
    <col min="14384" max="14384" width="8.59765625" style="38" bestFit="1" customWidth="1"/>
    <col min="14385" max="14385" width="9.296875" style="38" bestFit="1" customWidth="1"/>
    <col min="14386" max="14386" width="7.296875" style="38" bestFit="1" customWidth="1"/>
    <col min="14387" max="14387" width="5.296875" style="38" bestFit="1" customWidth="1"/>
    <col min="14388" max="14388" width="7.69921875" style="38" bestFit="1" customWidth="1"/>
    <col min="14389" max="14389" width="6.19921875" style="38" bestFit="1" customWidth="1"/>
    <col min="14390" max="14390" width="8.19921875" style="38" bestFit="1" customWidth="1"/>
    <col min="14391" max="14391" width="10.296875" style="38" bestFit="1" customWidth="1"/>
    <col min="14392" max="14392" width="12" style="38" customWidth="1"/>
    <col min="14393" max="14393" width="8.09765625" style="38" bestFit="1" customWidth="1"/>
    <col min="14394" max="14394" width="10.796875" style="38" bestFit="1" customWidth="1"/>
    <col min="14395" max="14395" width="8.59765625" style="38" bestFit="1" customWidth="1"/>
    <col min="14396" max="14592" width="12" style="38" customWidth="1"/>
    <col min="14593" max="14593" width="11.3984375" style="38" customWidth="1"/>
    <col min="14594" max="14594" width="10.796875" style="38" bestFit="1" customWidth="1"/>
    <col min="14595" max="14595" width="10.3984375" style="38" bestFit="1" customWidth="1"/>
    <col min="14596" max="14596" width="11.3984375" style="38" bestFit="1" customWidth="1"/>
    <col min="14597" max="14597" width="20.8984375" style="38" bestFit="1" customWidth="1"/>
    <col min="14598" max="14598" width="9.296875" style="38" customWidth="1"/>
    <col min="14599" max="14599" width="11.3984375" style="38" customWidth="1"/>
    <col min="14600" max="14600" width="11.5" style="38" bestFit="1" customWidth="1"/>
    <col min="14601" max="14601" width="11.5" style="38" customWidth="1"/>
    <col min="14602" max="14602" width="33.5" style="38" customWidth="1"/>
    <col min="14603" max="14604" width="14.09765625" style="38" customWidth="1"/>
    <col min="14605" max="14605" width="34.59765625" style="38" customWidth="1"/>
    <col min="14606" max="14606" width="64.19921875" style="38" customWidth="1"/>
    <col min="14607" max="14607" width="16.5" style="38" customWidth="1"/>
    <col min="14608" max="14608" width="10.59765625" style="38" customWidth="1"/>
    <col min="14609" max="14609" width="15.796875" style="38" customWidth="1"/>
    <col min="14610" max="14610" width="11.5" style="38" customWidth="1"/>
    <col min="14611" max="14611" width="8.09765625" style="38" bestFit="1" customWidth="1"/>
    <col min="14612" max="14612" width="27.8984375" style="38" customWidth="1"/>
    <col min="14613" max="14613" width="21.59765625" style="38" customWidth="1"/>
    <col min="14614" max="14614" width="26.59765625" style="38" customWidth="1"/>
    <col min="14615" max="14615" width="59.8984375" style="38" bestFit="1" customWidth="1"/>
    <col min="14616" max="14616" width="11.19921875" style="38" bestFit="1" customWidth="1"/>
    <col min="14617" max="14617" width="11.19921875" style="38" customWidth="1"/>
    <col min="14618" max="14618" width="6" style="38" bestFit="1" customWidth="1"/>
    <col min="14619" max="14619" width="8.796875" style="38" bestFit="1" customWidth="1"/>
    <col min="14620" max="14623" width="6" style="38" bestFit="1" customWidth="1"/>
    <col min="14624" max="14624" width="14.796875" style="38" bestFit="1" customWidth="1"/>
    <col min="14625" max="14625" width="9.19921875" style="38" bestFit="1" customWidth="1"/>
    <col min="14626" max="14628" width="6" style="38" bestFit="1" customWidth="1"/>
    <col min="14629" max="14629" width="7.69921875" style="38" bestFit="1" customWidth="1"/>
    <col min="14630" max="14633" width="6" style="38" bestFit="1" customWidth="1"/>
    <col min="14634" max="14634" width="14.796875" style="38" bestFit="1" customWidth="1"/>
    <col min="14635" max="14635" width="8.09765625" style="38" bestFit="1" customWidth="1"/>
    <col min="14636" max="14637" width="14.796875" style="38" bestFit="1" customWidth="1"/>
    <col min="14638" max="14638" width="14.09765625" style="38" customWidth="1"/>
    <col min="14639" max="14639" width="14.796875" style="38" bestFit="1" customWidth="1"/>
    <col min="14640" max="14640" width="8.59765625" style="38" bestFit="1" customWidth="1"/>
    <col min="14641" max="14641" width="9.296875" style="38" bestFit="1" customWidth="1"/>
    <col min="14642" max="14642" width="7.296875" style="38" bestFit="1" customWidth="1"/>
    <col min="14643" max="14643" width="5.296875" style="38" bestFit="1" customWidth="1"/>
    <col min="14644" max="14644" width="7.69921875" style="38" bestFit="1" customWidth="1"/>
    <col min="14645" max="14645" width="6.19921875" style="38" bestFit="1" customWidth="1"/>
    <col min="14646" max="14646" width="8.19921875" style="38" bestFit="1" customWidth="1"/>
    <col min="14647" max="14647" width="10.296875" style="38" bestFit="1" customWidth="1"/>
    <col min="14648" max="14648" width="12" style="38" customWidth="1"/>
    <col min="14649" max="14649" width="8.09765625" style="38" bestFit="1" customWidth="1"/>
    <col min="14650" max="14650" width="10.796875" style="38" bestFit="1" customWidth="1"/>
    <col min="14651" max="14651" width="8.59765625" style="38" bestFit="1" customWidth="1"/>
    <col min="14652" max="14848" width="12" style="38" customWidth="1"/>
    <col min="14849" max="14849" width="11.3984375" style="38" customWidth="1"/>
    <col min="14850" max="14850" width="10.796875" style="38" bestFit="1" customWidth="1"/>
    <col min="14851" max="14851" width="10.3984375" style="38" bestFit="1" customWidth="1"/>
    <col min="14852" max="14852" width="11.3984375" style="38" bestFit="1" customWidth="1"/>
    <col min="14853" max="14853" width="20.8984375" style="38" bestFit="1" customWidth="1"/>
    <col min="14854" max="14854" width="9.296875" style="38" customWidth="1"/>
    <col min="14855" max="14855" width="11.3984375" style="38" customWidth="1"/>
    <col min="14856" max="14856" width="11.5" style="38" bestFit="1" customWidth="1"/>
    <col min="14857" max="14857" width="11.5" style="38" customWidth="1"/>
    <col min="14858" max="14858" width="33.5" style="38" customWidth="1"/>
    <col min="14859" max="14860" width="14.09765625" style="38" customWidth="1"/>
    <col min="14861" max="14861" width="34.59765625" style="38" customWidth="1"/>
    <col min="14862" max="14862" width="64.19921875" style="38" customWidth="1"/>
    <col min="14863" max="14863" width="16.5" style="38" customWidth="1"/>
    <col min="14864" max="14864" width="10.59765625" style="38" customWidth="1"/>
    <col min="14865" max="14865" width="15.796875" style="38" customWidth="1"/>
    <col min="14866" max="14866" width="11.5" style="38" customWidth="1"/>
    <col min="14867" max="14867" width="8.09765625" style="38" bestFit="1" customWidth="1"/>
    <col min="14868" max="14868" width="27.8984375" style="38" customWidth="1"/>
    <col min="14869" max="14869" width="21.59765625" style="38" customWidth="1"/>
    <col min="14870" max="14870" width="26.59765625" style="38" customWidth="1"/>
    <col min="14871" max="14871" width="59.8984375" style="38" bestFit="1" customWidth="1"/>
    <col min="14872" max="14872" width="11.19921875" style="38" bestFit="1" customWidth="1"/>
    <col min="14873" max="14873" width="11.19921875" style="38" customWidth="1"/>
    <col min="14874" max="14874" width="6" style="38" bestFit="1" customWidth="1"/>
    <col min="14875" max="14875" width="8.796875" style="38" bestFit="1" customWidth="1"/>
    <col min="14876" max="14879" width="6" style="38" bestFit="1" customWidth="1"/>
    <col min="14880" max="14880" width="14.796875" style="38" bestFit="1" customWidth="1"/>
    <col min="14881" max="14881" width="9.19921875" style="38" bestFit="1" customWidth="1"/>
    <col min="14882" max="14884" width="6" style="38" bestFit="1" customWidth="1"/>
    <col min="14885" max="14885" width="7.69921875" style="38" bestFit="1" customWidth="1"/>
    <col min="14886" max="14889" width="6" style="38" bestFit="1" customWidth="1"/>
    <col min="14890" max="14890" width="14.796875" style="38" bestFit="1" customWidth="1"/>
    <col min="14891" max="14891" width="8.09765625" style="38" bestFit="1" customWidth="1"/>
    <col min="14892" max="14893" width="14.796875" style="38" bestFit="1" customWidth="1"/>
    <col min="14894" max="14894" width="14.09765625" style="38" customWidth="1"/>
    <col min="14895" max="14895" width="14.796875" style="38" bestFit="1" customWidth="1"/>
    <col min="14896" max="14896" width="8.59765625" style="38" bestFit="1" customWidth="1"/>
    <col min="14897" max="14897" width="9.296875" style="38" bestFit="1" customWidth="1"/>
    <col min="14898" max="14898" width="7.296875" style="38" bestFit="1" customWidth="1"/>
    <col min="14899" max="14899" width="5.296875" style="38" bestFit="1" customWidth="1"/>
    <col min="14900" max="14900" width="7.69921875" style="38" bestFit="1" customWidth="1"/>
    <col min="14901" max="14901" width="6.19921875" style="38" bestFit="1" customWidth="1"/>
    <col min="14902" max="14902" width="8.19921875" style="38" bestFit="1" customWidth="1"/>
    <col min="14903" max="14903" width="10.296875" style="38" bestFit="1" customWidth="1"/>
    <col min="14904" max="14904" width="12" style="38" customWidth="1"/>
    <col min="14905" max="14905" width="8.09765625" style="38" bestFit="1" customWidth="1"/>
    <col min="14906" max="14906" width="10.796875" style="38" bestFit="1" customWidth="1"/>
    <col min="14907" max="14907" width="8.59765625" style="38" bestFit="1" customWidth="1"/>
    <col min="14908" max="15104" width="12" style="38" customWidth="1"/>
    <col min="15105" max="15105" width="11.3984375" style="38" customWidth="1"/>
    <col min="15106" max="15106" width="10.796875" style="38" bestFit="1" customWidth="1"/>
    <col min="15107" max="15107" width="10.3984375" style="38" bestFit="1" customWidth="1"/>
    <col min="15108" max="15108" width="11.3984375" style="38" bestFit="1" customWidth="1"/>
    <col min="15109" max="15109" width="20.8984375" style="38" bestFit="1" customWidth="1"/>
    <col min="15110" max="15110" width="9.296875" style="38" customWidth="1"/>
    <col min="15111" max="15111" width="11.3984375" style="38" customWidth="1"/>
    <col min="15112" max="15112" width="11.5" style="38" bestFit="1" customWidth="1"/>
    <col min="15113" max="15113" width="11.5" style="38" customWidth="1"/>
    <col min="15114" max="15114" width="33.5" style="38" customWidth="1"/>
    <col min="15115" max="15116" width="14.09765625" style="38" customWidth="1"/>
    <col min="15117" max="15117" width="34.59765625" style="38" customWidth="1"/>
    <col min="15118" max="15118" width="64.19921875" style="38" customWidth="1"/>
    <col min="15119" max="15119" width="16.5" style="38" customWidth="1"/>
    <col min="15120" max="15120" width="10.59765625" style="38" customWidth="1"/>
    <col min="15121" max="15121" width="15.796875" style="38" customWidth="1"/>
    <col min="15122" max="15122" width="11.5" style="38" customWidth="1"/>
    <col min="15123" max="15123" width="8.09765625" style="38" bestFit="1" customWidth="1"/>
    <col min="15124" max="15124" width="27.8984375" style="38" customWidth="1"/>
    <col min="15125" max="15125" width="21.59765625" style="38" customWidth="1"/>
    <col min="15126" max="15126" width="26.59765625" style="38" customWidth="1"/>
    <col min="15127" max="15127" width="59.8984375" style="38" bestFit="1" customWidth="1"/>
    <col min="15128" max="15128" width="11.19921875" style="38" bestFit="1" customWidth="1"/>
    <col min="15129" max="15129" width="11.19921875" style="38" customWidth="1"/>
    <col min="15130" max="15130" width="6" style="38" bestFit="1" customWidth="1"/>
    <col min="15131" max="15131" width="8.796875" style="38" bestFit="1" customWidth="1"/>
    <col min="15132" max="15135" width="6" style="38" bestFit="1" customWidth="1"/>
    <col min="15136" max="15136" width="14.796875" style="38" bestFit="1" customWidth="1"/>
    <col min="15137" max="15137" width="9.19921875" style="38" bestFit="1" customWidth="1"/>
    <col min="15138" max="15140" width="6" style="38" bestFit="1" customWidth="1"/>
    <col min="15141" max="15141" width="7.69921875" style="38" bestFit="1" customWidth="1"/>
    <col min="15142" max="15145" width="6" style="38" bestFit="1" customWidth="1"/>
    <col min="15146" max="15146" width="14.796875" style="38" bestFit="1" customWidth="1"/>
    <col min="15147" max="15147" width="8.09765625" style="38" bestFit="1" customWidth="1"/>
    <col min="15148" max="15149" width="14.796875" style="38" bestFit="1" customWidth="1"/>
    <col min="15150" max="15150" width="14.09765625" style="38" customWidth="1"/>
    <col min="15151" max="15151" width="14.796875" style="38" bestFit="1" customWidth="1"/>
    <col min="15152" max="15152" width="8.59765625" style="38" bestFit="1" customWidth="1"/>
    <col min="15153" max="15153" width="9.296875" style="38" bestFit="1" customWidth="1"/>
    <col min="15154" max="15154" width="7.296875" style="38" bestFit="1" customWidth="1"/>
    <col min="15155" max="15155" width="5.296875" style="38" bestFit="1" customWidth="1"/>
    <col min="15156" max="15156" width="7.69921875" style="38" bestFit="1" customWidth="1"/>
    <col min="15157" max="15157" width="6.19921875" style="38" bestFit="1" customWidth="1"/>
    <col min="15158" max="15158" width="8.19921875" style="38" bestFit="1" customWidth="1"/>
    <col min="15159" max="15159" width="10.296875" style="38" bestFit="1" customWidth="1"/>
    <col min="15160" max="15160" width="12" style="38" customWidth="1"/>
    <col min="15161" max="15161" width="8.09765625" style="38" bestFit="1" customWidth="1"/>
    <col min="15162" max="15162" width="10.796875" style="38" bestFit="1" customWidth="1"/>
    <col min="15163" max="15163" width="8.59765625" style="38" bestFit="1" customWidth="1"/>
    <col min="15164" max="15360" width="12" style="38" customWidth="1"/>
    <col min="15361" max="15361" width="11.3984375" style="38" customWidth="1"/>
    <col min="15362" max="15362" width="10.796875" style="38" bestFit="1" customWidth="1"/>
    <col min="15363" max="15363" width="10.3984375" style="38" bestFit="1" customWidth="1"/>
    <col min="15364" max="15364" width="11.3984375" style="38" bestFit="1" customWidth="1"/>
    <col min="15365" max="15365" width="20.8984375" style="38" bestFit="1" customWidth="1"/>
    <col min="15366" max="15366" width="9.296875" style="38" customWidth="1"/>
    <col min="15367" max="15367" width="11.3984375" style="38" customWidth="1"/>
    <col min="15368" max="15368" width="11.5" style="38" bestFit="1" customWidth="1"/>
    <col min="15369" max="15369" width="11.5" style="38" customWidth="1"/>
    <col min="15370" max="15370" width="33.5" style="38" customWidth="1"/>
    <col min="15371" max="15372" width="14.09765625" style="38" customWidth="1"/>
    <col min="15373" max="15373" width="34.59765625" style="38" customWidth="1"/>
    <col min="15374" max="15374" width="64.19921875" style="38" customWidth="1"/>
    <col min="15375" max="15375" width="16.5" style="38" customWidth="1"/>
    <col min="15376" max="15376" width="10.59765625" style="38" customWidth="1"/>
    <col min="15377" max="15377" width="15.796875" style="38" customWidth="1"/>
    <col min="15378" max="15378" width="11.5" style="38" customWidth="1"/>
    <col min="15379" max="15379" width="8.09765625" style="38" bestFit="1" customWidth="1"/>
    <col min="15380" max="15380" width="27.8984375" style="38" customWidth="1"/>
    <col min="15381" max="15381" width="21.59765625" style="38" customWidth="1"/>
    <col min="15382" max="15382" width="26.59765625" style="38" customWidth="1"/>
    <col min="15383" max="15383" width="59.8984375" style="38" bestFit="1" customWidth="1"/>
    <col min="15384" max="15384" width="11.19921875" style="38" bestFit="1" customWidth="1"/>
    <col min="15385" max="15385" width="11.19921875" style="38" customWidth="1"/>
    <col min="15386" max="15386" width="6" style="38" bestFit="1" customWidth="1"/>
    <col min="15387" max="15387" width="8.796875" style="38" bestFit="1" customWidth="1"/>
    <col min="15388" max="15391" width="6" style="38" bestFit="1" customWidth="1"/>
    <col min="15392" max="15392" width="14.796875" style="38" bestFit="1" customWidth="1"/>
    <col min="15393" max="15393" width="9.19921875" style="38" bestFit="1" customWidth="1"/>
    <col min="15394" max="15396" width="6" style="38" bestFit="1" customWidth="1"/>
    <col min="15397" max="15397" width="7.69921875" style="38" bestFit="1" customWidth="1"/>
    <col min="15398" max="15401" width="6" style="38" bestFit="1" customWidth="1"/>
    <col min="15402" max="15402" width="14.796875" style="38" bestFit="1" customWidth="1"/>
    <col min="15403" max="15403" width="8.09765625" style="38" bestFit="1" customWidth="1"/>
    <col min="15404" max="15405" width="14.796875" style="38" bestFit="1" customWidth="1"/>
    <col min="15406" max="15406" width="14.09765625" style="38" customWidth="1"/>
    <col min="15407" max="15407" width="14.796875" style="38" bestFit="1" customWidth="1"/>
    <col min="15408" max="15408" width="8.59765625" style="38" bestFit="1" customWidth="1"/>
    <col min="15409" max="15409" width="9.296875" style="38" bestFit="1" customWidth="1"/>
    <col min="15410" max="15410" width="7.296875" style="38" bestFit="1" customWidth="1"/>
    <col min="15411" max="15411" width="5.296875" style="38" bestFit="1" customWidth="1"/>
    <col min="15412" max="15412" width="7.69921875" style="38" bestFit="1" customWidth="1"/>
    <col min="15413" max="15413" width="6.19921875" style="38" bestFit="1" customWidth="1"/>
    <col min="15414" max="15414" width="8.19921875" style="38" bestFit="1" customWidth="1"/>
    <col min="15415" max="15415" width="10.296875" style="38" bestFit="1" customWidth="1"/>
    <col min="15416" max="15416" width="12" style="38" customWidth="1"/>
    <col min="15417" max="15417" width="8.09765625" style="38" bestFit="1" customWidth="1"/>
    <col min="15418" max="15418" width="10.796875" style="38" bestFit="1" customWidth="1"/>
    <col min="15419" max="15419" width="8.59765625" style="38" bestFit="1" customWidth="1"/>
    <col min="15420" max="15616" width="12" style="38" customWidth="1"/>
    <col min="15617" max="15617" width="11.3984375" style="38" customWidth="1"/>
    <col min="15618" max="15618" width="10.796875" style="38" bestFit="1" customWidth="1"/>
    <col min="15619" max="15619" width="10.3984375" style="38" bestFit="1" customWidth="1"/>
    <col min="15620" max="15620" width="11.3984375" style="38" bestFit="1" customWidth="1"/>
    <col min="15621" max="15621" width="20.8984375" style="38" bestFit="1" customWidth="1"/>
    <col min="15622" max="15622" width="9.296875" style="38" customWidth="1"/>
    <col min="15623" max="15623" width="11.3984375" style="38" customWidth="1"/>
    <col min="15624" max="15624" width="11.5" style="38" bestFit="1" customWidth="1"/>
    <col min="15625" max="15625" width="11.5" style="38" customWidth="1"/>
    <col min="15626" max="15626" width="33.5" style="38" customWidth="1"/>
    <col min="15627" max="15628" width="14.09765625" style="38" customWidth="1"/>
    <col min="15629" max="15629" width="34.59765625" style="38" customWidth="1"/>
    <col min="15630" max="15630" width="64.19921875" style="38" customWidth="1"/>
    <col min="15631" max="15631" width="16.5" style="38" customWidth="1"/>
    <col min="15632" max="15632" width="10.59765625" style="38" customWidth="1"/>
    <col min="15633" max="15633" width="15.796875" style="38" customWidth="1"/>
    <col min="15634" max="15634" width="11.5" style="38" customWidth="1"/>
    <col min="15635" max="15635" width="8.09765625" style="38" bestFit="1" customWidth="1"/>
    <col min="15636" max="15636" width="27.8984375" style="38" customWidth="1"/>
    <col min="15637" max="15637" width="21.59765625" style="38" customWidth="1"/>
    <col min="15638" max="15638" width="26.59765625" style="38" customWidth="1"/>
    <col min="15639" max="15639" width="59.8984375" style="38" bestFit="1" customWidth="1"/>
    <col min="15640" max="15640" width="11.19921875" style="38" bestFit="1" customWidth="1"/>
    <col min="15641" max="15641" width="11.19921875" style="38" customWidth="1"/>
    <col min="15642" max="15642" width="6" style="38" bestFit="1" customWidth="1"/>
    <col min="15643" max="15643" width="8.796875" style="38" bestFit="1" customWidth="1"/>
    <col min="15644" max="15647" width="6" style="38" bestFit="1" customWidth="1"/>
    <col min="15648" max="15648" width="14.796875" style="38" bestFit="1" customWidth="1"/>
    <col min="15649" max="15649" width="9.19921875" style="38" bestFit="1" customWidth="1"/>
    <col min="15650" max="15652" width="6" style="38" bestFit="1" customWidth="1"/>
    <col min="15653" max="15653" width="7.69921875" style="38" bestFit="1" customWidth="1"/>
    <col min="15654" max="15657" width="6" style="38" bestFit="1" customWidth="1"/>
    <col min="15658" max="15658" width="14.796875" style="38" bestFit="1" customWidth="1"/>
    <col min="15659" max="15659" width="8.09765625" style="38" bestFit="1" customWidth="1"/>
    <col min="15660" max="15661" width="14.796875" style="38" bestFit="1" customWidth="1"/>
    <col min="15662" max="15662" width="14.09765625" style="38" customWidth="1"/>
    <col min="15663" max="15663" width="14.796875" style="38" bestFit="1" customWidth="1"/>
    <col min="15664" max="15664" width="8.59765625" style="38" bestFit="1" customWidth="1"/>
    <col min="15665" max="15665" width="9.296875" style="38" bestFit="1" customWidth="1"/>
    <col min="15666" max="15666" width="7.296875" style="38" bestFit="1" customWidth="1"/>
    <col min="15667" max="15667" width="5.296875" style="38" bestFit="1" customWidth="1"/>
    <col min="15668" max="15668" width="7.69921875" style="38" bestFit="1" customWidth="1"/>
    <col min="15669" max="15669" width="6.19921875" style="38" bestFit="1" customWidth="1"/>
    <col min="15670" max="15670" width="8.19921875" style="38" bestFit="1" customWidth="1"/>
    <col min="15671" max="15671" width="10.296875" style="38" bestFit="1" customWidth="1"/>
    <col min="15672" max="15672" width="12" style="38" customWidth="1"/>
    <col min="15673" max="15673" width="8.09765625" style="38" bestFit="1" customWidth="1"/>
    <col min="15674" max="15674" width="10.796875" style="38" bestFit="1" customWidth="1"/>
    <col min="15675" max="15675" width="8.59765625" style="38" bestFit="1" customWidth="1"/>
    <col min="15676" max="15872" width="12" style="38" customWidth="1"/>
    <col min="15873" max="15873" width="11.3984375" style="38" customWidth="1"/>
    <col min="15874" max="15874" width="10.796875" style="38" bestFit="1" customWidth="1"/>
    <col min="15875" max="15875" width="10.3984375" style="38" bestFit="1" customWidth="1"/>
    <col min="15876" max="15876" width="11.3984375" style="38" bestFit="1" customWidth="1"/>
    <col min="15877" max="15877" width="20.8984375" style="38" bestFit="1" customWidth="1"/>
    <col min="15878" max="15878" width="9.296875" style="38" customWidth="1"/>
    <col min="15879" max="15879" width="11.3984375" style="38" customWidth="1"/>
    <col min="15880" max="15880" width="11.5" style="38" bestFit="1" customWidth="1"/>
    <col min="15881" max="15881" width="11.5" style="38" customWidth="1"/>
    <col min="15882" max="15882" width="33.5" style="38" customWidth="1"/>
    <col min="15883" max="15884" width="14.09765625" style="38" customWidth="1"/>
    <col min="15885" max="15885" width="34.59765625" style="38" customWidth="1"/>
    <col min="15886" max="15886" width="64.19921875" style="38" customWidth="1"/>
    <col min="15887" max="15887" width="16.5" style="38" customWidth="1"/>
    <col min="15888" max="15888" width="10.59765625" style="38" customWidth="1"/>
    <col min="15889" max="15889" width="15.796875" style="38" customWidth="1"/>
    <col min="15890" max="15890" width="11.5" style="38" customWidth="1"/>
    <col min="15891" max="15891" width="8.09765625" style="38" bestFit="1" customWidth="1"/>
    <col min="15892" max="15892" width="27.8984375" style="38" customWidth="1"/>
    <col min="15893" max="15893" width="21.59765625" style="38" customWidth="1"/>
    <col min="15894" max="15894" width="26.59765625" style="38" customWidth="1"/>
    <col min="15895" max="15895" width="59.8984375" style="38" bestFit="1" customWidth="1"/>
    <col min="15896" max="15896" width="11.19921875" style="38" bestFit="1" customWidth="1"/>
    <col min="15897" max="15897" width="11.19921875" style="38" customWidth="1"/>
    <col min="15898" max="15898" width="6" style="38" bestFit="1" customWidth="1"/>
    <col min="15899" max="15899" width="8.796875" style="38" bestFit="1" customWidth="1"/>
    <col min="15900" max="15903" width="6" style="38" bestFit="1" customWidth="1"/>
    <col min="15904" max="15904" width="14.796875" style="38" bestFit="1" customWidth="1"/>
    <col min="15905" max="15905" width="9.19921875" style="38" bestFit="1" customWidth="1"/>
    <col min="15906" max="15908" width="6" style="38" bestFit="1" customWidth="1"/>
    <col min="15909" max="15909" width="7.69921875" style="38" bestFit="1" customWidth="1"/>
    <col min="15910" max="15913" width="6" style="38" bestFit="1" customWidth="1"/>
    <col min="15914" max="15914" width="14.796875" style="38" bestFit="1" customWidth="1"/>
    <col min="15915" max="15915" width="8.09765625" style="38" bestFit="1" customWidth="1"/>
    <col min="15916" max="15917" width="14.796875" style="38" bestFit="1" customWidth="1"/>
    <col min="15918" max="15918" width="14.09765625" style="38" customWidth="1"/>
    <col min="15919" max="15919" width="14.796875" style="38" bestFit="1" customWidth="1"/>
    <col min="15920" max="15920" width="8.59765625" style="38" bestFit="1" customWidth="1"/>
    <col min="15921" max="15921" width="9.296875" style="38" bestFit="1" customWidth="1"/>
    <col min="15922" max="15922" width="7.296875" style="38" bestFit="1" customWidth="1"/>
    <col min="15923" max="15923" width="5.296875" style="38" bestFit="1" customWidth="1"/>
    <col min="15924" max="15924" width="7.69921875" style="38" bestFit="1" customWidth="1"/>
    <col min="15925" max="15925" width="6.19921875" style="38" bestFit="1" customWidth="1"/>
    <col min="15926" max="15926" width="8.19921875" style="38" bestFit="1" customWidth="1"/>
    <col min="15927" max="15927" width="10.296875" style="38" bestFit="1" customWidth="1"/>
    <col min="15928" max="15928" width="12" style="38" customWidth="1"/>
    <col min="15929" max="15929" width="8.09765625" style="38" bestFit="1" customWidth="1"/>
    <col min="15930" max="15930" width="10.796875" style="38" bestFit="1" customWidth="1"/>
    <col min="15931" max="15931" width="8.59765625" style="38" bestFit="1" customWidth="1"/>
    <col min="15932" max="16128" width="12" style="38" customWidth="1"/>
    <col min="16129" max="16129" width="11.3984375" style="38" customWidth="1"/>
    <col min="16130" max="16130" width="10.796875" style="38" bestFit="1" customWidth="1"/>
    <col min="16131" max="16131" width="10.3984375" style="38" bestFit="1" customWidth="1"/>
    <col min="16132" max="16132" width="11.3984375" style="38" bestFit="1" customWidth="1"/>
    <col min="16133" max="16133" width="20.8984375" style="38" bestFit="1" customWidth="1"/>
    <col min="16134" max="16134" width="9.296875" style="38" customWidth="1"/>
    <col min="16135" max="16135" width="11.3984375" style="38" customWidth="1"/>
    <col min="16136" max="16136" width="11.5" style="38" bestFit="1" customWidth="1"/>
    <col min="16137" max="16137" width="11.5" style="38" customWidth="1"/>
    <col min="16138" max="16138" width="33.5" style="38" customWidth="1"/>
    <col min="16139" max="16140" width="14.09765625" style="38" customWidth="1"/>
    <col min="16141" max="16141" width="34.59765625" style="38" customWidth="1"/>
    <col min="16142" max="16142" width="64.19921875" style="38" customWidth="1"/>
    <col min="16143" max="16143" width="16.5" style="38" customWidth="1"/>
    <col min="16144" max="16144" width="10.59765625" style="38" customWidth="1"/>
    <col min="16145" max="16145" width="15.796875" style="38" customWidth="1"/>
    <col min="16146" max="16146" width="11.5" style="38" customWidth="1"/>
    <col min="16147" max="16147" width="8.09765625" style="38" bestFit="1" customWidth="1"/>
    <col min="16148" max="16148" width="27.8984375" style="38" customWidth="1"/>
    <col min="16149" max="16149" width="21.59765625" style="38" customWidth="1"/>
    <col min="16150" max="16150" width="26.59765625" style="38" customWidth="1"/>
    <col min="16151" max="16151" width="59.8984375" style="38" bestFit="1" customWidth="1"/>
    <col min="16152" max="16152" width="11.19921875" style="38" bestFit="1" customWidth="1"/>
    <col min="16153" max="16153" width="11.19921875" style="38" customWidth="1"/>
    <col min="16154" max="16154" width="6" style="38" bestFit="1" customWidth="1"/>
    <col min="16155" max="16155" width="8.796875" style="38" bestFit="1" customWidth="1"/>
    <col min="16156" max="16159" width="6" style="38" bestFit="1" customWidth="1"/>
    <col min="16160" max="16160" width="14.796875" style="38" bestFit="1" customWidth="1"/>
    <col min="16161" max="16161" width="9.19921875" style="38" bestFit="1" customWidth="1"/>
    <col min="16162" max="16164" width="6" style="38" bestFit="1" customWidth="1"/>
    <col min="16165" max="16165" width="7.69921875" style="38" bestFit="1" customWidth="1"/>
    <col min="16166" max="16169" width="6" style="38" bestFit="1" customWidth="1"/>
    <col min="16170" max="16170" width="14.796875" style="38" bestFit="1" customWidth="1"/>
    <col min="16171" max="16171" width="8.09765625" style="38" bestFit="1" customWidth="1"/>
    <col min="16172" max="16173" width="14.796875" style="38" bestFit="1" customWidth="1"/>
    <col min="16174" max="16174" width="14.09765625" style="38" customWidth="1"/>
    <col min="16175" max="16175" width="14.796875" style="38" bestFit="1" customWidth="1"/>
    <col min="16176" max="16176" width="8.59765625" style="38" bestFit="1" customWidth="1"/>
    <col min="16177" max="16177" width="9.296875" style="38" bestFit="1" customWidth="1"/>
    <col min="16178" max="16178" width="7.296875" style="38" bestFit="1" customWidth="1"/>
    <col min="16179" max="16179" width="5.296875" style="38" bestFit="1" customWidth="1"/>
    <col min="16180" max="16180" width="7.69921875" style="38" bestFit="1" customWidth="1"/>
    <col min="16181" max="16181" width="6.19921875" style="38" bestFit="1" customWidth="1"/>
    <col min="16182" max="16182" width="8.19921875" style="38" bestFit="1" customWidth="1"/>
    <col min="16183" max="16183" width="10.296875" style="38" bestFit="1" customWidth="1"/>
    <col min="16184" max="16184" width="12" style="38" customWidth="1"/>
    <col min="16185" max="16185" width="8.09765625" style="38" bestFit="1" customWidth="1"/>
    <col min="16186" max="16186" width="10.796875" style="38" bestFit="1" customWidth="1"/>
    <col min="16187" max="16187" width="8.59765625" style="38" bestFit="1" customWidth="1"/>
    <col min="16188" max="16384" width="12" style="38" customWidth="1"/>
  </cols>
  <sheetData>
    <row r="1" spans="1:59" x14ac:dyDescent="0.2">
      <c r="A1" s="38" t="s">
        <v>3992</v>
      </c>
      <c r="U1" s="39"/>
      <c r="V1" s="40"/>
      <c r="X1" s="38" t="s">
        <v>3993</v>
      </c>
      <c r="Y1" s="38" t="s">
        <v>3994</v>
      </c>
    </row>
    <row r="2" spans="1:59" s="43" customFormat="1" ht="37.799999999999997" x14ac:dyDescent="0.2">
      <c r="A2" s="41" t="s">
        <v>3995</v>
      </c>
      <c r="B2" s="41" t="s">
        <v>3996</v>
      </c>
      <c r="C2" s="41" t="s">
        <v>3997</v>
      </c>
      <c r="D2" s="41" t="s">
        <v>1605</v>
      </c>
      <c r="E2" s="41" t="s">
        <v>3998</v>
      </c>
      <c r="F2" s="41" t="s">
        <v>3999</v>
      </c>
      <c r="G2" s="41" t="s">
        <v>4000</v>
      </c>
      <c r="H2" s="41" t="s">
        <v>4001</v>
      </c>
      <c r="I2" s="41" t="s">
        <v>4002</v>
      </c>
      <c r="J2" s="41" t="s">
        <v>4003</v>
      </c>
      <c r="K2" s="41" t="s">
        <v>4004</v>
      </c>
      <c r="L2" s="41" t="s">
        <v>4005</v>
      </c>
      <c r="M2" s="41" t="s">
        <v>4006</v>
      </c>
      <c r="N2" s="41" t="s">
        <v>4007</v>
      </c>
      <c r="O2" s="41" t="s">
        <v>4008</v>
      </c>
      <c r="P2" s="41" t="s">
        <v>4009</v>
      </c>
      <c r="Q2" s="41" t="s">
        <v>4010</v>
      </c>
      <c r="R2" s="41" t="s">
        <v>4011</v>
      </c>
      <c r="S2" s="41" t="s">
        <v>4012</v>
      </c>
      <c r="T2" s="41" t="s">
        <v>4013</v>
      </c>
      <c r="U2" s="42" t="s">
        <v>4014</v>
      </c>
      <c r="V2" s="42" t="s">
        <v>4015</v>
      </c>
      <c r="W2" s="41" t="s">
        <v>1619</v>
      </c>
      <c r="X2" s="41" t="s">
        <v>4016</v>
      </c>
      <c r="Y2" s="41" t="s">
        <v>4017</v>
      </c>
      <c r="Z2" s="41" t="s">
        <v>4018</v>
      </c>
      <c r="AA2" s="41" t="s">
        <v>4019</v>
      </c>
      <c r="AB2" s="41" t="s">
        <v>4020</v>
      </c>
      <c r="AC2" s="41" t="s">
        <v>4021</v>
      </c>
      <c r="AD2" s="41" t="s">
        <v>4022</v>
      </c>
      <c r="AE2" s="41" t="s">
        <v>4023</v>
      </c>
      <c r="AF2" s="41" t="s">
        <v>4024</v>
      </c>
      <c r="AG2" s="41" t="s">
        <v>4025</v>
      </c>
      <c r="AH2" s="41" t="s">
        <v>4026</v>
      </c>
      <c r="AI2" s="41" t="s">
        <v>4027</v>
      </c>
      <c r="AJ2" s="41" t="s">
        <v>4028</v>
      </c>
      <c r="AK2" s="41" t="s">
        <v>4029</v>
      </c>
      <c r="AL2" s="41" t="s">
        <v>4030</v>
      </c>
      <c r="AM2" s="41" t="s">
        <v>4031</v>
      </c>
      <c r="AN2" s="41" t="s">
        <v>4032</v>
      </c>
      <c r="AO2" s="41" t="s">
        <v>4033</v>
      </c>
      <c r="AP2" s="41" t="s">
        <v>4034</v>
      </c>
      <c r="AQ2" s="41" t="s">
        <v>4035</v>
      </c>
      <c r="AR2" s="41" t="s">
        <v>4036</v>
      </c>
      <c r="AS2" s="41" t="s">
        <v>4037</v>
      </c>
      <c r="AT2" s="41" t="s">
        <v>4038</v>
      </c>
      <c r="AU2" s="41" t="s">
        <v>4039</v>
      </c>
      <c r="AV2" s="41" t="s">
        <v>4040</v>
      </c>
      <c r="AW2" s="41" t="s">
        <v>4041</v>
      </c>
      <c r="AX2" s="41" t="s">
        <v>4042</v>
      </c>
      <c r="AY2" s="41" t="s">
        <v>4043</v>
      </c>
      <c r="AZ2" s="41" t="s">
        <v>4044</v>
      </c>
      <c r="BA2" s="41" t="s">
        <v>4045</v>
      </c>
      <c r="BB2" s="41" t="s">
        <v>643</v>
      </c>
      <c r="BC2" s="41" t="s">
        <v>4046</v>
      </c>
      <c r="BD2" s="41" t="s">
        <v>4047</v>
      </c>
      <c r="BE2" s="41" t="s">
        <v>4048</v>
      </c>
      <c r="BF2" s="41" t="s">
        <v>3996</v>
      </c>
      <c r="BG2" s="42" t="s">
        <v>4049</v>
      </c>
    </row>
    <row r="3" spans="1:59" x14ac:dyDescent="0.2">
      <c r="D3" s="38" t="s">
        <v>4050</v>
      </c>
      <c r="E3" s="38" t="s">
        <v>4051</v>
      </c>
      <c r="F3" s="38" t="s">
        <v>4052</v>
      </c>
      <c r="G3" s="44"/>
      <c r="H3" s="44"/>
      <c r="I3" s="44"/>
      <c r="J3" s="44"/>
      <c r="K3" s="44"/>
      <c r="L3" s="44"/>
      <c r="M3" s="44"/>
      <c r="N3" s="44"/>
      <c r="O3" s="38" t="s">
        <v>4053</v>
      </c>
      <c r="P3" s="44"/>
      <c r="Q3" s="44"/>
      <c r="R3" s="44"/>
      <c r="S3" s="44"/>
      <c r="T3" s="41"/>
      <c r="U3" s="42"/>
      <c r="V3" s="42"/>
      <c r="W3" s="44"/>
      <c r="X3" s="44" t="s">
        <v>849</v>
      </c>
      <c r="Y3" s="44" t="s">
        <v>849</v>
      </c>
      <c r="Z3" s="44" t="s">
        <v>849</v>
      </c>
      <c r="AA3" s="44" t="s">
        <v>849</v>
      </c>
      <c r="AB3" s="44" t="s">
        <v>849</v>
      </c>
      <c r="AC3" s="44" t="s">
        <v>849</v>
      </c>
      <c r="AD3" s="44" t="s">
        <v>849</v>
      </c>
      <c r="AE3" s="44" t="s">
        <v>849</v>
      </c>
      <c r="AF3" s="44" t="s">
        <v>849</v>
      </c>
      <c r="AG3" s="44" t="s">
        <v>849</v>
      </c>
      <c r="AH3" s="44" t="s">
        <v>849</v>
      </c>
      <c r="AI3" s="44" t="s">
        <v>849</v>
      </c>
      <c r="AJ3" s="44" t="s">
        <v>849</v>
      </c>
      <c r="AK3" s="44" t="s">
        <v>849</v>
      </c>
      <c r="AL3" s="44" t="s">
        <v>849</v>
      </c>
      <c r="AM3" s="44" t="s">
        <v>849</v>
      </c>
      <c r="AN3" s="44" t="s">
        <v>849</v>
      </c>
      <c r="AO3" s="44" t="s">
        <v>849</v>
      </c>
      <c r="AP3" s="44" t="s">
        <v>849</v>
      </c>
      <c r="AQ3" s="44" t="s">
        <v>849</v>
      </c>
      <c r="AR3" s="44" t="s">
        <v>849</v>
      </c>
      <c r="AS3" s="44" t="s">
        <v>849</v>
      </c>
      <c r="AT3" s="44" t="s">
        <v>849</v>
      </c>
      <c r="AU3" s="44" t="s">
        <v>849</v>
      </c>
      <c r="AV3" s="44" t="s">
        <v>849</v>
      </c>
    </row>
    <row r="4" spans="1:59" x14ac:dyDescent="0.2">
      <c r="D4" s="38" t="s">
        <v>4054</v>
      </c>
      <c r="E4" s="38" t="s">
        <v>4051</v>
      </c>
      <c r="F4" s="45" t="s">
        <v>1673</v>
      </c>
      <c r="G4" s="38" t="s">
        <v>4055</v>
      </c>
      <c r="H4" s="38" t="s">
        <v>3176</v>
      </c>
      <c r="J4" s="38" t="s">
        <v>4056</v>
      </c>
      <c r="K4" s="38" t="s">
        <v>4057</v>
      </c>
      <c r="L4" s="38" t="s">
        <v>4058</v>
      </c>
      <c r="M4" s="38" t="s">
        <v>4059</v>
      </c>
      <c r="N4" s="46" t="s">
        <v>4060</v>
      </c>
      <c r="Q4" s="38" t="s">
        <v>4061</v>
      </c>
      <c r="R4" s="38" t="s">
        <v>4062</v>
      </c>
      <c r="S4" s="38" t="s">
        <v>4063</v>
      </c>
      <c r="T4" s="38" t="s">
        <v>4064</v>
      </c>
      <c r="U4" s="43" t="s">
        <v>4065</v>
      </c>
      <c r="V4" s="38" t="s">
        <v>4066</v>
      </c>
      <c r="X4" s="38" t="s">
        <v>4067</v>
      </c>
      <c r="Y4" s="38" t="s">
        <v>4067</v>
      </c>
      <c r="Z4" s="38" t="s">
        <v>4067</v>
      </c>
      <c r="AA4" s="38" t="s">
        <v>4067</v>
      </c>
      <c r="AB4" s="38" t="s">
        <v>4067</v>
      </c>
      <c r="AC4" s="38" t="s">
        <v>4067</v>
      </c>
      <c r="AD4" s="38" t="s">
        <v>4067</v>
      </c>
      <c r="AE4" s="38" t="s">
        <v>4067</v>
      </c>
      <c r="AF4" s="38" t="s">
        <v>4067</v>
      </c>
      <c r="AG4" s="38" t="s">
        <v>4067</v>
      </c>
      <c r="AH4" s="38" t="s">
        <v>4067</v>
      </c>
      <c r="AI4" s="38" t="s">
        <v>4067</v>
      </c>
      <c r="AJ4" s="38" t="s">
        <v>4067</v>
      </c>
      <c r="AK4" s="38" t="s">
        <v>4067</v>
      </c>
      <c r="AL4" s="38" t="s">
        <v>4067</v>
      </c>
      <c r="AM4" s="38" t="s">
        <v>4067</v>
      </c>
      <c r="AN4" s="38" t="s">
        <v>4067</v>
      </c>
      <c r="AO4" s="38" t="s">
        <v>4067</v>
      </c>
      <c r="AP4" s="38" t="s">
        <v>4067</v>
      </c>
      <c r="AQ4" s="38" t="s">
        <v>4067</v>
      </c>
      <c r="AR4" s="38" t="s">
        <v>4067</v>
      </c>
      <c r="AS4" s="38" t="s">
        <v>4067</v>
      </c>
      <c r="AT4" s="38" t="s">
        <v>4067</v>
      </c>
      <c r="AU4" s="38" t="s">
        <v>4067</v>
      </c>
      <c r="AV4" s="38" t="s">
        <v>4067</v>
      </c>
    </row>
    <row r="5" spans="1:59" ht="25.2" x14ac:dyDescent="0.2">
      <c r="D5" s="38" t="s">
        <v>4068</v>
      </c>
      <c r="E5" s="38" t="s">
        <v>4069</v>
      </c>
      <c r="F5" s="38" t="s">
        <v>4070</v>
      </c>
      <c r="G5" s="38" t="s">
        <v>4071</v>
      </c>
      <c r="H5" s="38" t="s">
        <v>4072</v>
      </c>
      <c r="J5" s="38" t="s">
        <v>4073</v>
      </c>
      <c r="K5" s="38" t="s">
        <v>4074</v>
      </c>
      <c r="L5" s="38" t="s">
        <v>4075</v>
      </c>
      <c r="M5" s="38" t="s">
        <v>4076</v>
      </c>
      <c r="N5" s="38" t="s">
        <v>4077</v>
      </c>
      <c r="Q5" s="38" t="s">
        <v>4078</v>
      </c>
      <c r="R5" s="44"/>
      <c r="S5" s="38" t="s">
        <v>4079</v>
      </c>
      <c r="T5" s="38" t="s">
        <v>4080</v>
      </c>
      <c r="U5" s="39" t="s">
        <v>4081</v>
      </c>
      <c r="V5" s="40" t="s">
        <v>4082</v>
      </c>
      <c r="X5" s="38" t="s">
        <v>4083</v>
      </c>
      <c r="Y5" s="38" t="s">
        <v>4083</v>
      </c>
      <c r="Z5" s="38" t="s">
        <v>4083</v>
      </c>
      <c r="AA5" s="38" t="s">
        <v>4083</v>
      </c>
      <c r="AB5" s="38" t="s">
        <v>4083</v>
      </c>
      <c r="AC5" s="38" t="s">
        <v>4083</v>
      </c>
      <c r="AD5" s="38" t="s">
        <v>4083</v>
      </c>
      <c r="AE5" s="38" t="s">
        <v>4083</v>
      </c>
      <c r="AF5" s="38" t="s">
        <v>4083</v>
      </c>
      <c r="AG5" s="38" t="s">
        <v>4083</v>
      </c>
      <c r="AH5" s="38" t="s">
        <v>4083</v>
      </c>
      <c r="AI5" s="38" t="s">
        <v>4083</v>
      </c>
      <c r="AJ5" s="38" t="s">
        <v>4083</v>
      </c>
      <c r="AK5" s="38" t="s">
        <v>4083</v>
      </c>
      <c r="AL5" s="38" t="s">
        <v>4083</v>
      </c>
      <c r="AM5" s="38" t="s">
        <v>4083</v>
      </c>
      <c r="AN5" s="38" t="s">
        <v>4083</v>
      </c>
      <c r="AO5" s="38" t="s">
        <v>4083</v>
      </c>
      <c r="AP5" s="38" t="s">
        <v>4083</v>
      </c>
      <c r="AQ5" s="38" t="s">
        <v>4083</v>
      </c>
      <c r="AR5" s="38" t="s">
        <v>4083</v>
      </c>
      <c r="AS5" s="38" t="s">
        <v>4083</v>
      </c>
      <c r="AT5" s="38" t="s">
        <v>4083</v>
      </c>
      <c r="AU5" s="38" t="s">
        <v>4083</v>
      </c>
      <c r="AV5" s="38" t="s">
        <v>4083</v>
      </c>
    </row>
    <row r="6" spans="1:59" x14ac:dyDescent="0.2">
      <c r="D6" s="38" t="s">
        <v>4084</v>
      </c>
      <c r="E6" s="38" t="s">
        <v>4051</v>
      </c>
      <c r="F6" s="38" t="s">
        <v>4085</v>
      </c>
      <c r="G6" s="38" t="s">
        <v>4086</v>
      </c>
      <c r="H6" s="38" t="s">
        <v>4087</v>
      </c>
      <c r="J6" s="38" t="s">
        <v>4088</v>
      </c>
      <c r="K6" s="38" t="s">
        <v>4089</v>
      </c>
      <c r="L6" s="38" t="s">
        <v>4090</v>
      </c>
      <c r="M6" s="38" t="s">
        <v>4091</v>
      </c>
      <c r="N6" s="47" t="s">
        <v>4092</v>
      </c>
      <c r="Q6" s="38" t="s">
        <v>4093</v>
      </c>
      <c r="S6" s="38" t="s">
        <v>4094</v>
      </c>
      <c r="T6" s="38" t="s">
        <v>4095</v>
      </c>
      <c r="U6" s="39" t="s">
        <v>4096</v>
      </c>
      <c r="V6" s="40" t="s">
        <v>4097</v>
      </c>
      <c r="X6" s="38" t="s">
        <v>4098</v>
      </c>
      <c r="Y6" s="38" t="s">
        <v>4098</v>
      </c>
      <c r="Z6" s="38" t="s">
        <v>4098</v>
      </c>
      <c r="AA6" s="38" t="s">
        <v>4098</v>
      </c>
      <c r="AB6" s="38" t="s">
        <v>4098</v>
      </c>
      <c r="AC6" s="38" t="s">
        <v>4098</v>
      </c>
      <c r="AD6" s="38" t="s">
        <v>4098</v>
      </c>
      <c r="AE6" s="38" t="s">
        <v>4098</v>
      </c>
      <c r="AF6" s="38" t="s">
        <v>4098</v>
      </c>
      <c r="AG6" s="38" t="s">
        <v>4098</v>
      </c>
      <c r="AH6" s="38" t="s">
        <v>4098</v>
      </c>
      <c r="AI6" s="38" t="s">
        <v>4098</v>
      </c>
      <c r="AJ6" s="38" t="s">
        <v>4098</v>
      </c>
      <c r="AK6" s="38" t="s">
        <v>4098</v>
      </c>
      <c r="AL6" s="38" t="s">
        <v>4098</v>
      </c>
      <c r="AM6" s="38" t="s">
        <v>4098</v>
      </c>
      <c r="AN6" s="38" t="s">
        <v>4098</v>
      </c>
      <c r="AO6" s="38" t="s">
        <v>4098</v>
      </c>
      <c r="AP6" s="38" t="s">
        <v>4098</v>
      </c>
      <c r="AQ6" s="38" t="s">
        <v>4098</v>
      </c>
      <c r="AR6" s="38" t="s">
        <v>4098</v>
      </c>
      <c r="AS6" s="38" t="s">
        <v>4098</v>
      </c>
      <c r="AT6" s="38" t="s">
        <v>4098</v>
      </c>
      <c r="AU6" s="38" t="s">
        <v>4098</v>
      </c>
      <c r="AV6" s="38" t="s">
        <v>4098</v>
      </c>
    </row>
    <row r="7" spans="1:59" x14ac:dyDescent="0.2">
      <c r="D7" s="38" t="s">
        <v>4099</v>
      </c>
      <c r="E7" s="38" t="s">
        <v>4051</v>
      </c>
      <c r="F7" s="45" t="s">
        <v>4100</v>
      </c>
      <c r="G7" s="38" t="s">
        <v>4101</v>
      </c>
      <c r="H7" s="38" t="s">
        <v>4102</v>
      </c>
      <c r="J7" s="38" t="s">
        <v>4103</v>
      </c>
      <c r="K7" s="38" t="s">
        <v>4104</v>
      </c>
      <c r="L7" s="38" t="s">
        <v>4105</v>
      </c>
      <c r="M7" s="38" t="s">
        <v>4106</v>
      </c>
      <c r="N7" s="38" t="s">
        <v>4107</v>
      </c>
      <c r="Q7" s="38" t="s">
        <v>4108</v>
      </c>
      <c r="S7" s="38" t="s">
        <v>4109</v>
      </c>
      <c r="T7" s="38" t="s">
        <v>4110</v>
      </c>
      <c r="U7" s="39"/>
      <c r="V7" s="40" t="s">
        <v>4111</v>
      </c>
      <c r="X7" s="38" t="s">
        <v>4112</v>
      </c>
      <c r="Y7" s="38" t="s">
        <v>4112</v>
      </c>
      <c r="Z7" s="38" t="s">
        <v>4112</v>
      </c>
      <c r="AA7" s="38" t="s">
        <v>4112</v>
      </c>
      <c r="AB7" s="38" t="s">
        <v>4112</v>
      </c>
      <c r="AC7" s="38" t="s">
        <v>4112</v>
      </c>
      <c r="AD7" s="38" t="s">
        <v>4112</v>
      </c>
      <c r="AE7" s="38" t="s">
        <v>4112</v>
      </c>
      <c r="AF7" s="38" t="s">
        <v>4112</v>
      </c>
      <c r="AG7" s="38" t="s">
        <v>4112</v>
      </c>
      <c r="AH7" s="38" t="s">
        <v>4112</v>
      </c>
      <c r="AI7" s="38" t="s">
        <v>4112</v>
      </c>
      <c r="AJ7" s="38" t="s">
        <v>4112</v>
      </c>
      <c r="AK7" s="38" t="s">
        <v>4112</v>
      </c>
      <c r="AL7" s="38" t="s">
        <v>4112</v>
      </c>
      <c r="AM7" s="38" t="s">
        <v>4112</v>
      </c>
      <c r="AN7" s="38" t="s">
        <v>4112</v>
      </c>
      <c r="AO7" s="38" t="s">
        <v>4112</v>
      </c>
      <c r="AP7" s="38" t="s">
        <v>4112</v>
      </c>
      <c r="AQ7" s="38" t="s">
        <v>4112</v>
      </c>
      <c r="AR7" s="38" t="s">
        <v>4112</v>
      </c>
      <c r="AS7" s="38" t="s">
        <v>4112</v>
      </c>
      <c r="AT7" s="38" t="s">
        <v>4112</v>
      </c>
      <c r="AU7" s="38" t="s">
        <v>4112</v>
      </c>
      <c r="AV7" s="38" t="s">
        <v>4112</v>
      </c>
    </row>
    <row r="8" spans="1:59" x14ac:dyDescent="0.2">
      <c r="D8" s="38" t="s">
        <v>4113</v>
      </c>
      <c r="E8" s="38" t="s">
        <v>4051</v>
      </c>
      <c r="F8" s="45" t="s">
        <v>4114</v>
      </c>
      <c r="G8" s="38" t="s">
        <v>4115</v>
      </c>
      <c r="H8" s="38" t="s">
        <v>4116</v>
      </c>
      <c r="J8" s="38" t="s">
        <v>4117</v>
      </c>
      <c r="K8" s="38" t="s">
        <v>4118</v>
      </c>
      <c r="L8" s="38" t="s">
        <v>4119</v>
      </c>
      <c r="M8" s="38" t="s">
        <v>4120</v>
      </c>
      <c r="N8" s="40" t="s">
        <v>4121</v>
      </c>
      <c r="Q8" s="44"/>
      <c r="S8" s="44"/>
      <c r="T8" s="38" t="s">
        <v>4122</v>
      </c>
      <c r="U8" s="39"/>
      <c r="V8" s="40"/>
      <c r="X8" s="38" t="s">
        <v>3966</v>
      </c>
      <c r="Y8" s="38" t="s">
        <v>3966</v>
      </c>
      <c r="Z8" s="38" t="s">
        <v>3966</v>
      </c>
      <c r="AA8" s="38" t="s">
        <v>3966</v>
      </c>
      <c r="AB8" s="38" t="s">
        <v>3966</v>
      </c>
      <c r="AC8" s="38" t="s">
        <v>3966</v>
      </c>
      <c r="AD8" s="38" t="s">
        <v>3966</v>
      </c>
      <c r="AE8" s="38" t="s">
        <v>3966</v>
      </c>
      <c r="AF8" s="38" t="s">
        <v>3966</v>
      </c>
      <c r="AG8" s="38" t="s">
        <v>3966</v>
      </c>
      <c r="AH8" s="38" t="s">
        <v>3966</v>
      </c>
      <c r="AI8" s="38" t="s">
        <v>3966</v>
      </c>
      <c r="AJ8" s="38" t="s">
        <v>3966</v>
      </c>
      <c r="AK8" s="38" t="s">
        <v>3966</v>
      </c>
      <c r="AL8" s="38" t="s">
        <v>3966</v>
      </c>
      <c r="AM8" s="38" t="s">
        <v>3966</v>
      </c>
      <c r="AN8" s="38" t="s">
        <v>3966</v>
      </c>
      <c r="AO8" s="38" t="s">
        <v>3966</v>
      </c>
      <c r="AP8" s="38" t="s">
        <v>3966</v>
      </c>
      <c r="AQ8" s="38" t="s">
        <v>3966</v>
      </c>
      <c r="AR8" s="38" t="s">
        <v>3966</v>
      </c>
      <c r="AS8" s="38" t="s">
        <v>3966</v>
      </c>
      <c r="AT8" s="38" t="s">
        <v>3966</v>
      </c>
      <c r="AU8" s="38" t="s">
        <v>3966</v>
      </c>
      <c r="AV8" s="38" t="s">
        <v>3966</v>
      </c>
    </row>
    <row r="9" spans="1:59" x14ac:dyDescent="0.2">
      <c r="D9" s="38" t="s">
        <v>4123</v>
      </c>
      <c r="E9" s="38" t="s">
        <v>4051</v>
      </c>
      <c r="F9" s="45" t="s">
        <v>4124</v>
      </c>
      <c r="G9" s="38" t="s">
        <v>4125</v>
      </c>
      <c r="H9" s="38" t="s">
        <v>4109</v>
      </c>
      <c r="J9" s="38" t="s">
        <v>4126</v>
      </c>
      <c r="K9" s="38" t="s">
        <v>3827</v>
      </c>
      <c r="M9" s="38" t="s">
        <v>4127</v>
      </c>
      <c r="N9" s="40" t="s">
        <v>4128</v>
      </c>
      <c r="T9" s="38" t="s">
        <v>4129</v>
      </c>
      <c r="U9" s="39"/>
      <c r="V9" s="40"/>
      <c r="X9" s="38" t="s">
        <v>4109</v>
      </c>
      <c r="Y9" s="38" t="s">
        <v>4109</v>
      </c>
      <c r="Z9" s="38" t="s">
        <v>4109</v>
      </c>
      <c r="AA9" s="38" t="s">
        <v>4109</v>
      </c>
      <c r="AB9" s="38" t="s">
        <v>4109</v>
      </c>
      <c r="AC9" s="38" t="s">
        <v>4109</v>
      </c>
      <c r="AD9" s="38" t="s">
        <v>4109</v>
      </c>
      <c r="AE9" s="38" t="s">
        <v>4109</v>
      </c>
      <c r="AF9" s="38" t="s">
        <v>4109</v>
      </c>
      <c r="AG9" s="38" t="s">
        <v>4109</v>
      </c>
      <c r="AH9" s="38" t="s">
        <v>4109</v>
      </c>
      <c r="AI9" s="38" t="s">
        <v>4109</v>
      </c>
      <c r="AJ9" s="38" t="s">
        <v>4109</v>
      </c>
      <c r="AK9" s="38" t="s">
        <v>4109</v>
      </c>
      <c r="AL9" s="38" t="s">
        <v>4109</v>
      </c>
      <c r="AM9" s="38" t="s">
        <v>4109</v>
      </c>
      <c r="AN9" s="38" t="s">
        <v>4109</v>
      </c>
      <c r="AO9" s="38" t="s">
        <v>4109</v>
      </c>
      <c r="AP9" s="38" t="s">
        <v>4109</v>
      </c>
      <c r="AQ9" s="38" t="s">
        <v>4109</v>
      </c>
      <c r="AR9" s="38" t="s">
        <v>4109</v>
      </c>
      <c r="AS9" s="38" t="s">
        <v>4109</v>
      </c>
      <c r="AT9" s="38" t="s">
        <v>4109</v>
      </c>
      <c r="AU9" s="38" t="s">
        <v>4109</v>
      </c>
      <c r="AV9" s="38" t="s">
        <v>4109</v>
      </c>
    </row>
    <row r="10" spans="1:59" x14ac:dyDescent="0.2">
      <c r="D10" s="38" t="s">
        <v>4130</v>
      </c>
      <c r="E10" s="38" t="s">
        <v>4131</v>
      </c>
      <c r="F10" s="45" t="s">
        <v>3051</v>
      </c>
      <c r="G10" s="38" t="s">
        <v>4109</v>
      </c>
      <c r="J10" s="38" t="s">
        <v>4255</v>
      </c>
      <c r="K10" s="38" t="s">
        <v>3966</v>
      </c>
      <c r="M10" s="38" t="s">
        <v>4132</v>
      </c>
      <c r="N10" s="40" t="s">
        <v>2045</v>
      </c>
      <c r="T10" s="38" t="s">
        <v>4133</v>
      </c>
      <c r="U10" s="48"/>
      <c r="V10" s="49"/>
      <c r="AF10" s="38" t="s">
        <v>4134</v>
      </c>
      <c r="AP10" s="38" t="s">
        <v>4134</v>
      </c>
      <c r="AR10" s="38" t="s">
        <v>4134</v>
      </c>
      <c r="AS10" s="38" t="s">
        <v>4134</v>
      </c>
      <c r="AT10" s="38" t="s">
        <v>4134</v>
      </c>
      <c r="AU10" s="38" t="s">
        <v>4134</v>
      </c>
    </row>
    <row r="11" spans="1:59" x14ac:dyDescent="0.2">
      <c r="D11" s="38" t="s">
        <v>4135</v>
      </c>
      <c r="E11" s="38" t="s">
        <v>4131</v>
      </c>
      <c r="F11" s="45" t="s">
        <v>4136</v>
      </c>
      <c r="J11" s="38" t="s">
        <v>4137</v>
      </c>
      <c r="M11" s="38" t="s">
        <v>4138</v>
      </c>
      <c r="N11" s="40" t="s">
        <v>4139</v>
      </c>
      <c r="U11" s="39"/>
      <c r="V11" s="40"/>
    </row>
    <row r="12" spans="1:59" x14ac:dyDescent="0.2">
      <c r="D12" s="38" t="s">
        <v>4140</v>
      </c>
      <c r="E12" s="38" t="s">
        <v>4141</v>
      </c>
      <c r="F12" s="38" t="s">
        <v>4142</v>
      </c>
      <c r="J12" s="38" t="s">
        <v>4143</v>
      </c>
      <c r="N12" s="40" t="s">
        <v>4144</v>
      </c>
      <c r="U12" s="39"/>
      <c r="V12" s="40"/>
    </row>
    <row r="13" spans="1:59" x14ac:dyDescent="0.2">
      <c r="D13" s="38" t="s">
        <v>4145</v>
      </c>
      <c r="F13" s="45" t="s">
        <v>4146</v>
      </c>
      <c r="N13" s="40" t="s">
        <v>4147</v>
      </c>
      <c r="U13" s="39"/>
      <c r="V13" s="40"/>
      <c r="W13" s="38" t="s">
        <v>4148</v>
      </c>
    </row>
    <row r="14" spans="1:59" x14ac:dyDescent="0.2">
      <c r="D14" s="38" t="s">
        <v>4149</v>
      </c>
      <c r="F14" s="45" t="s">
        <v>4150</v>
      </c>
      <c r="N14" s="40" t="s">
        <v>4151</v>
      </c>
      <c r="U14" s="39"/>
      <c r="V14" s="40"/>
      <c r="W14" s="38" t="s">
        <v>4152</v>
      </c>
    </row>
    <row r="15" spans="1:59" x14ac:dyDescent="0.2">
      <c r="D15" s="38" t="s">
        <v>4153</v>
      </c>
      <c r="F15" s="38" t="s">
        <v>3366</v>
      </c>
      <c r="J15" s="38" t="s">
        <v>4154</v>
      </c>
      <c r="N15" s="50" t="s">
        <v>4155</v>
      </c>
      <c r="T15" s="38" t="s">
        <v>4156</v>
      </c>
      <c r="U15" s="39"/>
      <c r="V15" s="40"/>
    </row>
    <row r="16" spans="1:59" x14ac:dyDescent="0.2">
      <c r="D16" s="38" t="s">
        <v>4157</v>
      </c>
      <c r="F16" s="38" t="s">
        <v>3907</v>
      </c>
      <c r="J16" s="38" t="s">
        <v>4158</v>
      </c>
      <c r="K16" s="38" t="s">
        <v>4234</v>
      </c>
      <c r="L16" s="38" t="s">
        <v>4229</v>
      </c>
      <c r="M16" s="38" t="s">
        <v>4224</v>
      </c>
      <c r="N16" s="40" t="s">
        <v>1712</v>
      </c>
      <c r="T16" s="38" t="s">
        <v>4159</v>
      </c>
      <c r="U16" s="39"/>
      <c r="V16" s="40"/>
      <c r="W16" s="38" t="s">
        <v>4160</v>
      </c>
    </row>
    <row r="17" spans="4:23" x14ac:dyDescent="0.2">
      <c r="D17" s="38" t="s">
        <v>4161</v>
      </c>
      <c r="F17" s="38" t="s">
        <v>1622</v>
      </c>
      <c r="K17" s="38" t="s">
        <v>4235</v>
      </c>
      <c r="L17" s="38" t="s">
        <v>4230</v>
      </c>
      <c r="M17" s="38" t="s">
        <v>4225</v>
      </c>
      <c r="N17" s="40" t="s">
        <v>2165</v>
      </c>
      <c r="T17" s="38" t="s">
        <v>4162</v>
      </c>
      <c r="U17" s="39"/>
      <c r="V17" s="40"/>
    </row>
    <row r="18" spans="4:23" x14ac:dyDescent="0.2">
      <c r="D18" s="38" t="s">
        <v>4163</v>
      </c>
      <c r="F18" s="38" t="s">
        <v>1698</v>
      </c>
      <c r="K18" s="38" t="s">
        <v>4236</v>
      </c>
      <c r="L18" s="38" t="s">
        <v>4231</v>
      </c>
      <c r="M18" s="38" t="s">
        <v>4226</v>
      </c>
      <c r="N18" s="40" t="s">
        <v>1890</v>
      </c>
      <c r="T18" s="38" t="s">
        <v>4164</v>
      </c>
      <c r="U18" s="39"/>
      <c r="V18" s="40"/>
      <c r="W18" s="38" t="s">
        <v>4165</v>
      </c>
    </row>
    <row r="19" spans="4:23" x14ac:dyDescent="0.2">
      <c r="D19" s="38" t="s">
        <v>3478</v>
      </c>
      <c r="F19" s="38" t="s">
        <v>4166</v>
      </c>
      <c r="L19" s="38" t="s">
        <v>4232</v>
      </c>
      <c r="M19" s="38" t="s">
        <v>4227</v>
      </c>
      <c r="N19" s="50" t="s">
        <v>4167</v>
      </c>
      <c r="T19" s="38" t="s">
        <v>4168</v>
      </c>
      <c r="U19" s="39"/>
      <c r="V19" s="40"/>
      <c r="W19" s="38" t="s">
        <v>4169</v>
      </c>
    </row>
    <row r="20" spans="4:23" x14ac:dyDescent="0.2">
      <c r="D20" s="38" t="s">
        <v>4170</v>
      </c>
      <c r="F20" s="38" t="s">
        <v>4171</v>
      </c>
      <c r="L20" s="38" t="s">
        <v>4233</v>
      </c>
      <c r="M20" s="38" t="s">
        <v>4228</v>
      </c>
      <c r="N20" s="40" t="s">
        <v>4172</v>
      </c>
      <c r="T20" s="38" t="s">
        <v>4173</v>
      </c>
      <c r="U20" s="39"/>
      <c r="V20" s="40"/>
      <c r="W20" s="38" t="s">
        <v>4174</v>
      </c>
    </row>
    <row r="21" spans="4:23" x14ac:dyDescent="0.2">
      <c r="D21" s="38" t="s">
        <v>4175</v>
      </c>
      <c r="M21" s="38" t="s">
        <v>4127</v>
      </c>
      <c r="N21" s="40" t="s">
        <v>2960</v>
      </c>
      <c r="T21" s="38" t="s">
        <v>4176</v>
      </c>
      <c r="U21" s="39"/>
      <c r="V21" s="40"/>
      <c r="W21" s="38" t="s">
        <v>4177</v>
      </c>
    </row>
    <row r="22" spans="4:23" x14ac:dyDescent="0.2">
      <c r="D22" s="38" t="s">
        <v>4178</v>
      </c>
      <c r="M22" s="38" t="s">
        <v>4132</v>
      </c>
      <c r="N22" s="40" t="s">
        <v>4179</v>
      </c>
      <c r="T22" s="38" t="s">
        <v>4180</v>
      </c>
      <c r="U22" s="39"/>
      <c r="V22" s="40"/>
      <c r="W22" s="38" t="s">
        <v>4181</v>
      </c>
    </row>
    <row r="23" spans="4:23" x14ac:dyDescent="0.2">
      <c r="D23" s="38" t="s">
        <v>4182</v>
      </c>
      <c r="M23" s="38" t="s">
        <v>4138</v>
      </c>
      <c r="N23" s="40" t="s">
        <v>2981</v>
      </c>
      <c r="T23" s="38" t="s">
        <v>4183</v>
      </c>
      <c r="U23" s="39"/>
      <c r="V23" s="40"/>
      <c r="W23" s="38" t="s">
        <v>4184</v>
      </c>
    </row>
    <row r="24" spans="4:23" x14ac:dyDescent="0.2">
      <c r="D24" s="38" t="s">
        <v>4185</v>
      </c>
      <c r="N24" s="40" t="s">
        <v>4186</v>
      </c>
      <c r="T24" s="38" t="s">
        <v>4187</v>
      </c>
      <c r="U24" s="39"/>
      <c r="V24" s="40"/>
    </row>
    <row r="25" spans="4:23" x14ac:dyDescent="0.2">
      <c r="D25" s="38" t="s">
        <v>4188</v>
      </c>
      <c r="N25" s="40" t="s">
        <v>4189</v>
      </c>
      <c r="T25" s="38" t="s">
        <v>4190</v>
      </c>
      <c r="U25" s="39"/>
      <c r="V25" s="40"/>
    </row>
    <row r="26" spans="4:23" x14ac:dyDescent="0.2">
      <c r="D26" s="38" t="s">
        <v>4191</v>
      </c>
      <c r="N26" s="40" t="s">
        <v>4192</v>
      </c>
      <c r="U26" s="39"/>
      <c r="V26" s="40"/>
    </row>
    <row r="27" spans="4:23" x14ac:dyDescent="0.2">
      <c r="D27" s="38" t="s">
        <v>3388</v>
      </c>
      <c r="N27" s="40" t="s">
        <v>4193</v>
      </c>
      <c r="U27" s="39"/>
      <c r="V27" s="40"/>
    </row>
    <row r="28" spans="4:23" x14ac:dyDescent="0.2">
      <c r="D28" s="38" t="s">
        <v>4194</v>
      </c>
      <c r="N28" s="40" t="s">
        <v>4195</v>
      </c>
      <c r="T28" s="38" t="s">
        <v>4240</v>
      </c>
      <c r="U28" s="39"/>
      <c r="V28" s="40"/>
    </row>
    <row r="29" spans="4:23" x14ac:dyDescent="0.2">
      <c r="D29" s="38" t="s">
        <v>4196</v>
      </c>
      <c r="E29" s="38" t="s">
        <v>4197</v>
      </c>
      <c r="N29" s="50" t="s">
        <v>4198</v>
      </c>
      <c r="U29" s="39"/>
      <c r="V29" s="40"/>
    </row>
    <row r="30" spans="4:23" x14ac:dyDescent="0.2">
      <c r="D30" s="38" t="s">
        <v>4199</v>
      </c>
      <c r="E30" s="38" t="s">
        <v>4200</v>
      </c>
      <c r="N30" s="40" t="s">
        <v>4039</v>
      </c>
      <c r="U30" s="39"/>
      <c r="V30" s="40"/>
    </row>
    <row r="31" spans="4:23" x14ac:dyDescent="0.2">
      <c r="D31" s="38" t="s">
        <v>4178</v>
      </c>
      <c r="N31" s="40" t="s">
        <v>4024</v>
      </c>
      <c r="U31" s="39"/>
      <c r="V31" s="40"/>
    </row>
    <row r="32" spans="4:23" x14ac:dyDescent="0.2">
      <c r="D32" s="38" t="s">
        <v>4201</v>
      </c>
      <c r="E32" s="38" t="s">
        <v>4202</v>
      </c>
      <c r="U32" s="39"/>
      <c r="V32" s="40"/>
    </row>
    <row r="33" spans="4:22" x14ac:dyDescent="0.2">
      <c r="D33" s="38" t="s">
        <v>4203</v>
      </c>
      <c r="U33" s="39"/>
      <c r="V33" s="40"/>
    </row>
    <row r="34" spans="4:22" x14ac:dyDescent="0.2">
      <c r="D34" s="38" t="s">
        <v>4204</v>
      </c>
      <c r="U34" s="39"/>
      <c r="V34" s="40"/>
    </row>
    <row r="35" spans="4:22" x14ac:dyDescent="0.2">
      <c r="D35" s="38" t="s">
        <v>4205</v>
      </c>
      <c r="U35" s="39"/>
      <c r="V35" s="40"/>
    </row>
    <row r="36" spans="4:22" x14ac:dyDescent="0.2">
      <c r="D36" s="38" t="s">
        <v>4206</v>
      </c>
      <c r="U36" s="39"/>
      <c r="V36" s="40"/>
    </row>
    <row r="37" spans="4:22" x14ac:dyDescent="0.2">
      <c r="D37" s="38" t="s">
        <v>4207</v>
      </c>
      <c r="U37" s="39"/>
      <c r="V37" s="40"/>
    </row>
    <row r="38" spans="4:22" x14ac:dyDescent="0.2">
      <c r="D38" s="38" t="s">
        <v>2916</v>
      </c>
      <c r="U38" s="39"/>
      <c r="V38" s="40"/>
    </row>
    <row r="39" spans="4:22" x14ac:dyDescent="0.2">
      <c r="D39" s="38" t="s">
        <v>4208</v>
      </c>
      <c r="U39" s="39"/>
      <c r="V39" s="40"/>
    </row>
    <row r="40" spans="4:22" x14ac:dyDescent="0.2">
      <c r="D40" s="38" t="s">
        <v>4209</v>
      </c>
      <c r="U40" s="39"/>
      <c r="V40" s="40"/>
    </row>
    <row r="41" spans="4:22" x14ac:dyDescent="0.2">
      <c r="D41" s="38" t="s">
        <v>4210</v>
      </c>
      <c r="U41" s="39"/>
      <c r="V41" s="40"/>
    </row>
    <row r="42" spans="4:22" x14ac:dyDescent="0.2">
      <c r="D42" s="38" t="s">
        <v>4211</v>
      </c>
      <c r="U42" s="39"/>
      <c r="V42" s="40"/>
    </row>
    <row r="43" spans="4:22" x14ac:dyDescent="0.2">
      <c r="D43" s="38" t="s">
        <v>4212</v>
      </c>
      <c r="E43" s="38" t="s">
        <v>4213</v>
      </c>
      <c r="U43" s="39"/>
      <c r="V43" s="40"/>
    </row>
    <row r="44" spans="4:22" x14ac:dyDescent="0.2">
      <c r="D44" s="38" t="s">
        <v>4214</v>
      </c>
      <c r="E44" s="38" t="s">
        <v>4215</v>
      </c>
      <c r="U44" s="39"/>
      <c r="V44" s="40"/>
    </row>
    <row r="45" spans="4:22" x14ac:dyDescent="0.2">
      <c r="D45" s="38" t="s">
        <v>4216</v>
      </c>
      <c r="U45" s="39"/>
      <c r="V45" s="40"/>
    </row>
    <row r="46" spans="4:22" x14ac:dyDescent="0.2">
      <c r="D46" s="38" t="s">
        <v>4217</v>
      </c>
      <c r="E46" s="38" t="s">
        <v>4218</v>
      </c>
      <c r="U46" s="39"/>
      <c r="V46" s="40"/>
    </row>
    <row r="47" spans="4:22" x14ac:dyDescent="0.2">
      <c r="D47" s="38" t="s">
        <v>4219</v>
      </c>
      <c r="E47" s="38" t="s">
        <v>4218</v>
      </c>
      <c r="U47" s="39"/>
      <c r="V47" s="40"/>
    </row>
    <row r="48" spans="4:22" x14ac:dyDescent="0.2">
      <c r="D48" s="38" t="s">
        <v>4220</v>
      </c>
      <c r="E48" s="38" t="s">
        <v>4218</v>
      </c>
      <c r="U48" s="39"/>
      <c r="V48" s="40"/>
    </row>
    <row r="49" spans="4:4" x14ac:dyDescent="0.2">
      <c r="D49" s="38" t="s">
        <v>4221</v>
      </c>
    </row>
    <row r="50" spans="4:4" x14ac:dyDescent="0.2">
      <c r="D50" s="38" t="s">
        <v>4222</v>
      </c>
    </row>
    <row r="51" spans="4:4" x14ac:dyDescent="0.2">
      <c r="D51" s="38" t="s">
        <v>4223</v>
      </c>
    </row>
  </sheetData>
  <customSheetViews>
    <customSheetView guid="{4D6F9BFA-08F7-4CEB-84A1-5CA08A04CE06}">
      <selection activeCell="E21" sqref="E21"/>
      <pageMargins left="0.75" right="0.75" top="1" bottom="1" header="0.5" footer="0.5"/>
      <pageSetup orientation="landscape" horizontalDpi="4294967292" verticalDpi="4294967292"/>
      <headerFooter alignWithMargins="0"/>
    </customSheetView>
  </customSheetViews>
  <pageMargins left="0.75" right="0.75" top="1" bottom="1" header="0.5" footer="0.5"/>
  <pageSetup orientation="landscape"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Sheet2</vt:lpstr>
      <vt:lpstr>PATT_2017_V5_For_R</vt:lpstr>
      <vt:lpstr>Sheet1</vt:lpstr>
      <vt:lpstr>Deer measurements</vt:lpstr>
      <vt:lpstr>PATT_2015</vt:lpstr>
      <vt:lpstr>583</vt:lpstr>
      <vt:lpstr>Unanalysed lote</vt:lpstr>
      <vt:lpstr>Lotes</vt:lpstr>
      <vt:lpstr>Analysed lotes</vt:lpstr>
      <vt:lpstr>Body-part</vt:lpstr>
      <vt:lpstr>Metadata</vt:lpstr>
      <vt:lpstr>Protocol_bonecodemod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Maria Codlin</cp:lastModifiedBy>
  <dcterms:created xsi:type="dcterms:W3CDTF">2016-05-18T00:54:16Z</dcterms:created>
  <dcterms:modified xsi:type="dcterms:W3CDTF">2017-09-20T13:25:01Z</dcterms:modified>
</cp:coreProperties>
</file>