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ocuments\Qsync\Jonathan Olesik\_Documents\BrainPCB\DataPCB\Project Outputs for DataPCB\"/>
    </mc:Choice>
  </mc:AlternateContent>
  <bookViews>
    <workbookView xWindow="0" yWindow="0" windowWidth="10860" windowHeight="60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N25" i="1"/>
  <c r="N14" i="1"/>
  <c r="O14" i="1" s="1"/>
  <c r="P6" i="1"/>
  <c r="P7" i="1"/>
  <c r="P8" i="1"/>
  <c r="P9" i="1"/>
  <c r="P10" i="1"/>
  <c r="P11" i="1"/>
  <c r="P12" i="1"/>
  <c r="P13" i="1"/>
  <c r="P15" i="1"/>
  <c r="P16" i="1"/>
  <c r="P17" i="1"/>
  <c r="P18" i="1"/>
  <c r="P19" i="1"/>
  <c r="P20" i="1"/>
  <c r="P21" i="1"/>
  <c r="P22" i="1"/>
  <c r="P23" i="1"/>
  <c r="P24" i="1"/>
  <c r="P5" i="1"/>
  <c r="N6" i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N15" i="1"/>
  <c r="O15" i="1" s="1"/>
  <c r="N16" i="1"/>
  <c r="O16" i="1" s="1"/>
  <c r="N17" i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5" i="1"/>
  <c r="O5" i="1" s="1"/>
  <c r="O6" i="1"/>
  <c r="O13" i="1"/>
  <c r="O17" i="1"/>
</calcChain>
</file>

<file path=xl/sharedStrings.xml><?xml version="1.0" encoding="utf-8"?>
<sst xmlns="http://schemas.openxmlformats.org/spreadsheetml/2006/main" count="187" uniqueCount="131">
  <si>
    <t>Designator</t>
  </si>
  <si>
    <t>Description</t>
  </si>
  <si>
    <t>Value</t>
  </si>
  <si>
    <t>Footprint</t>
  </si>
  <si>
    <t>Quantity</t>
  </si>
  <si>
    <t>Manufacturer Part Number</t>
  </si>
  <si>
    <t>Manufacturer</t>
  </si>
  <si>
    <t>Supplier</t>
  </si>
  <si>
    <t>Supplier Part Number</t>
  </si>
  <si>
    <t>Board</t>
  </si>
  <si>
    <t>BLE1 BLE2 BLE3</t>
  </si>
  <si>
    <t>Rf Module</t>
  </si>
  <si>
    <t>Note see attachment</t>
  </si>
  <si>
    <t>Data</t>
  </si>
  <si>
    <t>C15</t>
  </si>
  <si>
    <t>Capacitor</t>
  </si>
  <si>
    <t>2.2uF</t>
  </si>
  <si>
    <t>F921A225MPA</t>
  </si>
  <si>
    <t>AVX Corporation</t>
  </si>
  <si>
    <t>Digi-Key</t>
  </si>
  <si>
    <t>478-8123-1-ND</t>
  </si>
  <si>
    <t>C17</t>
  </si>
  <si>
    <t>4.7uF</t>
  </si>
  <si>
    <t>CAP 0402</t>
  </si>
  <si>
    <t>ZRB15XR61A475ME01D</t>
  </si>
  <si>
    <t>Murata Electronics North America</t>
  </si>
  <si>
    <t>490-10984-1-ND</t>
  </si>
  <si>
    <t>C29 C30</t>
  </si>
  <si>
    <t>CC0603KRX5R6BB475</t>
  </si>
  <si>
    <t>Yageo</t>
  </si>
  <si>
    <t>311-1455-1-ND</t>
  </si>
  <si>
    <t>C31 C32</t>
  </si>
  <si>
    <t>15pF</t>
  </si>
  <si>
    <t>GJM1555C1H150JB01D</t>
  </si>
  <si>
    <t>490-3117-1-ND</t>
  </si>
  <si>
    <t>C33 C34</t>
  </si>
  <si>
    <t>4pF</t>
  </si>
  <si>
    <t>CBR06C409BAGAC</t>
  </si>
  <si>
    <t>Kemet</t>
  </si>
  <si>
    <t>399-8736-1-ND</t>
  </si>
  <si>
    <t>C6 C7 C8 C9 C11 C12 C13 C14 C16 C19 C20 C21 C22</t>
  </si>
  <si>
    <t>0.1uF</t>
  </si>
  <si>
    <t>CC0402KRX5R6BB104</t>
  </si>
  <si>
    <t>311-1336-1-ND</t>
  </si>
  <si>
    <t>D2</t>
  </si>
  <si>
    <t>LED</t>
  </si>
  <si>
    <t>LED RGB</t>
  </si>
  <si>
    <t>LTST-C19HE1WT</t>
  </si>
  <si>
    <t>Lite-On Inc</t>
  </si>
  <si>
    <t>160-2162-1-ND</t>
  </si>
  <si>
    <t>L2</t>
  </si>
  <si>
    <t>Inductor</t>
  </si>
  <si>
    <t>10uH</t>
  </si>
  <si>
    <t>AIML-0603-100K-T</t>
  </si>
  <si>
    <t>Abracon LLC</t>
  </si>
  <si>
    <t>535-11587-1-ND</t>
  </si>
  <si>
    <t>P3</t>
  </si>
  <si>
    <t>Ribbon Cable</t>
  </si>
  <si>
    <t>Ribbon 12 1.27mm</t>
  </si>
  <si>
    <t>HF539/14</t>
  </si>
  <si>
    <t>3M</t>
  </si>
  <si>
    <t>HF14G-5-ND</t>
  </si>
  <si>
    <t>R10 R11 R12 R13 R14 R15 R16 R17 R18 R19</t>
  </si>
  <si>
    <t>Resistor</t>
  </si>
  <si>
    <t>100K</t>
  </si>
  <si>
    <t>RES 0402</t>
  </si>
  <si>
    <t>CRG0402J100K/10</t>
  </si>
  <si>
    <t>TE Connectivity AMP Connectors</t>
  </si>
  <si>
    <t>A121521CT-ND</t>
  </si>
  <si>
    <t>R6 R7 R24 R25</t>
  </si>
  <si>
    <t>220R</t>
  </si>
  <si>
    <t>ESR03EZPJ221</t>
  </si>
  <si>
    <t>Rohm Semiconductor</t>
  </si>
  <si>
    <t>RHM220DCT-ND</t>
  </si>
  <si>
    <t>R8 R26</t>
  </si>
  <si>
    <t>430R</t>
  </si>
  <si>
    <t>ESR03EZPJ431</t>
  </si>
  <si>
    <t>RHM430DCT-ND</t>
  </si>
  <si>
    <t>R9</t>
  </si>
  <si>
    <t>1R</t>
  </si>
  <si>
    <t>RC1005F1R0CS</t>
  </si>
  <si>
    <t>Samsung Electro-Mechanics America, Inc.</t>
  </si>
  <si>
    <t>1276-3858-1-ND</t>
  </si>
  <si>
    <t>S1 S2 S3</t>
  </si>
  <si>
    <t>Switch</t>
  </si>
  <si>
    <t>Tact Switch</t>
  </si>
  <si>
    <t>Tac Sw RA SMT</t>
  </si>
  <si>
    <t>1571262-2</t>
  </si>
  <si>
    <t>TE Connectivity Alcoswitch Switches</t>
  </si>
  <si>
    <t>450-2060-1-ND</t>
  </si>
  <si>
    <t>SD1</t>
  </si>
  <si>
    <t>MICRO SD</t>
  </si>
  <si>
    <t>MICRO_SD_SMK</t>
  </si>
  <si>
    <t>CLE9108-8A93E</t>
  </si>
  <si>
    <t>SMK</t>
  </si>
  <si>
    <t>U3</t>
  </si>
  <si>
    <t>IC</t>
  </si>
  <si>
    <t>QFP50P1200X1200X160-64N</t>
  </si>
  <si>
    <t>ATSAM4S4BA-AU</t>
  </si>
  <si>
    <t>Atmel</t>
  </si>
  <si>
    <t>ATSAM4S4BA-AU-ND</t>
  </si>
  <si>
    <t>U6</t>
  </si>
  <si>
    <t>DFN8 U-DFN3030-8</t>
  </si>
  <si>
    <t>AP7361-33FGE-7</t>
  </si>
  <si>
    <t>Diodes Incorporated</t>
  </si>
  <si>
    <t>AP7361-33FGE-7DICT-ND</t>
  </si>
  <si>
    <t>X1</t>
  </si>
  <si>
    <t>Xtal</t>
  </si>
  <si>
    <t>32kHz</t>
  </si>
  <si>
    <t>Xtal smd 32khz - larger</t>
  </si>
  <si>
    <t>ST3215SB32768E0HPWBB</t>
  </si>
  <si>
    <t>AVX Corp/Kyocera Corp</t>
  </si>
  <si>
    <t>1253-1335-1-ND</t>
  </si>
  <si>
    <t>X2</t>
  </si>
  <si>
    <t>16.0MHz</t>
  </si>
  <si>
    <t>Xtal smd 3.2X2.5</t>
  </si>
  <si>
    <t>CX3225CA16000H0HSSCC</t>
  </si>
  <si>
    <t>1253-1139-1-ND</t>
  </si>
  <si>
    <t>Private and Confidential Copyright Heddoko™ 2015</t>
  </si>
  <si>
    <t>Unit Price</t>
  </si>
  <si>
    <t>Price @ MOQ</t>
  </si>
  <si>
    <t>Price / Suit @ MOQ</t>
  </si>
  <si>
    <t>Pricefor 50 suits</t>
  </si>
  <si>
    <t xml:space="preserve">MOQ / 50suits </t>
  </si>
  <si>
    <t>QTY @ 50suits</t>
  </si>
  <si>
    <t>Web ID</t>
  </si>
  <si>
    <t>  </t>
  </si>
  <si>
    <t>Access ID</t>
  </si>
  <si>
    <t>Totals</t>
  </si>
  <si>
    <t>per suit</t>
  </si>
  <si>
    <t>for 50 suits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</si>
</sst>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3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helpPopup('/classic/Dialog/ModalHelp.aspx',%20%7bid:%20'web-and-access-ids',%20site:%20'CA',%20lang:%20'en'%7d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2" name="Picture 1" descr="http://www.digikey.com/web%20export/common/mkt/en/help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152400</xdr:rowOff>
    </xdr:to>
    <xdr:pic>
      <xdr:nvPicPr>
        <xdr:cNvPr id="3" name="Picture 2" descr="http://www.digikey.com/web%20export/common/mkt/en/help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javascript:helpPopup('/classic/Dialog/ModalHelp.aspx',%20%7bid:%20'web-and-access-ids',%20site:%20'CA',%20lang:%20'en'%7d);" TargetMode="External"/><Relationship Id="rId1" Type="http://schemas.openxmlformats.org/officeDocument/2006/relationships/hyperlink" Target="javascript:helpPopup('/classic/Dialog/ModalHelp.aspx',%20%7bid:%20'web-and-access-ids',%20site:%20'CA',%20lang:%20'en'%7d);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6"/>
  <sheetViews>
    <sheetView tabSelected="1" workbookViewId="0">
      <selection activeCell="F29" sqref="F29"/>
    </sheetView>
  </sheetViews>
  <sheetFormatPr defaultRowHeight="15" x14ac:dyDescent="0.25"/>
  <cols>
    <col min="1" max="1" width="15" customWidth="1"/>
    <col min="2" max="2" width="11" bestFit="1" customWidth="1"/>
    <col min="4" max="4" width="21.7109375" customWidth="1"/>
    <col min="6" max="6" width="20.85546875" bestFit="1" customWidth="1"/>
    <col min="7" max="7" width="31.7109375" bestFit="1" customWidth="1"/>
    <col min="9" max="9" width="19.28515625" bestFit="1" customWidth="1"/>
    <col min="12" max="12" width="11.85546875" bestFit="1" customWidth="1"/>
    <col min="13" max="13" width="10.7109375" bestFit="1" customWidth="1"/>
    <col min="14" max="14" width="15.140625" bestFit="1" customWidth="1"/>
    <col min="15" max="15" width="12.140625" bestFit="1" customWidth="1"/>
  </cols>
  <sheetData>
    <row r="2" spans="1:16" x14ac:dyDescent="0.25">
      <c r="A2" s="6" t="s">
        <v>125</v>
      </c>
      <c r="B2" s="9">
        <v>149325001</v>
      </c>
      <c r="C2" s="9"/>
      <c r="D2" s="7" t="s">
        <v>126</v>
      </c>
      <c r="E2" s="6" t="s">
        <v>127</v>
      </c>
      <c r="F2" s="9">
        <v>9320</v>
      </c>
      <c r="G2" s="9"/>
    </row>
    <row r="3" spans="1:16" ht="15.75" thickBot="1" x14ac:dyDescent="0.3"/>
    <row r="4" spans="1:16" ht="15.75" thickBot="1" x14ac:dyDescent="0.3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119</v>
      </c>
      <c r="L4" s="2" t="s">
        <v>123</v>
      </c>
      <c r="M4" s="2" t="s">
        <v>120</v>
      </c>
      <c r="N4" s="2" t="s">
        <v>121</v>
      </c>
      <c r="O4" s="2" t="s">
        <v>122</v>
      </c>
      <c r="P4" s="2" t="s">
        <v>124</v>
      </c>
    </row>
    <row r="5" spans="1:16" ht="15.75" thickBot="1" x14ac:dyDescent="0.3">
      <c r="A5" s="3" t="s">
        <v>10</v>
      </c>
      <c r="B5" s="4" t="s">
        <v>11</v>
      </c>
      <c r="C5" s="4"/>
      <c r="D5" s="4" t="s">
        <v>12</v>
      </c>
      <c r="E5" s="5">
        <v>3</v>
      </c>
      <c r="F5" s="4"/>
      <c r="G5" s="4"/>
      <c r="H5" s="4"/>
      <c r="I5" s="4"/>
      <c r="J5" s="4" t="s">
        <v>13</v>
      </c>
      <c r="K5" s="4">
        <v>5</v>
      </c>
      <c r="L5" s="4">
        <v>150</v>
      </c>
      <c r="M5" s="4">
        <v>5</v>
      </c>
      <c r="N5" s="4">
        <f>M5*E5</f>
        <v>15</v>
      </c>
      <c r="O5" s="4">
        <f>N5*50</f>
        <v>750</v>
      </c>
      <c r="P5" s="4">
        <f>50*E5</f>
        <v>150</v>
      </c>
    </row>
    <row r="6" spans="1:16" ht="15.75" thickBot="1" x14ac:dyDescent="0.3">
      <c r="A6" s="3" t="s">
        <v>14</v>
      </c>
      <c r="B6" s="4" t="s">
        <v>15</v>
      </c>
      <c r="C6" s="4" t="s">
        <v>16</v>
      </c>
      <c r="D6" s="4">
        <v>805</v>
      </c>
      <c r="E6" s="5">
        <v>1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13</v>
      </c>
      <c r="K6" s="4">
        <v>0.45</v>
      </c>
      <c r="L6" s="4">
        <v>100</v>
      </c>
      <c r="M6" s="4">
        <v>0.1983</v>
      </c>
      <c r="N6" s="4">
        <f t="shared" ref="N6:N24" si="0">M6*E6</f>
        <v>0.1983</v>
      </c>
      <c r="O6" s="4">
        <f t="shared" ref="O6:O24" si="1">N6*50</f>
        <v>9.9150000000000009</v>
      </c>
      <c r="P6" s="4">
        <f t="shared" ref="P6:P24" si="2">50*E6</f>
        <v>50</v>
      </c>
    </row>
    <row r="7" spans="1:16" ht="15.75" thickBot="1" x14ac:dyDescent="0.3">
      <c r="A7" s="3" t="s">
        <v>21</v>
      </c>
      <c r="B7" s="4" t="s">
        <v>15</v>
      </c>
      <c r="C7" s="4" t="s">
        <v>22</v>
      </c>
      <c r="D7" s="4" t="s">
        <v>23</v>
      </c>
      <c r="E7" s="5">
        <v>1</v>
      </c>
      <c r="F7" s="4" t="s">
        <v>24</v>
      </c>
      <c r="G7" s="4" t="s">
        <v>25</v>
      </c>
      <c r="H7" s="4" t="s">
        <v>19</v>
      </c>
      <c r="I7" s="4" t="s">
        <v>26</v>
      </c>
      <c r="J7" s="4" t="s">
        <v>13</v>
      </c>
      <c r="K7" s="4">
        <v>0.5</v>
      </c>
      <c r="L7" s="4">
        <v>50</v>
      </c>
      <c r="M7" s="4">
        <v>0.2354</v>
      </c>
      <c r="N7" s="4">
        <f t="shared" si="0"/>
        <v>0.2354</v>
      </c>
      <c r="O7" s="4">
        <f>N7*50</f>
        <v>11.77</v>
      </c>
      <c r="P7" s="4">
        <f t="shared" si="2"/>
        <v>50</v>
      </c>
    </row>
    <row r="8" spans="1:16" ht="15.75" thickBot="1" x14ac:dyDescent="0.3">
      <c r="A8" s="3" t="s">
        <v>27</v>
      </c>
      <c r="B8" s="4" t="s">
        <v>15</v>
      </c>
      <c r="C8" s="4" t="s">
        <v>22</v>
      </c>
      <c r="D8" s="4">
        <v>603</v>
      </c>
      <c r="E8" s="5">
        <v>2</v>
      </c>
      <c r="F8" s="4" t="s">
        <v>28</v>
      </c>
      <c r="G8" s="4" t="s">
        <v>29</v>
      </c>
      <c r="H8" s="4" t="s">
        <v>19</v>
      </c>
      <c r="I8" s="4" t="s">
        <v>30</v>
      </c>
      <c r="J8" s="4" t="s">
        <v>13</v>
      </c>
      <c r="K8" s="4">
        <v>0.2</v>
      </c>
      <c r="L8" s="4">
        <v>100</v>
      </c>
      <c r="M8" s="4">
        <v>6.3299999999999995E-2</v>
      </c>
      <c r="N8" s="4">
        <f t="shared" si="0"/>
        <v>0.12659999999999999</v>
      </c>
      <c r="O8" s="4">
        <f t="shared" si="1"/>
        <v>6.3299999999999992</v>
      </c>
      <c r="P8" s="4">
        <f t="shared" si="2"/>
        <v>100</v>
      </c>
    </row>
    <row r="9" spans="1:16" ht="15.75" thickBot="1" x14ac:dyDescent="0.3">
      <c r="A9" s="3" t="s">
        <v>31</v>
      </c>
      <c r="B9" s="4" t="s">
        <v>15</v>
      </c>
      <c r="C9" s="4" t="s">
        <v>32</v>
      </c>
      <c r="D9" s="4" t="s">
        <v>23</v>
      </c>
      <c r="E9" s="5">
        <v>2</v>
      </c>
      <c r="F9" s="4" t="s">
        <v>33</v>
      </c>
      <c r="G9" s="4" t="s">
        <v>25</v>
      </c>
      <c r="H9" s="4" t="s">
        <v>19</v>
      </c>
      <c r="I9" s="4" t="s">
        <v>34</v>
      </c>
      <c r="J9" s="4" t="s">
        <v>13</v>
      </c>
      <c r="K9" s="4">
        <v>0.14000000000000001</v>
      </c>
      <c r="L9" s="4">
        <v>100</v>
      </c>
      <c r="M9" s="4">
        <v>4.0800000000000003E-2</v>
      </c>
      <c r="N9" s="4">
        <f t="shared" si="0"/>
        <v>8.1600000000000006E-2</v>
      </c>
      <c r="O9" s="4">
        <f t="shared" si="1"/>
        <v>4.08</v>
      </c>
      <c r="P9" s="4">
        <f t="shared" si="2"/>
        <v>100</v>
      </c>
    </row>
    <row r="10" spans="1:16" ht="15.75" thickBot="1" x14ac:dyDescent="0.3">
      <c r="A10" s="3" t="s">
        <v>35</v>
      </c>
      <c r="B10" s="4" t="s">
        <v>15</v>
      </c>
      <c r="C10" s="4" t="s">
        <v>36</v>
      </c>
      <c r="D10" s="4">
        <v>603</v>
      </c>
      <c r="E10" s="5">
        <v>2</v>
      </c>
      <c r="F10" s="4" t="s">
        <v>37</v>
      </c>
      <c r="G10" s="4" t="s">
        <v>38</v>
      </c>
      <c r="H10" s="4" t="s">
        <v>19</v>
      </c>
      <c r="I10" s="4" t="s">
        <v>39</v>
      </c>
      <c r="J10" s="4" t="s">
        <v>13</v>
      </c>
      <c r="K10" s="4">
        <v>0.5</v>
      </c>
      <c r="L10" s="4">
        <v>100</v>
      </c>
      <c r="M10" s="4">
        <v>0.22220000000000001</v>
      </c>
      <c r="N10" s="4">
        <f t="shared" si="0"/>
        <v>0.44440000000000002</v>
      </c>
      <c r="O10" s="4">
        <f t="shared" si="1"/>
        <v>22.220000000000002</v>
      </c>
      <c r="P10" s="4">
        <f t="shared" si="2"/>
        <v>100</v>
      </c>
    </row>
    <row r="11" spans="1:16" ht="15.75" thickBot="1" x14ac:dyDescent="0.3">
      <c r="A11" s="3" t="s">
        <v>40</v>
      </c>
      <c r="B11" s="4" t="s">
        <v>15</v>
      </c>
      <c r="C11" s="4" t="s">
        <v>41</v>
      </c>
      <c r="D11" s="4" t="s">
        <v>23</v>
      </c>
      <c r="E11" s="5">
        <v>13</v>
      </c>
      <c r="F11" s="4" t="s">
        <v>42</v>
      </c>
      <c r="G11" s="4" t="s">
        <v>29</v>
      </c>
      <c r="H11" s="4" t="s">
        <v>19</v>
      </c>
      <c r="I11" s="4" t="s">
        <v>43</v>
      </c>
      <c r="J11" s="4" t="s">
        <v>13</v>
      </c>
      <c r="K11" s="4">
        <v>1.4E-2</v>
      </c>
      <c r="L11" s="4">
        <v>1000</v>
      </c>
      <c r="M11" s="4">
        <v>3.65E-3</v>
      </c>
      <c r="N11" s="4">
        <f t="shared" si="0"/>
        <v>4.7449999999999999E-2</v>
      </c>
      <c r="O11" s="4">
        <f t="shared" si="1"/>
        <v>2.3725000000000001</v>
      </c>
      <c r="P11" s="4">
        <f t="shared" si="2"/>
        <v>650</v>
      </c>
    </row>
    <row r="12" spans="1:16" ht="15.75" thickBot="1" x14ac:dyDescent="0.3">
      <c r="A12" s="3" t="s">
        <v>44</v>
      </c>
      <c r="B12" s="4" t="s">
        <v>45</v>
      </c>
      <c r="C12" s="4"/>
      <c r="D12" s="4" t="s">
        <v>46</v>
      </c>
      <c r="E12" s="5">
        <v>1</v>
      </c>
      <c r="F12" s="4" t="s">
        <v>47</v>
      </c>
      <c r="G12" s="4" t="s">
        <v>48</v>
      </c>
      <c r="H12" s="4" t="s">
        <v>19</v>
      </c>
      <c r="I12" s="4" t="s">
        <v>49</v>
      </c>
      <c r="J12" s="4" t="s">
        <v>13</v>
      </c>
      <c r="K12" s="4">
        <v>0.82</v>
      </c>
      <c r="L12" s="4">
        <v>100</v>
      </c>
      <c r="M12" s="4">
        <v>0.40970000000000001</v>
      </c>
      <c r="N12" s="4">
        <f t="shared" si="0"/>
        <v>0.40970000000000001</v>
      </c>
      <c r="O12" s="4">
        <f t="shared" si="1"/>
        <v>20.484999999999999</v>
      </c>
      <c r="P12" s="4">
        <f t="shared" si="2"/>
        <v>50</v>
      </c>
    </row>
    <row r="13" spans="1:16" ht="15.75" thickBot="1" x14ac:dyDescent="0.3">
      <c r="A13" s="3" t="s">
        <v>50</v>
      </c>
      <c r="B13" s="4" t="s">
        <v>51</v>
      </c>
      <c r="C13" s="4" t="s">
        <v>52</v>
      </c>
      <c r="D13" s="4">
        <v>603</v>
      </c>
      <c r="E13" s="5">
        <v>1</v>
      </c>
      <c r="F13" s="4" t="s">
        <v>53</v>
      </c>
      <c r="G13" s="4" t="s">
        <v>54</v>
      </c>
      <c r="H13" s="4" t="s">
        <v>19</v>
      </c>
      <c r="I13" s="4" t="s">
        <v>55</v>
      </c>
      <c r="J13" s="4" t="s">
        <v>13</v>
      </c>
      <c r="K13" s="4">
        <v>0.14000000000000001</v>
      </c>
      <c r="L13" s="4">
        <v>50</v>
      </c>
      <c r="M13" s="4">
        <v>0.1038</v>
      </c>
      <c r="N13" s="4">
        <f t="shared" si="0"/>
        <v>0.1038</v>
      </c>
      <c r="O13" s="4">
        <f t="shared" si="1"/>
        <v>5.19</v>
      </c>
      <c r="P13" s="4">
        <f t="shared" si="2"/>
        <v>50</v>
      </c>
    </row>
    <row r="14" spans="1:16" ht="15.75" thickBot="1" x14ac:dyDescent="0.3">
      <c r="A14" s="3" t="s">
        <v>56</v>
      </c>
      <c r="B14" s="4" t="s">
        <v>57</v>
      </c>
      <c r="C14" s="4"/>
      <c r="D14" s="4" t="s">
        <v>58</v>
      </c>
      <c r="E14" s="5">
        <v>1</v>
      </c>
      <c r="F14" s="4" t="s">
        <v>59</v>
      </c>
      <c r="G14" s="4" t="s">
        <v>60</v>
      </c>
      <c r="H14" s="4" t="s">
        <v>19</v>
      </c>
      <c r="I14" s="4" t="s">
        <v>61</v>
      </c>
      <c r="J14" s="4" t="s">
        <v>13</v>
      </c>
      <c r="K14" s="4">
        <v>19.53</v>
      </c>
      <c r="L14" s="4">
        <v>2</v>
      </c>
      <c r="M14" s="4">
        <v>19.53</v>
      </c>
      <c r="N14" s="4">
        <f>M14/25</f>
        <v>0.78120000000000001</v>
      </c>
      <c r="O14" s="4">
        <f>N14*50</f>
        <v>39.06</v>
      </c>
      <c r="P14" s="4">
        <v>2</v>
      </c>
    </row>
    <row r="15" spans="1:16" ht="15.75" thickBot="1" x14ac:dyDescent="0.3">
      <c r="A15" s="3" t="s">
        <v>62</v>
      </c>
      <c r="B15" s="4" t="s">
        <v>63</v>
      </c>
      <c r="C15" s="4" t="s">
        <v>64</v>
      </c>
      <c r="D15" s="4" t="s">
        <v>65</v>
      </c>
      <c r="E15" s="5">
        <v>10</v>
      </c>
      <c r="F15" s="4" t="s">
        <v>66</v>
      </c>
      <c r="G15" s="4" t="s">
        <v>67</v>
      </c>
      <c r="H15" s="4" t="s">
        <v>19</v>
      </c>
      <c r="I15" s="4" t="s">
        <v>68</v>
      </c>
      <c r="J15" s="4" t="s">
        <v>13</v>
      </c>
      <c r="K15" s="4">
        <v>1.4999999999999999E-2</v>
      </c>
      <c r="L15" s="4">
        <v>1000</v>
      </c>
      <c r="M15" s="4">
        <v>2.7799999999999999E-3</v>
      </c>
      <c r="N15" s="4">
        <f t="shared" si="0"/>
        <v>2.7799999999999998E-2</v>
      </c>
      <c r="O15" s="4">
        <f t="shared" si="1"/>
        <v>1.39</v>
      </c>
      <c r="P15" s="4">
        <f t="shared" si="2"/>
        <v>500</v>
      </c>
    </row>
    <row r="16" spans="1:16" ht="15.75" thickBot="1" x14ac:dyDescent="0.3">
      <c r="A16" s="3" t="s">
        <v>69</v>
      </c>
      <c r="B16" s="4" t="s">
        <v>63</v>
      </c>
      <c r="C16" s="4" t="s">
        <v>70</v>
      </c>
      <c r="D16" s="4">
        <v>603</v>
      </c>
      <c r="E16" s="5">
        <v>4</v>
      </c>
      <c r="F16" s="4" t="s">
        <v>71</v>
      </c>
      <c r="G16" s="4" t="s">
        <v>72</v>
      </c>
      <c r="H16" s="4" t="s">
        <v>19</v>
      </c>
      <c r="I16" s="4" t="s">
        <v>73</v>
      </c>
      <c r="J16" s="4" t="s">
        <v>13</v>
      </c>
      <c r="K16" s="4">
        <v>0.15</v>
      </c>
      <c r="L16" s="4">
        <v>250</v>
      </c>
      <c r="M16" s="4">
        <v>3.5159999999999997E-2</v>
      </c>
      <c r="N16" s="4">
        <f t="shared" si="0"/>
        <v>0.14063999999999999</v>
      </c>
      <c r="O16" s="4">
        <f t="shared" si="1"/>
        <v>7.0319999999999991</v>
      </c>
      <c r="P16" s="4">
        <f t="shared" si="2"/>
        <v>200</v>
      </c>
    </row>
    <row r="17" spans="1:16" ht="15.75" thickBot="1" x14ac:dyDescent="0.3">
      <c r="A17" s="3" t="s">
        <v>74</v>
      </c>
      <c r="B17" s="4" t="s">
        <v>63</v>
      </c>
      <c r="C17" s="4" t="s">
        <v>75</v>
      </c>
      <c r="D17" s="4">
        <v>603</v>
      </c>
      <c r="E17" s="5">
        <v>2</v>
      </c>
      <c r="F17" s="4" t="s">
        <v>76</v>
      </c>
      <c r="G17" s="4" t="s">
        <v>72</v>
      </c>
      <c r="H17" s="4" t="s">
        <v>19</v>
      </c>
      <c r="I17" s="4" t="s">
        <v>77</v>
      </c>
      <c r="J17" s="4" t="s">
        <v>13</v>
      </c>
      <c r="K17" s="4">
        <v>0.15</v>
      </c>
      <c r="L17" s="4">
        <v>100</v>
      </c>
      <c r="M17" s="4">
        <v>0.45100000000000001</v>
      </c>
      <c r="N17" s="4">
        <f t="shared" si="0"/>
        <v>0.90200000000000002</v>
      </c>
      <c r="O17" s="4">
        <f t="shared" si="1"/>
        <v>45.1</v>
      </c>
      <c r="P17" s="4">
        <f t="shared" si="2"/>
        <v>100</v>
      </c>
    </row>
    <row r="18" spans="1:16" ht="15.75" thickBot="1" x14ac:dyDescent="0.3">
      <c r="A18" s="3" t="s">
        <v>78</v>
      </c>
      <c r="B18" s="4" t="s">
        <v>63</v>
      </c>
      <c r="C18" s="4" t="s">
        <v>79</v>
      </c>
      <c r="D18" s="4" t="s">
        <v>65</v>
      </c>
      <c r="E18" s="5">
        <v>1</v>
      </c>
      <c r="F18" s="4" t="s">
        <v>80</v>
      </c>
      <c r="G18" s="4" t="s">
        <v>81</v>
      </c>
      <c r="H18" s="4" t="s">
        <v>19</v>
      </c>
      <c r="I18" s="4" t="s">
        <v>82</v>
      </c>
      <c r="J18" s="4" t="s">
        <v>13</v>
      </c>
      <c r="K18" s="4">
        <v>0.15</v>
      </c>
      <c r="L18" s="4">
        <v>100</v>
      </c>
      <c r="M18" s="4">
        <v>8.0000000000000002E-3</v>
      </c>
      <c r="N18" s="4">
        <f t="shared" si="0"/>
        <v>8.0000000000000002E-3</v>
      </c>
      <c r="O18" s="4">
        <f t="shared" si="1"/>
        <v>0.4</v>
      </c>
      <c r="P18" s="4">
        <f t="shared" si="2"/>
        <v>50</v>
      </c>
    </row>
    <row r="19" spans="1:16" ht="15.75" thickBot="1" x14ac:dyDescent="0.3">
      <c r="A19" s="3" t="s">
        <v>83</v>
      </c>
      <c r="B19" s="4" t="s">
        <v>84</v>
      </c>
      <c r="C19" s="4" t="s">
        <v>85</v>
      </c>
      <c r="D19" s="4" t="s">
        <v>86</v>
      </c>
      <c r="E19" s="5">
        <v>3</v>
      </c>
      <c r="F19" s="4" t="s">
        <v>87</v>
      </c>
      <c r="G19" s="4" t="s">
        <v>88</v>
      </c>
      <c r="H19" s="4" t="s">
        <v>19</v>
      </c>
      <c r="I19" s="4" t="s">
        <v>89</v>
      </c>
      <c r="J19" s="4" t="s">
        <v>13</v>
      </c>
      <c r="K19" s="4">
        <v>4.01</v>
      </c>
      <c r="L19" s="4">
        <v>250</v>
      </c>
      <c r="M19" s="4">
        <v>2.8540399999999999</v>
      </c>
      <c r="N19" s="4">
        <f t="shared" si="0"/>
        <v>8.5621200000000002</v>
      </c>
      <c r="O19" s="4">
        <f t="shared" si="1"/>
        <v>428.10599999999999</v>
      </c>
      <c r="P19" s="4">
        <f t="shared" si="2"/>
        <v>150</v>
      </c>
    </row>
    <row r="20" spans="1:16" ht="15.75" thickBot="1" x14ac:dyDescent="0.3">
      <c r="A20" s="3" t="s">
        <v>90</v>
      </c>
      <c r="B20" s="4" t="s">
        <v>91</v>
      </c>
      <c r="C20" s="4"/>
      <c r="D20" s="4" t="s">
        <v>92</v>
      </c>
      <c r="E20" s="5">
        <v>1</v>
      </c>
      <c r="F20" s="4" t="s">
        <v>93</v>
      </c>
      <c r="G20" s="4" t="s">
        <v>94</v>
      </c>
      <c r="H20" s="4" t="s">
        <v>94</v>
      </c>
      <c r="I20" s="4" t="s">
        <v>93</v>
      </c>
      <c r="J20" s="4" t="s">
        <v>13</v>
      </c>
      <c r="K20" s="4"/>
      <c r="L20" s="4"/>
      <c r="M20" s="4"/>
      <c r="N20" s="4">
        <f t="shared" si="0"/>
        <v>0</v>
      </c>
      <c r="O20" s="4">
        <f t="shared" si="1"/>
        <v>0</v>
      </c>
      <c r="P20" s="4">
        <f t="shared" si="2"/>
        <v>50</v>
      </c>
    </row>
    <row r="21" spans="1:16" ht="15.75" thickBot="1" x14ac:dyDescent="0.3">
      <c r="A21" s="3" t="s">
        <v>95</v>
      </c>
      <c r="B21" s="4" t="s">
        <v>96</v>
      </c>
      <c r="C21" s="4"/>
      <c r="D21" s="4" t="s">
        <v>97</v>
      </c>
      <c r="E21" s="5">
        <v>1</v>
      </c>
      <c r="F21" s="4" t="s">
        <v>98</v>
      </c>
      <c r="G21" s="4" t="s">
        <v>99</v>
      </c>
      <c r="H21" s="4" t="s">
        <v>19</v>
      </c>
      <c r="I21" s="4" t="s">
        <v>100</v>
      </c>
      <c r="J21" s="4" t="s">
        <v>13</v>
      </c>
      <c r="K21" s="4">
        <v>9.16</v>
      </c>
      <c r="L21" s="4">
        <v>50</v>
      </c>
      <c r="M21" s="4">
        <v>8.24</v>
      </c>
      <c r="N21" s="4">
        <f t="shared" si="0"/>
        <v>8.24</v>
      </c>
      <c r="O21" s="4">
        <f t="shared" si="1"/>
        <v>412</v>
      </c>
      <c r="P21" s="4">
        <f t="shared" si="2"/>
        <v>50</v>
      </c>
    </row>
    <row r="22" spans="1:16" ht="15.75" thickBot="1" x14ac:dyDescent="0.3">
      <c r="A22" s="3" t="s">
        <v>101</v>
      </c>
      <c r="B22" s="4" t="s">
        <v>96</v>
      </c>
      <c r="C22" s="4"/>
      <c r="D22" s="4" t="s">
        <v>102</v>
      </c>
      <c r="E22" s="5">
        <v>1</v>
      </c>
      <c r="F22" s="4" t="s">
        <v>103</v>
      </c>
      <c r="G22" s="4" t="s">
        <v>104</v>
      </c>
      <c r="H22" s="4" t="s">
        <v>19</v>
      </c>
      <c r="I22" s="4" t="s">
        <v>105</v>
      </c>
      <c r="J22" s="4" t="s">
        <v>13</v>
      </c>
      <c r="K22" s="4">
        <v>0.82</v>
      </c>
      <c r="L22" s="4">
        <v>25</v>
      </c>
      <c r="M22" s="4">
        <v>0.60560000000000003</v>
      </c>
      <c r="N22" s="4">
        <f t="shared" si="0"/>
        <v>0.60560000000000003</v>
      </c>
      <c r="O22" s="4">
        <f t="shared" si="1"/>
        <v>30.28</v>
      </c>
      <c r="P22" s="4">
        <f t="shared" si="2"/>
        <v>50</v>
      </c>
    </row>
    <row r="23" spans="1:16" ht="15.75" thickBot="1" x14ac:dyDescent="0.3">
      <c r="A23" s="3" t="s">
        <v>106</v>
      </c>
      <c r="B23" s="4" t="s">
        <v>107</v>
      </c>
      <c r="C23" s="4" t="s">
        <v>108</v>
      </c>
      <c r="D23" s="4" t="s">
        <v>109</v>
      </c>
      <c r="E23" s="5">
        <v>1</v>
      </c>
      <c r="F23" s="4" t="s">
        <v>110</v>
      </c>
      <c r="G23" s="4" t="s">
        <v>111</v>
      </c>
      <c r="H23" s="4" t="s">
        <v>19</v>
      </c>
      <c r="I23" s="4" t="s">
        <v>112</v>
      </c>
      <c r="J23" s="4" t="s">
        <v>13</v>
      </c>
      <c r="K23" s="4">
        <v>1.1299999999999999</v>
      </c>
      <c r="L23" s="4">
        <v>50</v>
      </c>
      <c r="M23" s="4">
        <v>0.94220000000000004</v>
      </c>
      <c r="N23" s="4">
        <f t="shared" si="0"/>
        <v>0.94220000000000004</v>
      </c>
      <c r="O23" s="4">
        <f t="shared" si="1"/>
        <v>47.11</v>
      </c>
      <c r="P23" s="4">
        <f t="shared" si="2"/>
        <v>50</v>
      </c>
    </row>
    <row r="24" spans="1:16" ht="15.75" thickBot="1" x14ac:dyDescent="0.3">
      <c r="A24" s="3" t="s">
        <v>113</v>
      </c>
      <c r="B24" s="4" t="s">
        <v>107</v>
      </c>
      <c r="C24" s="4" t="s">
        <v>114</v>
      </c>
      <c r="D24" s="4" t="s">
        <v>115</v>
      </c>
      <c r="E24" s="5">
        <v>1</v>
      </c>
      <c r="F24" s="4" t="s">
        <v>116</v>
      </c>
      <c r="G24" s="4" t="s">
        <v>111</v>
      </c>
      <c r="H24" s="4" t="s">
        <v>19</v>
      </c>
      <c r="I24" s="4" t="s">
        <v>117</v>
      </c>
      <c r="J24" s="4" t="s">
        <v>13</v>
      </c>
      <c r="K24" s="4">
        <v>1.34</v>
      </c>
      <c r="L24" s="4">
        <v>50</v>
      </c>
      <c r="M24" s="4">
        <v>1.1104000000000001</v>
      </c>
      <c r="N24" s="4">
        <f t="shared" si="0"/>
        <v>1.1104000000000001</v>
      </c>
      <c r="O24" s="4">
        <f t="shared" si="1"/>
        <v>55.52</v>
      </c>
      <c r="P24" s="4">
        <f t="shared" si="2"/>
        <v>50</v>
      </c>
    </row>
    <row r="25" spans="1:16" x14ac:dyDescent="0.25">
      <c r="A25" t="s">
        <v>118</v>
      </c>
      <c r="M25" t="s">
        <v>128</v>
      </c>
      <c r="N25" s="8">
        <f>SUM(N5:N24)</f>
        <v>37.967210000000001</v>
      </c>
      <c r="O25" s="8">
        <f>SUM(O5:O24)</f>
        <v>1898.3605</v>
      </c>
    </row>
    <row r="26" spans="1:16" x14ac:dyDescent="0.25">
      <c r="N26" t="s">
        <v>129</v>
      </c>
      <c r="O26" t="s">
        <v>130</v>
      </c>
    </row>
  </sheetData>
  <mergeCells count="2">
    <mergeCell ref="B2:C2"/>
    <mergeCell ref="F2:G2"/>
  </mergeCells>
  <hyperlinks>
    <hyperlink ref="A2" r:id="rId1" display="javascript:helpPopup('/classic/Dialog/ModalHelp.aspx', %7bid: 'web-and-access-ids', site: 'CA', lang: 'en'%7d);"/>
    <hyperlink ref="E2" r:id="rId2" display="javascript:helpPopup('/classic/Dialog/ModalHelp.aspx', %7bid: 'web-and-access-ids', site: 'CA', lang: 'en'%7d);"/>
  </hyperlinks>
  <pageMargins left="0.7" right="0.7" top="0.75" bottom="0.75" header="0.3" footer="0.3"/>
  <pageSetup scale="52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2015-08-28T16:22:11Z</cp:lastPrinted>
  <dcterms:created xsi:type="dcterms:W3CDTF">2015-08-26T21:57:13Z</dcterms:created>
  <dcterms:modified xsi:type="dcterms:W3CDTF">2015-08-28T16:36:21Z</dcterms:modified>
</cp:coreProperties>
</file>