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02_PRODUCTION\"/>
    </mc:Choice>
  </mc:AlternateContent>
  <bookViews>
    <workbookView xWindow="0" yWindow="0" windowWidth="20490" windowHeight="7755" tabRatio="861" firstSheet="1" activeTab="1"/>
  </bookViews>
  <sheets>
    <sheet name="Projects" sheetId="16" r:id="rId1"/>
    <sheet name="Kits" sheetId="13" r:id="rId2"/>
    <sheet name="Assemblies" sheetId="2" r:id="rId3"/>
    <sheet name="components" sheetId="1" r:id="rId4"/>
    <sheet name="Brainpacks" sheetId="3" r:id="rId5"/>
    <sheet name="Power Boards" sheetId="4" r:id="rId6"/>
    <sheet name="Data Boards" sheetId="5" r:id="rId7"/>
    <sheet name="Sensor Kits" sheetId="17" r:id="rId8"/>
    <sheet name="Sensors" sheetId="6" r:id="rId9"/>
    <sheet name="Shirts" sheetId="11" r:id="rId10"/>
    <sheet name="Shirt Octopi" sheetId="8" r:id="rId11"/>
    <sheet name="Pants" sheetId="12" r:id="rId12"/>
    <sheet name="Pants Octopi" sheetId="9" r:id="rId13"/>
    <sheet name="Sheet14" sheetId="15" r:id="rId14"/>
  </sheets>
  <definedNames>
    <definedName name="status">Sheet14!$A$1:$A$4</definedName>
    <definedName name="tf">Sheet14!$C$1:$C$2</definedName>
    <definedName name="yn">Sheet14!$E$1:$E$2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8" l="1"/>
  <c r="B28" i="8"/>
  <c r="B27" i="8"/>
  <c r="B26" i="8"/>
  <c r="B25" i="8"/>
  <c r="D23" i="17"/>
  <c r="B25" i="11" l="1"/>
  <c r="B48" i="11"/>
  <c r="B46" i="12" l="1"/>
  <c r="B47" i="11"/>
  <c r="M6" i="13" l="1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5" i="13"/>
  <c r="H10" i="12" l="1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" i="12"/>
  <c r="H5" i="12"/>
  <c r="H6" i="12"/>
  <c r="H7" i="12"/>
  <c r="H8" i="12"/>
  <c r="H9" i="12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" i="9"/>
  <c r="B5" i="9"/>
  <c r="B6" i="9"/>
  <c r="B7" i="9"/>
  <c r="B8" i="9"/>
  <c r="B9" i="9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" i="12"/>
  <c r="B5" i="12"/>
  <c r="B6" i="12"/>
  <c r="B7" i="12"/>
  <c r="B8" i="12"/>
  <c r="B9" i="12"/>
  <c r="H14" i="11"/>
  <c r="H15" i="11"/>
  <c r="H16" i="11"/>
  <c r="H17" i="11"/>
  <c r="H18" i="11"/>
  <c r="H19" i="11"/>
  <c r="H20" i="11"/>
  <c r="H21" i="11"/>
  <c r="H22" i="11"/>
  <c r="H23" i="11"/>
  <c r="H24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" i="11"/>
  <c r="H5" i="11"/>
  <c r="H6" i="11"/>
  <c r="H7" i="11"/>
  <c r="H8" i="11"/>
  <c r="H9" i="11"/>
  <c r="H10" i="11"/>
  <c r="H11" i="11"/>
  <c r="H12" i="11"/>
  <c r="H13" i="11"/>
  <c r="B14" i="8"/>
  <c r="B15" i="8"/>
  <c r="B16" i="8"/>
  <c r="B17" i="8"/>
  <c r="B18" i="8"/>
  <c r="B19" i="8"/>
  <c r="B20" i="8"/>
  <c r="B21" i="8"/>
  <c r="B22" i="8"/>
  <c r="B23" i="8"/>
  <c r="B24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4" i="8"/>
  <c r="B5" i="8"/>
  <c r="B6" i="8"/>
  <c r="B7" i="8"/>
  <c r="B8" i="8"/>
  <c r="B9" i="8"/>
  <c r="B10" i="8"/>
  <c r="B11" i="8"/>
  <c r="B12" i="8"/>
  <c r="B13" i="8"/>
  <c r="B3" i="9"/>
  <c r="B3" i="12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3" i="11"/>
  <c r="H3" i="12"/>
  <c r="H3" i="11"/>
  <c r="B3" i="8"/>
  <c r="K15" i="13"/>
  <c r="G303" i="17"/>
  <c r="L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B295" i="17" a="1"/>
  <c r="B295" i="17" s="1"/>
  <c r="B296" i="17" a="1"/>
  <c r="B296" i="17" s="1"/>
  <c r="B297" i="17" a="1"/>
  <c r="B297" i="17" s="1"/>
  <c r="B298" i="17" a="1"/>
  <c r="B298" i="17" s="1"/>
  <c r="B299" i="17" a="1"/>
  <c r="B299" i="17" s="1"/>
  <c r="B300" i="17" a="1"/>
  <c r="B300" i="17" s="1"/>
  <c r="B301" i="17" a="1"/>
  <c r="B301" i="17" s="1"/>
  <c r="B302" i="17" a="1"/>
  <c r="B302" i="17" s="1"/>
  <c r="B294" i="17" a="1"/>
  <c r="B294" i="17" s="1"/>
  <c r="B285" i="17" a="1"/>
  <c r="B285" i="17" s="1"/>
  <c r="B286" i="17" a="1"/>
  <c r="B286" i="17" s="1"/>
  <c r="B287" i="17" a="1"/>
  <c r="B287" i="17" s="1"/>
  <c r="B288" i="17" a="1"/>
  <c r="B288" i="17" s="1"/>
  <c r="B289" i="17" a="1"/>
  <c r="B289" i="17" s="1"/>
  <c r="B290" i="17" a="1"/>
  <c r="B290" i="17" s="1"/>
  <c r="B291" i="17" a="1"/>
  <c r="B291" i="17" s="1"/>
  <c r="B292" i="17" a="1"/>
  <c r="B292" i="17" s="1"/>
  <c r="B284" i="17" a="1"/>
  <c r="B284" i="17" s="1"/>
  <c r="B275" i="17" a="1"/>
  <c r="B275" i="17" s="1"/>
  <c r="B276" i="17" a="1"/>
  <c r="B276" i="17" s="1"/>
  <c r="B277" i="17" a="1"/>
  <c r="B277" i="17" s="1"/>
  <c r="B278" i="17" a="1"/>
  <c r="B278" i="17" s="1"/>
  <c r="B279" i="17" a="1"/>
  <c r="B279" i="17" s="1"/>
  <c r="B280" i="17" a="1"/>
  <c r="B280" i="17" s="1"/>
  <c r="B281" i="17" a="1"/>
  <c r="B281" i="17" s="1"/>
  <c r="B282" i="17" a="1"/>
  <c r="B282" i="17" s="1"/>
  <c r="B274" i="17" a="1"/>
  <c r="B274" i="17" s="1"/>
  <c r="B265" i="17" a="1"/>
  <c r="B265" i="17" s="1"/>
  <c r="B266" i="17" a="1"/>
  <c r="B266" i="17" s="1"/>
  <c r="B267" i="17" a="1"/>
  <c r="B267" i="17" s="1"/>
  <c r="B268" i="17" a="1"/>
  <c r="B268" i="17" s="1"/>
  <c r="B269" i="17" a="1"/>
  <c r="B269" i="17" s="1"/>
  <c r="B270" i="17" a="1"/>
  <c r="B270" i="17" s="1"/>
  <c r="B271" i="17" a="1"/>
  <c r="B271" i="17" s="1"/>
  <c r="B272" i="17" a="1"/>
  <c r="B272" i="17" s="1"/>
  <c r="B264" i="17" a="1"/>
  <c r="B264" i="17" s="1"/>
  <c r="B255" i="17" a="1"/>
  <c r="B255" i="17" s="1"/>
  <c r="B256" i="17" a="1"/>
  <c r="B256" i="17" s="1"/>
  <c r="B257" i="17" a="1"/>
  <c r="B257" i="17" s="1"/>
  <c r="B258" i="17" a="1"/>
  <c r="B258" i="17" s="1"/>
  <c r="B259" i="17" a="1"/>
  <c r="B259" i="17" s="1"/>
  <c r="B260" i="17" a="1"/>
  <c r="B260" i="17" s="1"/>
  <c r="B261" i="17" a="1"/>
  <c r="B261" i="17" s="1"/>
  <c r="B262" i="17" a="1"/>
  <c r="B262" i="17" s="1"/>
  <c r="B254" i="17" a="1"/>
  <c r="B254" i="17" s="1"/>
  <c r="B245" i="17" a="1"/>
  <c r="B245" i="17" s="1"/>
  <c r="B246" i="17" a="1"/>
  <c r="B246" i="17" s="1"/>
  <c r="B247" i="17" a="1"/>
  <c r="B247" i="17" s="1"/>
  <c r="B248" i="17" a="1"/>
  <c r="B248" i="17" s="1"/>
  <c r="B249" i="17" a="1"/>
  <c r="B249" i="17" s="1"/>
  <c r="B250" i="17" a="1"/>
  <c r="B250" i="17" s="1"/>
  <c r="B251" i="17" a="1"/>
  <c r="B251" i="17" s="1"/>
  <c r="B252" i="17" a="1"/>
  <c r="B252" i="17" s="1"/>
  <c r="B244" i="17" a="1"/>
  <c r="B244" i="17" s="1"/>
  <c r="B235" i="17" a="1"/>
  <c r="B235" i="17" s="1"/>
  <c r="B236" i="17" a="1"/>
  <c r="B236" i="17" s="1"/>
  <c r="B237" i="17" a="1"/>
  <c r="B237" i="17" s="1"/>
  <c r="B238" i="17" a="1"/>
  <c r="B238" i="17" s="1"/>
  <c r="B239" i="17" a="1"/>
  <c r="B239" i="17" s="1"/>
  <c r="B240" i="17" a="1"/>
  <c r="B240" i="17" s="1"/>
  <c r="B241" i="17" a="1"/>
  <c r="B241" i="17" s="1"/>
  <c r="B242" i="17" a="1"/>
  <c r="B242" i="17" s="1"/>
  <c r="B234" i="17" a="1"/>
  <c r="B234" i="17" s="1"/>
  <c r="B225" i="17" a="1"/>
  <c r="B225" i="17" s="1"/>
  <c r="B226" i="17" a="1"/>
  <c r="B226" i="17" s="1"/>
  <c r="B227" i="17" a="1"/>
  <c r="B227" i="17" s="1"/>
  <c r="B228" i="17" a="1"/>
  <c r="B228" i="17" s="1"/>
  <c r="B229" i="17" a="1"/>
  <c r="B229" i="17" s="1"/>
  <c r="B230" i="17" a="1"/>
  <c r="B230" i="17" s="1"/>
  <c r="B231" i="17" a="1"/>
  <c r="B231" i="17" s="1"/>
  <c r="B232" i="17" a="1"/>
  <c r="B232" i="17" s="1"/>
  <c r="B224" i="17" a="1"/>
  <c r="B224" i="17" s="1"/>
  <c r="B215" i="17" a="1"/>
  <c r="B215" i="17" s="1"/>
  <c r="B216" i="17" a="1"/>
  <c r="B216" i="17" s="1"/>
  <c r="B217" i="17" a="1"/>
  <c r="B217" i="17" s="1"/>
  <c r="B218" i="17" a="1"/>
  <c r="B218" i="17" s="1"/>
  <c r="B219" i="17" a="1"/>
  <c r="B219" i="17" s="1"/>
  <c r="B220" i="17" a="1"/>
  <c r="B220" i="17" s="1"/>
  <c r="B221" i="17" a="1"/>
  <c r="B221" i="17" s="1"/>
  <c r="B222" i="17" a="1"/>
  <c r="B222" i="17" s="1"/>
  <c r="B214" i="17" a="1"/>
  <c r="B214" i="17" s="1"/>
  <c r="B212" i="17" a="1"/>
  <c r="B212" i="17" s="1"/>
  <c r="B205" i="17" a="1"/>
  <c r="B205" i="17" s="1"/>
  <c r="B206" i="17" a="1"/>
  <c r="B206" i="17" s="1"/>
  <c r="B207" i="17" a="1"/>
  <c r="B207" i="17" s="1"/>
  <c r="B208" i="17" a="1"/>
  <c r="B208" i="17" s="1"/>
  <c r="B209" i="17" a="1"/>
  <c r="B209" i="17" s="1"/>
  <c r="B210" i="17" a="1"/>
  <c r="B210" i="17" s="1"/>
  <c r="B211" i="17" a="1"/>
  <c r="B211" i="17" s="1"/>
  <c r="B204" i="17" a="1"/>
  <c r="B204" i="17" s="1"/>
  <c r="B195" i="17" a="1"/>
  <c r="B195" i="17" s="1"/>
  <c r="B196" i="17" a="1"/>
  <c r="B196" i="17" s="1"/>
  <c r="B197" i="17" a="1"/>
  <c r="B197" i="17" s="1"/>
  <c r="B198" i="17" a="1"/>
  <c r="B198" i="17" s="1"/>
  <c r="B199" i="17" a="1"/>
  <c r="B199" i="17" s="1"/>
  <c r="B200" i="17" a="1"/>
  <c r="B200" i="17" s="1"/>
  <c r="B201" i="17" a="1"/>
  <c r="B201" i="17" s="1"/>
  <c r="B202" i="17" a="1"/>
  <c r="B202" i="17" s="1"/>
  <c r="B194" i="17" a="1"/>
  <c r="B194" i="17" s="1"/>
  <c r="B185" i="17" a="1"/>
  <c r="B185" i="17" s="1"/>
  <c r="B186" i="17" a="1"/>
  <c r="B186" i="17" s="1"/>
  <c r="B187" i="17" a="1"/>
  <c r="B187" i="17" s="1"/>
  <c r="B188" i="17" a="1"/>
  <c r="B188" i="17" s="1"/>
  <c r="B189" i="17" a="1"/>
  <c r="B189" i="17" s="1"/>
  <c r="B190" i="17" a="1"/>
  <c r="B190" i="17" s="1"/>
  <c r="B191" i="17" a="1"/>
  <c r="B191" i="17" s="1"/>
  <c r="B192" i="17" a="1"/>
  <c r="B192" i="17" s="1"/>
  <c r="B184" i="17" a="1"/>
  <c r="B184" i="17" s="1"/>
  <c r="B175" i="17" a="1"/>
  <c r="B175" i="17" s="1"/>
  <c r="B176" i="17" a="1"/>
  <c r="B176" i="17" s="1"/>
  <c r="B177" i="17" a="1"/>
  <c r="B177" i="17" s="1"/>
  <c r="B178" i="17" a="1"/>
  <c r="B178" i="17" s="1"/>
  <c r="B179" i="17" a="1"/>
  <c r="B179" i="17" s="1"/>
  <c r="B180" i="17" a="1"/>
  <c r="B180" i="17" s="1"/>
  <c r="B181" i="17" a="1"/>
  <c r="B181" i="17" s="1"/>
  <c r="B182" i="17" a="1"/>
  <c r="B182" i="17" s="1"/>
  <c r="B174" i="17" a="1"/>
  <c r="B174" i="17" s="1"/>
  <c r="B165" i="17" a="1"/>
  <c r="B165" i="17" s="1"/>
  <c r="B166" i="17" a="1"/>
  <c r="B166" i="17" s="1"/>
  <c r="B167" i="17" a="1"/>
  <c r="B167" i="17" s="1"/>
  <c r="B168" i="17" a="1"/>
  <c r="B168" i="17" s="1"/>
  <c r="B169" i="17" a="1"/>
  <c r="B169" i="17" s="1"/>
  <c r="B170" i="17" a="1"/>
  <c r="B170" i="17" s="1"/>
  <c r="B171" i="17" a="1"/>
  <c r="B171" i="17" s="1"/>
  <c r="B172" i="17" a="1"/>
  <c r="B172" i="17" s="1"/>
  <c r="B164" i="17" a="1"/>
  <c r="B164" i="17" s="1"/>
  <c r="B155" i="17" a="1"/>
  <c r="B155" i="17" s="1"/>
  <c r="B156" i="17" a="1"/>
  <c r="B156" i="17" s="1"/>
  <c r="B157" i="17" a="1"/>
  <c r="B157" i="17" s="1"/>
  <c r="B158" i="17" a="1"/>
  <c r="B158" i="17" s="1"/>
  <c r="B159" i="17" a="1"/>
  <c r="B159" i="17" s="1"/>
  <c r="B160" i="17" a="1"/>
  <c r="B160" i="17" s="1"/>
  <c r="B161" i="17" a="1"/>
  <c r="B161" i="17" s="1"/>
  <c r="B162" i="17" a="1"/>
  <c r="B162" i="17" s="1"/>
  <c r="B154" i="17" a="1"/>
  <c r="B154" i="17" s="1"/>
  <c r="B145" i="17" a="1"/>
  <c r="B145" i="17" s="1"/>
  <c r="B146" i="17" a="1"/>
  <c r="B146" i="17" s="1"/>
  <c r="B147" i="17" a="1"/>
  <c r="B147" i="17" s="1"/>
  <c r="B148" i="17" a="1"/>
  <c r="B148" i="17" s="1"/>
  <c r="B149" i="17" a="1"/>
  <c r="B149" i="17" s="1"/>
  <c r="B150" i="17" a="1"/>
  <c r="B150" i="17" s="1"/>
  <c r="B151" i="17" a="1"/>
  <c r="B151" i="17" s="1"/>
  <c r="B152" i="17" a="1"/>
  <c r="B152" i="17" s="1"/>
  <c r="B144" i="17" a="1"/>
  <c r="B144" i="17" s="1"/>
  <c r="B135" i="17" a="1"/>
  <c r="B135" i="17" s="1"/>
  <c r="B136" i="17" a="1"/>
  <c r="B136" i="17" s="1"/>
  <c r="B137" i="17" a="1"/>
  <c r="B137" i="17" s="1"/>
  <c r="B138" i="17" a="1"/>
  <c r="B138" i="17" s="1"/>
  <c r="B139" i="17" a="1"/>
  <c r="B139" i="17" s="1"/>
  <c r="B140" i="17" a="1"/>
  <c r="B140" i="17" s="1"/>
  <c r="B141" i="17" a="1"/>
  <c r="B141" i="17" s="1"/>
  <c r="B142" i="17" a="1"/>
  <c r="B142" i="17" s="1"/>
  <c r="B134" i="17" a="1"/>
  <c r="B134" i="17" s="1"/>
  <c r="B125" i="17" a="1"/>
  <c r="B125" i="17" s="1"/>
  <c r="B126" i="17" a="1"/>
  <c r="B126" i="17" s="1"/>
  <c r="B127" i="17" a="1"/>
  <c r="B127" i="17" s="1"/>
  <c r="B128" i="17" a="1"/>
  <c r="B128" i="17" s="1"/>
  <c r="B129" i="17" a="1"/>
  <c r="B129" i="17" s="1"/>
  <c r="B130" i="17" a="1"/>
  <c r="B130" i="17" s="1"/>
  <c r="B131" i="17" a="1"/>
  <c r="B131" i="17" s="1"/>
  <c r="B132" i="17" a="1"/>
  <c r="B132" i="17" s="1"/>
  <c r="B124" i="17" a="1"/>
  <c r="B124" i="17" s="1"/>
  <c r="F276" i="17"/>
  <c r="C286" i="17"/>
  <c r="F269" i="17"/>
  <c r="F273" i="17"/>
  <c r="F235" i="17"/>
  <c r="D123" i="17"/>
  <c r="C123" i="17"/>
  <c r="C113" i="17"/>
  <c r="F297" i="17"/>
  <c r="F206" i="17"/>
  <c r="C271" i="17"/>
  <c r="F240" i="17"/>
  <c r="C283" i="17"/>
  <c r="D276" i="17"/>
  <c r="D43" i="17"/>
  <c r="C257" i="17"/>
  <c r="C224" i="17"/>
  <c r="F275" i="17"/>
  <c r="D265" i="17"/>
  <c r="D243" i="17"/>
  <c r="C265" i="17"/>
  <c r="D126" i="17"/>
  <c r="F196" i="17"/>
  <c r="F277" i="17"/>
  <c r="C273" i="17"/>
  <c r="F218" i="17"/>
  <c r="C211" i="17"/>
  <c r="D275" i="17"/>
  <c r="D163" i="17"/>
  <c r="F187" i="17"/>
  <c r="D237" i="17"/>
  <c r="D185" i="17"/>
  <c r="F284" i="17"/>
  <c r="F178" i="17"/>
  <c r="D247" i="17"/>
  <c r="D263" i="17"/>
  <c r="C276" i="17"/>
  <c r="D73" i="17"/>
  <c r="D223" i="17"/>
  <c r="D297" i="17"/>
  <c r="C263" i="17"/>
  <c r="C267" i="17"/>
  <c r="D137" i="17"/>
  <c r="D257" i="17"/>
  <c r="D294" i="17"/>
  <c r="D226" i="17"/>
  <c r="C135" i="17"/>
  <c r="F254" i="17"/>
  <c r="C186" i="17"/>
  <c r="F295" i="17"/>
  <c r="F282" i="17"/>
  <c r="D273" i="17"/>
  <c r="F185" i="17"/>
  <c r="C218" i="17"/>
  <c r="C166" i="17"/>
  <c r="C287" i="17"/>
  <c r="C284" i="17"/>
  <c r="C247" i="17"/>
  <c r="D63" i="17"/>
  <c r="C213" i="17"/>
  <c r="C73" i="17"/>
  <c r="F177" i="17"/>
  <c r="F286" i="17"/>
  <c r="D289" i="17"/>
  <c r="C233" i="17"/>
  <c r="C264" i="17"/>
  <c r="F213" i="17"/>
  <c r="C291" i="17"/>
  <c r="D83" i="17"/>
  <c r="C183" i="17"/>
  <c r="F264" i="17"/>
  <c r="D266" i="17"/>
  <c r="F167" i="17"/>
  <c r="D286" i="17"/>
  <c r="D183" i="17"/>
  <c r="D93" i="17"/>
  <c r="F170" i="17"/>
  <c r="C214" i="17"/>
  <c r="D293" i="17"/>
  <c r="D211" i="17"/>
  <c r="D33" i="17"/>
  <c r="C301" i="17"/>
  <c r="F243" i="17"/>
  <c r="C266" i="17"/>
  <c r="D264" i="17"/>
  <c r="C133" i="17"/>
  <c r="C93" i="17"/>
  <c r="C173" i="17"/>
  <c r="D269" i="17"/>
  <c r="C163" i="17"/>
  <c r="C302" i="17"/>
  <c r="D253" i="17"/>
  <c r="D204" i="17"/>
  <c r="C194" i="17"/>
  <c r="F281" i="17"/>
  <c r="C197" i="17"/>
  <c r="F288" i="17"/>
  <c r="C215" i="17"/>
  <c r="C157" i="17"/>
  <c r="F236" i="17"/>
  <c r="C185" i="17"/>
  <c r="C297" i="17"/>
  <c r="F227" i="17"/>
  <c r="F233" i="17"/>
  <c r="D203" i="17"/>
  <c r="F224" i="17"/>
  <c r="C159" i="17"/>
  <c r="C53" i="17"/>
  <c r="F223" i="17"/>
  <c r="F200" i="17"/>
  <c r="C225" i="17"/>
  <c r="C203" i="17"/>
  <c r="F225" i="17"/>
  <c r="F184" i="17"/>
  <c r="D196" i="17"/>
  <c r="C178" i="17"/>
  <c r="D287" i="17"/>
  <c r="D153" i="17"/>
  <c r="D224" i="17"/>
  <c r="C294" i="17"/>
  <c r="D184" i="17"/>
  <c r="C223" i="17"/>
  <c r="D155" i="17"/>
  <c r="F302" i="17"/>
  <c r="C143" i="17"/>
  <c r="C190" i="17"/>
  <c r="C196" i="17"/>
  <c r="C293" i="17"/>
  <c r="C236" i="17"/>
  <c r="D283" i="17"/>
  <c r="C33" i="17"/>
  <c r="D236" i="17"/>
  <c r="C153" i="17"/>
  <c r="D53" i="17"/>
  <c r="D113" i="17"/>
  <c r="D143" i="17"/>
  <c r="D213" i="17"/>
  <c r="F294" i="17"/>
  <c r="D103" i="17"/>
  <c r="C206" i="17"/>
  <c r="D280" i="17"/>
  <c r="F287" i="17"/>
  <c r="C146" i="17"/>
  <c r="F292" i="17"/>
  <c r="F214" i="17"/>
  <c r="D156" i="17"/>
  <c r="C237" i="17"/>
  <c r="C174" i="17"/>
  <c r="C175" i="17"/>
  <c r="D225" i="17"/>
  <c r="C253" i="17"/>
  <c r="C243" i="17"/>
  <c r="F193" i="17"/>
  <c r="D272" i="17"/>
  <c r="F265" i="17"/>
  <c r="D133" i="17"/>
  <c r="F247" i="17"/>
  <c r="C191" i="17"/>
  <c r="F263" i="17"/>
  <c r="C274" i="17"/>
  <c r="C43" i="17"/>
  <c r="D218" i="17"/>
  <c r="D233" i="17"/>
  <c r="F274" i="17"/>
  <c r="F208" i="17"/>
  <c r="C275" i="17"/>
  <c r="D148" i="17"/>
  <c r="C83" i="17"/>
  <c r="F232" i="17"/>
  <c r="D146" i="17"/>
  <c r="C299" i="17"/>
  <c r="D135" i="17"/>
  <c r="D206" i="17"/>
  <c r="F249" i="17"/>
  <c r="C23" i="17"/>
  <c r="C184" i="17"/>
  <c r="C13" i="17"/>
  <c r="C269" i="17"/>
  <c r="D193" i="17"/>
  <c r="C103" i="17"/>
  <c r="C193" i="17"/>
  <c r="D285" i="17"/>
  <c r="C279" i="17"/>
  <c r="D260" i="17"/>
  <c r="F250" i="17"/>
  <c r="C63" i="17"/>
  <c r="D164" i="17"/>
  <c r="F257" i="17"/>
  <c r="D173" i="17"/>
  <c r="D255" i="17"/>
  <c r="D13" i="17"/>
  <c r="C145" i="17"/>
  <c r="D248" i="17"/>
  <c r="D172" i="17"/>
  <c r="D277" i="17"/>
  <c r="D207" i="17"/>
  <c r="D147" i="17"/>
  <c r="C165" i="17"/>
  <c r="E67" i="3" l="1"/>
  <c r="E63" i="3"/>
  <c r="E59" i="3"/>
  <c r="E55" i="3"/>
  <c r="E51" i="3"/>
  <c r="E47" i="3"/>
  <c r="E43" i="3"/>
  <c r="E39" i="3"/>
  <c r="E35" i="3"/>
  <c r="E31" i="3"/>
  <c r="E69" i="3"/>
  <c r="E65" i="3"/>
  <c r="E61" i="3"/>
  <c r="E57" i="3"/>
  <c r="E53" i="3"/>
  <c r="E45" i="3"/>
  <c r="E41" i="3"/>
  <c r="E37" i="3"/>
  <c r="E33" i="3"/>
  <c r="E49" i="3"/>
  <c r="E66" i="3"/>
  <c r="E62" i="3"/>
  <c r="E58" i="3"/>
  <c r="E54" i="3"/>
  <c r="E50" i="3"/>
  <c r="E46" i="3"/>
  <c r="E42" i="3"/>
  <c r="E38" i="3"/>
  <c r="E34" i="3"/>
  <c r="E30" i="3"/>
  <c r="E68" i="3"/>
  <c r="E64" i="3"/>
  <c r="E60" i="3"/>
  <c r="E56" i="3"/>
  <c r="E52" i="3"/>
  <c r="E48" i="3"/>
  <c r="E44" i="3"/>
  <c r="E40" i="3"/>
  <c r="E36" i="3"/>
  <c r="E32" i="3"/>
  <c r="B115" i="17" a="1"/>
  <c r="B115" i="17" s="1"/>
  <c r="B116" i="17" a="1"/>
  <c r="B116" i="17" s="1"/>
  <c r="B117" i="17" a="1"/>
  <c r="B117" i="17" s="1"/>
  <c r="B118" i="17" a="1"/>
  <c r="B118" i="17" s="1"/>
  <c r="B119" i="17" a="1"/>
  <c r="B119" i="17" s="1"/>
  <c r="B120" i="17" a="1"/>
  <c r="B120" i="17" s="1"/>
  <c r="B121" i="17" a="1"/>
  <c r="B121" i="17" s="1"/>
  <c r="B122" i="17" a="1"/>
  <c r="B122" i="17" s="1"/>
  <c r="B114" i="17" a="1"/>
  <c r="B114" i="17" s="1"/>
  <c r="B105" i="17" a="1"/>
  <c r="B105" i="17" s="1"/>
  <c r="B106" i="17" a="1"/>
  <c r="B106" i="17" s="1"/>
  <c r="B107" i="17" a="1"/>
  <c r="B107" i="17" s="1"/>
  <c r="B108" i="17" a="1"/>
  <c r="B108" i="17" s="1"/>
  <c r="B109" i="17" a="1"/>
  <c r="B109" i="17" s="1"/>
  <c r="B110" i="17" a="1"/>
  <c r="B110" i="17" s="1"/>
  <c r="B111" i="17" a="1"/>
  <c r="B111" i="17" s="1"/>
  <c r="B112" i="17" a="1"/>
  <c r="B112" i="17" s="1"/>
  <c r="B104" i="17" a="1"/>
  <c r="B104" i="17" s="1"/>
  <c r="B95" i="17" a="1"/>
  <c r="B95" i="17" s="1"/>
  <c r="B96" i="17" a="1"/>
  <c r="B96" i="17" s="1"/>
  <c r="B97" i="17" a="1"/>
  <c r="B97" i="17" s="1"/>
  <c r="B98" i="17" a="1"/>
  <c r="B98" i="17" s="1"/>
  <c r="B99" i="17" a="1"/>
  <c r="B99" i="17" s="1"/>
  <c r="B100" i="17" a="1"/>
  <c r="B100" i="17" s="1"/>
  <c r="B101" i="17" a="1"/>
  <c r="B101" i="17" s="1"/>
  <c r="B102" i="17" a="1"/>
  <c r="B102" i="17" s="1"/>
  <c r="B94" i="17" a="1"/>
  <c r="B94" i="17" s="1"/>
  <c r="B85" i="17" a="1"/>
  <c r="B85" i="17" s="1"/>
  <c r="B86" i="17" a="1"/>
  <c r="B86" i="17" s="1"/>
  <c r="B87" i="17" a="1"/>
  <c r="B87" i="17" s="1"/>
  <c r="B88" i="17" a="1"/>
  <c r="B88" i="17" s="1"/>
  <c r="B89" i="17" a="1"/>
  <c r="B89" i="17" s="1"/>
  <c r="B90" i="17" a="1"/>
  <c r="B90" i="17" s="1"/>
  <c r="B91" i="17" a="1"/>
  <c r="B91" i="17" s="1"/>
  <c r="B92" i="17" a="1"/>
  <c r="B92" i="17" s="1"/>
  <c r="B84" i="17" a="1"/>
  <c r="B84" i="17" s="1"/>
  <c r="B75" i="17" a="1"/>
  <c r="B75" i="17" s="1"/>
  <c r="B76" i="17" a="1"/>
  <c r="B76" i="17" s="1"/>
  <c r="B77" i="17" a="1"/>
  <c r="B77" i="17" s="1"/>
  <c r="B78" i="17" a="1"/>
  <c r="B78" i="17" s="1"/>
  <c r="B79" i="17" a="1"/>
  <c r="B79" i="17" s="1"/>
  <c r="B80" i="17" a="1"/>
  <c r="B80" i="17" s="1"/>
  <c r="B81" i="17" a="1"/>
  <c r="B81" i="17" s="1"/>
  <c r="B82" i="17" a="1"/>
  <c r="B82" i="17" s="1"/>
  <c r="B74" i="17" a="1"/>
  <c r="B74" i="17" s="1"/>
  <c r="B65" i="17" a="1"/>
  <c r="B65" i="17" s="1"/>
  <c r="B66" i="17" a="1"/>
  <c r="B66" i="17" s="1"/>
  <c r="B67" i="17" a="1"/>
  <c r="B67" i="17" s="1"/>
  <c r="B68" i="17" a="1"/>
  <c r="B68" i="17" s="1"/>
  <c r="B69" i="17" a="1"/>
  <c r="B69" i="17" s="1"/>
  <c r="B70" i="17" a="1"/>
  <c r="B70" i="17" s="1"/>
  <c r="B71" i="17" a="1"/>
  <c r="B71" i="17" s="1"/>
  <c r="B72" i="17" a="1"/>
  <c r="B72" i="17" s="1"/>
  <c r="B64" i="17" a="1"/>
  <c r="B64" i="17" s="1"/>
  <c r="B55" i="17" a="1"/>
  <c r="B55" i="17" s="1"/>
  <c r="B56" i="17" a="1"/>
  <c r="B56" i="17" s="1"/>
  <c r="B57" i="17" a="1"/>
  <c r="B57" i="17" s="1"/>
  <c r="B58" i="17" a="1"/>
  <c r="B58" i="17" s="1"/>
  <c r="B59" i="17" a="1"/>
  <c r="B59" i="17" s="1"/>
  <c r="B60" i="17" a="1"/>
  <c r="B60" i="17" s="1"/>
  <c r="B61" i="17" a="1"/>
  <c r="B61" i="17" s="1"/>
  <c r="B62" i="17" a="1"/>
  <c r="B62" i="17" s="1"/>
  <c r="B54" i="17" a="1"/>
  <c r="B54" i="17" s="1"/>
  <c r="B45" i="17" a="1"/>
  <c r="B45" i="17" s="1"/>
  <c r="B46" i="17" a="1"/>
  <c r="B46" i="17" s="1"/>
  <c r="B47" i="17" a="1"/>
  <c r="B47" i="17" s="1"/>
  <c r="B48" i="17" a="1"/>
  <c r="B48" i="17" s="1"/>
  <c r="B49" i="17" a="1"/>
  <c r="B49" i="17" s="1"/>
  <c r="B50" i="17" a="1"/>
  <c r="B50" i="17" s="1"/>
  <c r="B51" i="17" a="1"/>
  <c r="B51" i="17" s="1"/>
  <c r="B52" i="17" a="1"/>
  <c r="B52" i="17" s="1"/>
  <c r="B44" i="17" a="1"/>
  <c r="B44" i="17" s="1"/>
  <c r="B35" i="17" a="1"/>
  <c r="B35" i="17" s="1"/>
  <c r="B36" i="17" a="1"/>
  <c r="B36" i="17" s="1"/>
  <c r="B37" i="17" a="1"/>
  <c r="B37" i="17" s="1"/>
  <c r="B38" i="17" a="1"/>
  <c r="B38" i="17" s="1"/>
  <c r="B39" i="17" a="1"/>
  <c r="B39" i="17" s="1"/>
  <c r="B40" i="17" a="1"/>
  <c r="B40" i="17" s="1"/>
  <c r="B41" i="17" a="1"/>
  <c r="B41" i="17" s="1"/>
  <c r="B42" i="17" a="1"/>
  <c r="B42" i="17" s="1"/>
  <c r="B34" i="17" a="1"/>
  <c r="B34" i="17" s="1"/>
  <c r="B25" i="17" a="1"/>
  <c r="B25" i="17" s="1"/>
  <c r="B26" i="17" a="1"/>
  <c r="B26" i="17" s="1"/>
  <c r="B27" i="17" a="1"/>
  <c r="B27" i="17" s="1"/>
  <c r="B28" i="17" a="1"/>
  <c r="B28" i="17" s="1"/>
  <c r="B29" i="17" a="1"/>
  <c r="B29" i="17" s="1"/>
  <c r="B30" i="17" a="1"/>
  <c r="B30" i="17" s="1"/>
  <c r="B31" i="17" a="1"/>
  <c r="B31" i="17" s="1"/>
  <c r="B32" i="17" a="1"/>
  <c r="B32" i="17" s="1"/>
  <c r="B24" i="17" a="1"/>
  <c r="B24" i="17" s="1"/>
  <c r="B4" i="17" a="1"/>
  <c r="B4" i="17" s="1"/>
  <c r="B5" i="17" a="1"/>
  <c r="B5" i="17" s="1"/>
  <c r="B6" i="17" a="1"/>
  <c r="B6" i="17" s="1"/>
  <c r="B7" i="17" a="1"/>
  <c r="B7" i="17" s="1"/>
  <c r="B8" i="17" a="1"/>
  <c r="B8" i="17" s="1"/>
  <c r="B9" i="17" a="1"/>
  <c r="B9" i="17" s="1"/>
  <c r="B10" i="17" a="1"/>
  <c r="B10" i="17" s="1"/>
  <c r="B11" i="17" a="1"/>
  <c r="B11" i="17" s="1"/>
  <c r="B12" i="17" a="1"/>
  <c r="B12" i="17" s="1"/>
  <c r="B14" i="17" a="1"/>
  <c r="B14" i="17" s="1"/>
  <c r="B15" i="17" a="1"/>
  <c r="B15" i="17" s="1"/>
  <c r="B16" i="17" a="1"/>
  <c r="B16" i="17" s="1"/>
  <c r="B17" i="17" a="1"/>
  <c r="B17" i="17" s="1"/>
  <c r="B18" i="17" a="1"/>
  <c r="B18" i="17" s="1"/>
  <c r="B19" i="17" a="1"/>
  <c r="B19" i="17" s="1"/>
  <c r="B20" i="17" a="1"/>
  <c r="B20" i="17" s="1"/>
  <c r="B21" i="17" a="1"/>
  <c r="B21" i="17" s="1"/>
  <c r="B22" i="17" a="1"/>
  <c r="B22" i="17" s="1"/>
  <c r="G123" i="17" l="1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5" i="13"/>
  <c r="C4" i="2"/>
  <c r="F175" i="17"/>
  <c r="F255" i="17"/>
  <c r="D199" i="17"/>
  <c r="D274" i="17"/>
  <c r="C155" i="17"/>
  <c r="C258" i="17"/>
  <c r="F285" i="17"/>
  <c r="D250" i="17"/>
  <c r="F171" i="17"/>
  <c r="D190" i="17"/>
  <c r="F189" i="17"/>
  <c r="C205" i="17"/>
  <c r="F210" i="17"/>
  <c r="D124" i="17"/>
  <c r="C248" i="17"/>
  <c r="D222" i="17"/>
  <c r="D290" i="17"/>
  <c r="D171" i="17"/>
  <c r="F234" i="17"/>
  <c r="C182" i="17"/>
  <c r="C167" i="17"/>
  <c r="C256" i="17"/>
  <c r="F216" i="17"/>
  <c r="D141" i="17"/>
  <c r="D282" i="17"/>
  <c r="C6" i="17"/>
  <c r="F270" i="17"/>
  <c r="D97" i="17"/>
  <c r="D281" i="17"/>
  <c r="F197" i="17"/>
  <c r="D239" i="17"/>
  <c r="C180" i="17"/>
  <c r="C282" i="17"/>
  <c r="C204" i="17"/>
  <c r="D180" i="17"/>
  <c r="C134" i="17"/>
  <c r="C246" i="17"/>
  <c r="C172" i="17"/>
  <c r="F190" i="17"/>
  <c r="D85" i="17"/>
  <c r="D298" i="17"/>
  <c r="C161" i="17"/>
  <c r="C272" i="17"/>
  <c r="C126" i="17"/>
  <c r="D136" i="17"/>
  <c r="C201" i="17"/>
  <c r="C195" i="17"/>
  <c r="D162" i="17"/>
  <c r="C239" i="17"/>
  <c r="C104" i="17"/>
  <c r="C244" i="17"/>
  <c r="D179" i="17"/>
  <c r="D268" i="17"/>
  <c r="D46" i="17"/>
  <c r="C128" i="17"/>
  <c r="D128" i="17"/>
  <c r="D144" i="17"/>
  <c r="F229" i="17"/>
  <c r="D295" i="17"/>
  <c r="D270" i="17"/>
  <c r="C179" i="17"/>
  <c r="C235" i="17"/>
  <c r="D249" i="17"/>
  <c r="F202" i="17"/>
  <c r="C277" i="17"/>
  <c r="F251" i="17"/>
  <c r="F296" i="17"/>
  <c r="D195" i="17"/>
  <c r="F271" i="17"/>
  <c r="F260" i="17"/>
  <c r="C192" i="17"/>
  <c r="D205" i="17"/>
  <c r="D198" i="17"/>
  <c r="C162" i="17"/>
  <c r="F220" i="17"/>
  <c r="C252" i="17"/>
  <c r="F280" i="17"/>
  <c r="F199" i="17"/>
  <c r="C226" i="17"/>
  <c r="D288" i="17"/>
  <c r="D216" i="17"/>
  <c r="C187" i="17"/>
  <c r="D229" i="17"/>
  <c r="D301" i="17"/>
  <c r="C199" i="17"/>
  <c r="D26" i="17"/>
  <c r="C234" i="17"/>
  <c r="D230" i="17"/>
  <c r="C251" i="17"/>
  <c r="C137" i="17"/>
  <c r="D166" i="17"/>
  <c r="D214" i="17"/>
  <c r="D177" i="17"/>
  <c r="C207" i="17"/>
  <c r="C300" i="17"/>
  <c r="F272" i="17"/>
  <c r="F176" i="17"/>
  <c r="C125" i="17"/>
  <c r="F168" i="17"/>
  <c r="C259" i="17"/>
  <c r="D256" i="17"/>
  <c r="D154" i="17"/>
  <c r="D170" i="17"/>
  <c r="F192" i="17"/>
  <c r="C4" i="17"/>
  <c r="D175" i="17"/>
  <c r="C255" i="17"/>
  <c r="C268" i="17"/>
  <c r="F194" i="17"/>
  <c r="D244" i="17"/>
  <c r="D187" i="17"/>
  <c r="D245" i="17"/>
  <c r="D182" i="17"/>
  <c r="C189" i="17"/>
  <c r="C289" i="17"/>
  <c r="D169" i="17"/>
  <c r="C177" i="17"/>
  <c r="C198" i="17"/>
  <c r="F300" i="17"/>
  <c r="C150" i="17"/>
  <c r="D186" i="17"/>
  <c r="D259" i="17"/>
  <c r="D299" i="17"/>
  <c r="F242" i="17"/>
  <c r="C136" i="17"/>
  <c r="F205" i="17"/>
  <c r="D157" i="17"/>
  <c r="D284" i="17"/>
  <c r="D210" i="17"/>
  <c r="D86" i="17"/>
  <c r="F212" i="17"/>
  <c r="D178" i="17"/>
  <c r="D227" i="17"/>
  <c r="F244" i="17"/>
  <c r="C221" i="17"/>
  <c r="C290" i="17"/>
  <c r="C231" i="17"/>
  <c r="C220" i="17"/>
  <c r="D192" i="17"/>
  <c r="C148" i="17"/>
  <c r="D44" i="17"/>
  <c r="C240" i="17"/>
  <c r="C132" i="17"/>
  <c r="D208" i="17"/>
  <c r="C292" i="17"/>
  <c r="C169" i="17"/>
  <c r="D74" i="17"/>
  <c r="C219" i="17"/>
  <c r="F182" i="17"/>
  <c r="D181" i="17"/>
  <c r="F191" i="17"/>
  <c r="C147" i="17"/>
  <c r="F201" i="17"/>
  <c r="F219" i="17"/>
  <c r="C124" i="17"/>
  <c r="F266" i="17"/>
  <c r="F166" i="17"/>
  <c r="C298" i="17"/>
  <c r="C281" i="17"/>
  <c r="F241" i="17"/>
  <c r="D221" i="17"/>
  <c r="F245" i="17"/>
  <c r="C67" i="17"/>
  <c r="C228" i="17"/>
  <c r="D228" i="17"/>
  <c r="D242" i="17"/>
  <c r="D142" i="17"/>
  <c r="C280" i="17"/>
  <c r="C142" i="17"/>
  <c r="C181" i="17"/>
  <c r="C217" i="17"/>
  <c r="F256" i="17"/>
  <c r="D139" i="17"/>
  <c r="F209" i="17"/>
  <c r="D296" i="17"/>
  <c r="F198" i="17"/>
  <c r="C241" i="17"/>
  <c r="F289" i="17"/>
  <c r="D241" i="17"/>
  <c r="C262" i="17"/>
  <c r="D125" i="17"/>
  <c r="F262" i="17"/>
  <c r="D191" i="17"/>
  <c r="F237" i="17"/>
  <c r="F164" i="17"/>
  <c r="D271" i="17"/>
  <c r="F215" i="17"/>
  <c r="D176" i="17"/>
  <c r="C242" i="17"/>
  <c r="C288" i="17"/>
  <c r="D194" i="17"/>
  <c r="D132" i="17"/>
  <c r="D267" i="17"/>
  <c r="D261" i="17"/>
  <c r="D217" i="17"/>
  <c r="D129" i="17"/>
  <c r="C202" i="17"/>
  <c r="D140" i="17"/>
  <c r="C245" i="17"/>
  <c r="F291" i="17"/>
  <c r="C149" i="17"/>
  <c r="D167" i="17"/>
  <c r="D134" i="17"/>
  <c r="C230" i="17"/>
  <c r="C138" i="17"/>
  <c r="C296" i="17"/>
  <c r="C227" i="17"/>
  <c r="D87" i="17"/>
  <c r="F298" i="17"/>
  <c r="D302" i="17"/>
  <c r="F172" i="17"/>
  <c r="D292" i="17"/>
  <c r="F231" i="17"/>
  <c r="D165" i="17"/>
  <c r="F165" i="17"/>
  <c r="D252" i="17"/>
  <c r="D130" i="17"/>
  <c r="C131" i="17"/>
  <c r="D174" i="17"/>
  <c r="C66" i="17"/>
  <c r="C261" i="17"/>
  <c r="F268" i="17"/>
  <c r="D145" i="17"/>
  <c r="D219" i="17"/>
  <c r="F239" i="17"/>
  <c r="D220" i="17"/>
  <c r="C158" i="17"/>
  <c r="D160" i="17"/>
  <c r="D238" i="17"/>
  <c r="C129" i="17"/>
  <c r="C140" i="17"/>
  <c r="C229" i="17"/>
  <c r="C238" i="17"/>
  <c r="C114" i="17"/>
  <c r="F238" i="17"/>
  <c r="D158" i="17"/>
  <c r="C176" i="17"/>
  <c r="F207" i="17"/>
  <c r="D254" i="17"/>
  <c r="F252" i="17"/>
  <c r="C216" i="17"/>
  <c r="D235" i="17"/>
  <c r="D138" i="17"/>
  <c r="D115" i="17"/>
  <c r="F195" i="17"/>
  <c r="C127" i="17"/>
  <c r="F228" i="17"/>
  <c r="C232" i="17"/>
  <c r="C270" i="17"/>
  <c r="C105" i="17"/>
  <c r="C56" i="17"/>
  <c r="F226" i="17"/>
  <c r="D262" i="17"/>
  <c r="D215" i="17"/>
  <c r="D35" i="17"/>
  <c r="D240" i="17"/>
  <c r="C156" i="17"/>
  <c r="D149" i="17"/>
  <c r="F204" i="17"/>
  <c r="C45" i="17"/>
  <c r="C37" i="17"/>
  <c r="F217" i="17"/>
  <c r="C151" i="17"/>
  <c r="F174" i="17"/>
  <c r="C144" i="17"/>
  <c r="C74" i="17"/>
  <c r="F301" i="17"/>
  <c r="C160" i="17"/>
  <c r="F267" i="17"/>
  <c r="F246" i="17"/>
  <c r="F259" i="17"/>
  <c r="F188" i="17"/>
  <c r="F258" i="17"/>
  <c r="D232" i="17"/>
  <c r="D127" i="17"/>
  <c r="F279" i="17"/>
  <c r="C188" i="17"/>
  <c r="F290" i="17"/>
  <c r="F221" i="17"/>
  <c r="F186" i="17"/>
  <c r="C295" i="17"/>
  <c r="C278" i="17"/>
  <c r="C15" i="17"/>
  <c r="C34" i="17"/>
  <c r="C152" i="17"/>
  <c r="C141" i="17"/>
  <c r="C254" i="17"/>
  <c r="F278" i="17"/>
  <c r="D246" i="17"/>
  <c r="D152" i="17"/>
  <c r="D291" i="17"/>
  <c r="F180" i="17"/>
  <c r="D150" i="17"/>
  <c r="C285" i="17"/>
  <c r="D54" i="17"/>
  <c r="C106" i="17"/>
  <c r="D197" i="17"/>
  <c r="C115" i="17"/>
  <c r="F261" i="17"/>
  <c r="D57" i="17"/>
  <c r="D258" i="17"/>
  <c r="C250" i="17"/>
  <c r="D234" i="17"/>
  <c r="C164" i="17"/>
  <c r="F179" i="17"/>
  <c r="D55" i="17"/>
  <c r="C77" i="17"/>
  <c r="C26" i="17"/>
  <c r="C94" i="17"/>
  <c r="D94" i="17"/>
  <c r="D77" i="17"/>
  <c r="D117" i="17"/>
  <c r="C117" i="17"/>
  <c r="D106" i="17"/>
  <c r="C95" i="17"/>
  <c r="C55" i="17"/>
  <c r="D95" i="17"/>
  <c r="G273" i="17" l="1"/>
  <c r="G183" i="17"/>
  <c r="G263" i="17"/>
  <c r="G193" i="17"/>
  <c r="G233" i="17"/>
  <c r="G283" i="17"/>
  <c r="G253" i="17"/>
  <c r="B2" i="3"/>
  <c r="B2" i="13"/>
  <c r="B8" i="2" s="1"/>
  <c r="B1" i="12"/>
  <c r="B7" i="2" s="1"/>
  <c r="B1" i="11"/>
  <c r="B6" i="2" s="1"/>
  <c r="B1" i="9"/>
  <c r="B1" i="8"/>
  <c r="B1" i="6"/>
  <c r="B1" i="3"/>
  <c r="B3" i="2" s="1"/>
  <c r="B1" i="5"/>
  <c r="B1" i="4"/>
  <c r="C6" i="2" l="1"/>
  <c r="C5" i="2"/>
  <c r="C7" i="2"/>
  <c r="C3" i="2"/>
  <c r="C8" i="2"/>
  <c r="B3" i="13"/>
  <c r="C70" i="17"/>
  <c r="C84" i="17"/>
  <c r="C85" i="17"/>
  <c r="C154" i="17"/>
  <c r="D107" i="17"/>
  <c r="C5" i="17"/>
  <c r="D36" i="17"/>
  <c r="D88" i="17"/>
  <c r="C208" i="17"/>
  <c r="C120" i="17"/>
  <c r="D42" i="17"/>
  <c r="C59" i="17"/>
  <c r="C10" i="17"/>
  <c r="C249" i="17"/>
  <c r="C57" i="17"/>
  <c r="D4" i="17"/>
  <c r="D212" i="17"/>
  <c r="F211" i="17"/>
  <c r="C89" i="17"/>
  <c r="D79" i="17"/>
  <c r="C171" i="17"/>
  <c r="D32" i="17"/>
  <c r="C79" i="17"/>
  <c r="D104" i="17"/>
  <c r="D81" i="17"/>
  <c r="C209" i="17"/>
  <c r="D37" i="17"/>
  <c r="C80" i="17"/>
  <c r="D92" i="17"/>
  <c r="D80" i="17"/>
  <c r="F222" i="17"/>
  <c r="D27" i="17"/>
  <c r="D19" i="17"/>
  <c r="C58" i="17"/>
  <c r="C49" i="17"/>
  <c r="D30" i="17"/>
  <c r="D201" i="17"/>
  <c r="C222" i="17"/>
  <c r="C51" i="17"/>
  <c r="C212" i="17"/>
  <c r="D76" i="17"/>
  <c r="C7" i="17"/>
  <c r="C121" i="17"/>
  <c r="D8" i="17"/>
  <c r="C11" i="17"/>
  <c r="C97" i="17"/>
  <c r="C200" i="17"/>
  <c r="F230" i="17"/>
  <c r="D52" i="17"/>
  <c r="C52" i="17"/>
  <c r="C101" i="17"/>
  <c r="D109" i="17"/>
  <c r="D20" i="17"/>
  <c r="C116" i="17"/>
  <c r="C8" i="17"/>
  <c r="D72" i="17"/>
  <c r="C81" i="17"/>
  <c r="D15" i="17"/>
  <c r="D84" i="17"/>
  <c r="D96" i="17"/>
  <c r="D122" i="17"/>
  <c r="D17" i="17"/>
  <c r="D119" i="17"/>
  <c r="D10" i="17"/>
  <c r="C16" i="17"/>
  <c r="C38" i="17"/>
  <c r="C35" i="17"/>
  <c r="C108" i="17"/>
  <c r="C88" i="17"/>
  <c r="D189" i="17"/>
  <c r="D159" i="17"/>
  <c r="C20" i="17"/>
  <c r="C130" i="17"/>
  <c r="D45" i="17"/>
  <c r="D168" i="17"/>
  <c r="D66" i="17"/>
  <c r="D39" i="17"/>
  <c r="D65" i="17"/>
  <c r="D25" i="17"/>
  <c r="C68" i="17"/>
  <c r="D209" i="17"/>
  <c r="D59" i="17"/>
  <c r="C46" i="17"/>
  <c r="D231" i="17"/>
  <c r="C18" i="17"/>
  <c r="D151" i="17"/>
  <c r="D47" i="17"/>
  <c r="D16" i="17"/>
  <c r="D50" i="17"/>
  <c r="C111" i="17"/>
  <c r="D101" i="17"/>
  <c r="D91" i="17"/>
  <c r="C41" i="17"/>
  <c r="C50" i="17"/>
  <c r="D24" i="17"/>
  <c r="D121" i="17"/>
  <c r="C21" i="17"/>
  <c r="C170" i="17"/>
  <c r="C98" i="17"/>
  <c r="C91" i="17"/>
  <c r="C54" i="17"/>
  <c r="C92" i="17"/>
  <c r="D38" i="17"/>
  <c r="C107" i="17"/>
  <c r="D34" i="17"/>
  <c r="C24" i="17"/>
  <c r="C75" i="17"/>
  <c r="C210" i="17"/>
  <c r="C14" i="17"/>
  <c r="D118" i="17"/>
  <c r="C76" i="17"/>
  <c r="D41" i="17"/>
  <c r="D61" i="17"/>
  <c r="D11" i="17"/>
  <c r="C36" i="17"/>
  <c r="C99" i="17"/>
  <c r="D28" i="17"/>
  <c r="C112" i="17"/>
  <c r="C47" i="17"/>
  <c r="C44" i="17"/>
  <c r="D68" i="17"/>
  <c r="C31" i="17"/>
  <c r="C30" i="17"/>
  <c r="C82" i="17"/>
  <c r="D200" i="17"/>
  <c r="C29" i="17"/>
  <c r="D40" i="17"/>
  <c r="D71" i="17"/>
  <c r="D22" i="17"/>
  <c r="D300" i="17"/>
  <c r="C109" i="17"/>
  <c r="D12" i="17"/>
  <c r="D6" i="17"/>
  <c r="F299" i="17"/>
  <c r="D48" i="17"/>
  <c r="D131" i="17"/>
  <c r="C27" i="17"/>
  <c r="F248" i="17"/>
  <c r="C100" i="17"/>
  <c r="D51" i="17"/>
  <c r="D120" i="17"/>
  <c r="F181" i="17"/>
  <c r="C65" i="17"/>
  <c r="C122" i="17"/>
  <c r="C64" i="17"/>
  <c r="D111" i="17"/>
  <c r="D9" i="17"/>
  <c r="D188" i="17"/>
  <c r="D102" i="17"/>
  <c r="D99" i="17"/>
  <c r="C28" i="17"/>
  <c r="D14" i="17"/>
  <c r="C78" i="17"/>
  <c r="C102" i="17"/>
  <c r="D49" i="17"/>
  <c r="D78" i="17"/>
  <c r="D58" i="17"/>
  <c r="C40" i="17"/>
  <c r="C118" i="17"/>
  <c r="C12" i="17"/>
  <c r="C9" i="17"/>
  <c r="C119" i="17"/>
  <c r="C87" i="17"/>
  <c r="D31" i="17"/>
  <c r="C96" i="17"/>
  <c r="C48" i="17"/>
  <c r="D100" i="17"/>
  <c r="C62" i="17"/>
  <c r="C61" i="17"/>
  <c r="D29" i="17"/>
  <c r="C69" i="17"/>
  <c r="D114" i="17"/>
  <c r="C72" i="17"/>
  <c r="C39" i="17"/>
  <c r="D90" i="17"/>
  <c r="D82" i="17"/>
  <c r="C90" i="17"/>
  <c r="D116" i="17"/>
  <c r="D98" i="17"/>
  <c r="D56" i="17"/>
  <c r="C22" i="17"/>
  <c r="C32" i="17"/>
  <c r="D202" i="17"/>
  <c r="D112" i="17"/>
  <c r="F169" i="17"/>
  <c r="D105" i="17"/>
  <c r="D251" i="17"/>
  <c r="D67" i="17"/>
  <c r="D60" i="17"/>
  <c r="C17" i="17"/>
  <c r="D5" i="17"/>
  <c r="D18" i="17"/>
  <c r="D278" i="17"/>
  <c r="C60" i="17"/>
  <c r="D64" i="17"/>
  <c r="C19" i="17"/>
  <c r="C168" i="17"/>
  <c r="D70" i="17"/>
  <c r="D69" i="17"/>
  <c r="C260" i="17"/>
  <c r="D110" i="17"/>
  <c r="C42" i="17"/>
  <c r="C71" i="17"/>
  <c r="C25" i="17"/>
  <c r="C110" i="17"/>
  <c r="D7" i="17"/>
  <c r="C86" i="17"/>
  <c r="D75" i="17"/>
  <c r="D89" i="17"/>
  <c r="D161" i="17"/>
  <c r="D108" i="17"/>
  <c r="D21" i="17"/>
  <c r="D62" i="17"/>
  <c r="C139" i="17"/>
  <c r="D279" i="17"/>
  <c r="G163" i="17" l="1"/>
  <c r="K14" i="13" s="1"/>
  <c r="G143" i="17"/>
  <c r="K10" i="13" s="1"/>
  <c r="G243" i="17"/>
  <c r="G13" i="17"/>
  <c r="G63" i="17"/>
  <c r="K11" i="13" s="1"/>
  <c r="G43" i="17"/>
  <c r="K8" i="13" s="1"/>
  <c r="G23" i="17"/>
  <c r="G93" i="17"/>
  <c r="K5" i="13" s="1"/>
  <c r="G133" i="17"/>
  <c r="K9" i="13" s="1"/>
  <c r="G203" i="17"/>
  <c r="G293" i="17"/>
  <c r="G83" i="17"/>
  <c r="G73" i="17"/>
  <c r="K12" i="13" s="1"/>
  <c r="G103" i="17"/>
  <c r="K6" i="13" s="1"/>
  <c r="G213" i="17"/>
  <c r="G3" i="17"/>
  <c r="G223" i="17"/>
  <c r="G153" i="17"/>
  <c r="K13" i="13" s="1"/>
  <c r="G53" i="17"/>
  <c r="G113" i="17"/>
  <c r="K7" i="13" s="1"/>
  <c r="G33" i="17"/>
  <c r="G173" i="17"/>
</calcChain>
</file>

<file path=xl/sharedStrings.xml><?xml version="1.0" encoding="utf-8"?>
<sst xmlns="http://schemas.openxmlformats.org/spreadsheetml/2006/main" count="2951" uniqueCount="947">
  <si>
    <t>Batteries</t>
  </si>
  <si>
    <t>BP Screws</t>
  </si>
  <si>
    <t>Capsule Screws</t>
  </si>
  <si>
    <t>Part</t>
  </si>
  <si>
    <t>Quantity</t>
  </si>
  <si>
    <t>Assembly</t>
  </si>
  <si>
    <t>Quantity on Hand</t>
  </si>
  <si>
    <t>Quanity Produceable</t>
  </si>
  <si>
    <t>USB Cables</t>
  </si>
  <si>
    <t>USB Chargers</t>
  </si>
  <si>
    <t>Serial Number</t>
  </si>
  <si>
    <t>Status</t>
  </si>
  <si>
    <t>Location</t>
  </si>
  <si>
    <t>Firmware</t>
  </si>
  <si>
    <t>Sensor Set</t>
  </si>
  <si>
    <t>Size</t>
  </si>
  <si>
    <t>Narrows (m)</t>
  </si>
  <si>
    <t>Overmold Bases</t>
  </si>
  <si>
    <t>Quantity Produceable:</t>
  </si>
  <si>
    <t>Quantity Prduceable:</t>
  </si>
  <si>
    <t>Light Pipes</t>
  </si>
  <si>
    <t>BP top</t>
  </si>
  <si>
    <t>BP bottom</t>
  </si>
  <si>
    <t>SD Cover</t>
  </si>
  <si>
    <t>Capsule top</t>
  </si>
  <si>
    <t>Capsule Bottom</t>
  </si>
  <si>
    <t>Sensor PCB</t>
  </si>
  <si>
    <t>ready</t>
  </si>
  <si>
    <t>Ready for use:</t>
  </si>
  <si>
    <t>defective</t>
  </si>
  <si>
    <t>in use</t>
  </si>
  <si>
    <t>Ready For Use:</t>
  </si>
  <si>
    <t>A0E5E9001533</t>
  </si>
  <si>
    <t>Anuj 2-26</t>
  </si>
  <si>
    <t>A0E5E9001535</t>
  </si>
  <si>
    <t>A0E5E90012C8</t>
  </si>
  <si>
    <t>Jon Oct15</t>
  </si>
  <si>
    <t>A0E5E9001269</t>
  </si>
  <si>
    <t>A0E5E90013FB</t>
  </si>
  <si>
    <t>A0E5E900153F</t>
  </si>
  <si>
    <t>A0E5E900163F</t>
  </si>
  <si>
    <t>A0E5E90012C9</t>
  </si>
  <si>
    <t>A0E5E900139D</t>
  </si>
  <si>
    <t>A0E5E900144D</t>
  </si>
  <si>
    <t>BOX2-T2-C2-R3</t>
  </si>
  <si>
    <t>A0E5E900152F</t>
  </si>
  <si>
    <t>A0E5E90013BE</t>
  </si>
  <si>
    <t>A0E5E90012E4</t>
  </si>
  <si>
    <t>A0E5E900133A</t>
  </si>
  <si>
    <t>A0E5E900135C</t>
  </si>
  <si>
    <t>A0E5E9001447</t>
  </si>
  <si>
    <t>A0E5E9001719</t>
  </si>
  <si>
    <t>A0E5E900135D</t>
  </si>
  <si>
    <t>A0E5E900139F</t>
  </si>
  <si>
    <t>A0E5E90013C4</t>
  </si>
  <si>
    <t>A0E5E900163C</t>
  </si>
  <si>
    <t>A0E5E9001715</t>
  </si>
  <si>
    <t>A0E5E9001353</t>
  </si>
  <si>
    <t>A0E5E9001357</t>
  </si>
  <si>
    <t>A0E5E900135E</t>
  </si>
  <si>
    <t>A0E5E9001408</t>
  </si>
  <si>
    <t>A0E5E9001656</t>
  </si>
  <si>
    <t>A0E5E90010B1</t>
  </si>
  <si>
    <t>A0E5E90011F9</t>
  </si>
  <si>
    <t>A0E5E90011FC</t>
  </si>
  <si>
    <t>Anuj 2-29</t>
  </si>
  <si>
    <t>A0E5E9001379</t>
  </si>
  <si>
    <t>A0E5E90013F8</t>
  </si>
  <si>
    <t>A0E5E9001461</t>
  </si>
  <si>
    <t>A0E5E900170B</t>
  </si>
  <si>
    <t>A0E5E90011C6</t>
  </si>
  <si>
    <t>A0E5E90011FB</t>
  </si>
  <si>
    <t>A0E5E900135F</t>
  </si>
  <si>
    <t>A0E5E9001635</t>
  </si>
  <si>
    <t>A0E5E90011CC</t>
  </si>
  <si>
    <t>A0E5E900153C</t>
  </si>
  <si>
    <t>A0E5E900153D</t>
  </si>
  <si>
    <t>A0E5E90016D9</t>
  </si>
  <si>
    <t>A0E5E90010B7</t>
  </si>
  <si>
    <t>A0E5E900120D</t>
  </si>
  <si>
    <t>A0E5E90012C4</t>
  </si>
  <si>
    <t>A0E5E90013C5</t>
  </si>
  <si>
    <t>A0E5E90013CE</t>
  </si>
  <si>
    <t>A0E5E90010FC</t>
  </si>
  <si>
    <t>A0E5E90011AA</t>
  </si>
  <si>
    <t>A0E5E9001200</t>
  </si>
  <si>
    <t>A0E5E90012B0</t>
  </si>
  <si>
    <t>A0E5E9001439</t>
  </si>
  <si>
    <t>A0E5E90012C0</t>
  </si>
  <si>
    <t>A0E5E90013CA</t>
  </si>
  <si>
    <t>A0E5E9001587</t>
  </si>
  <si>
    <t>A0E5E90011AC</t>
  </si>
  <si>
    <t>A0E5E90013BD</t>
  </si>
  <si>
    <t>A0E5E9001517</t>
  </si>
  <si>
    <t>A0E5E9001584</t>
  </si>
  <si>
    <t>A0E5E9001586</t>
  </si>
  <si>
    <t>A0E5E90010B8</t>
  </si>
  <si>
    <t>A0E5E90010BE</t>
  </si>
  <si>
    <t>A0E5E900120E</t>
  </si>
  <si>
    <t>A0E5E9001271</t>
  </si>
  <si>
    <t>A0E5E900151A</t>
  </si>
  <si>
    <t>A0E5E90010BC</t>
  </si>
  <si>
    <t>A0E5E90011CD</t>
  </si>
  <si>
    <t>A0E5E90012BC</t>
  </si>
  <si>
    <t>A0E5E900144B</t>
  </si>
  <si>
    <t>A0E5E9001534</t>
  </si>
  <si>
    <t>A0E5E90011E5</t>
  </si>
  <si>
    <t>Anuj 3-01</t>
  </si>
  <si>
    <t>A0E5E9001388</t>
  </si>
  <si>
    <t>A0E5E9001393</t>
  </si>
  <si>
    <t>A0E5E9001396</t>
  </si>
  <si>
    <t>A0E5E90010B9</t>
  </si>
  <si>
    <t>BOX2-T4-C3-R1</t>
  </si>
  <si>
    <t>A0E5E90013B7</t>
  </si>
  <si>
    <t>A0E5E900158C</t>
  </si>
  <si>
    <t>A0E5E9001654</t>
  </si>
  <si>
    <t>A0E5E900171D</t>
  </si>
  <si>
    <t>A0E5E900133F</t>
  </si>
  <si>
    <t>BOX2-T4-C3-R2</t>
  </si>
  <si>
    <t>A0E5E9001536</t>
  </si>
  <si>
    <t>A0E5E90016D0</t>
  </si>
  <si>
    <t>A0E5E90016D6</t>
  </si>
  <si>
    <t>A0E5E90016DC</t>
  </si>
  <si>
    <t>A0E5E90011D4</t>
  </si>
  <si>
    <t>BOX2-T4-C3-R3</t>
  </si>
  <si>
    <t>A0E5E9001266</t>
  </si>
  <si>
    <t>A0E5E900133E</t>
  </si>
  <si>
    <t>A0E5E900142D</t>
  </si>
  <si>
    <t>A0E5E90016DA</t>
  </si>
  <si>
    <t>A0E5E90011FE</t>
  </si>
  <si>
    <t>BOX2-T4-C3-R4</t>
  </si>
  <si>
    <t>A0E5E90012C1</t>
  </si>
  <si>
    <t>A0E5E900152C</t>
  </si>
  <si>
    <t>A0E5E900170A</t>
  </si>
  <si>
    <t>BOX2-T4-C2-R2</t>
  </si>
  <si>
    <t>A0E5E90011C4</t>
  </si>
  <si>
    <t>BOX2-T4-C2-R3</t>
  </si>
  <si>
    <t>A0E5E90016D8</t>
  </si>
  <si>
    <t>A0E5E9001726</t>
  </si>
  <si>
    <t>A0E5E9001449</t>
  </si>
  <si>
    <t>BOX2-T4-C3-R5</t>
  </si>
  <si>
    <t>A0E5E90011D2</t>
  </si>
  <si>
    <t>A0E5E900139E</t>
  </si>
  <si>
    <t>A0E5E90013F4</t>
  </si>
  <si>
    <t>A0E5E90013FF</t>
  </si>
  <si>
    <t>A0E5E90011F5</t>
  </si>
  <si>
    <t>A0E5E900144F</t>
  </si>
  <si>
    <t>A0E5E9001582</t>
  </si>
  <si>
    <t>A0E5E90012CB</t>
  </si>
  <si>
    <t>A0E5E90012CF</t>
  </si>
  <si>
    <t>A0E5E9001580</t>
  </si>
  <si>
    <t>A0E5E900158B</t>
  </si>
  <si>
    <t>A0E5E900153B</t>
  </si>
  <si>
    <t>A0E5E9001585</t>
  </si>
  <si>
    <t>A0E5E9001264</t>
  </si>
  <si>
    <t>A0E5E9001636</t>
  </si>
  <si>
    <t>A0E5E9001653</t>
  </si>
  <si>
    <t>A0E5E9001709</t>
  </si>
  <si>
    <t>A0E5E90013C3</t>
  </si>
  <si>
    <t>BOX2-T4-C2-R4</t>
  </si>
  <si>
    <t>A0E5E90013EC</t>
  </si>
  <si>
    <t>A0E5E900150E</t>
  </si>
  <si>
    <t>A0E5E900152E</t>
  </si>
  <si>
    <t>A0E5E90016D5</t>
  </si>
  <si>
    <t>A0E5E90015EA</t>
  </si>
  <si>
    <t>BOX1-T1-C3-R4</t>
  </si>
  <si>
    <t>A0E5E90013AD</t>
  </si>
  <si>
    <t>BOX1-T1-C3-R5</t>
  </si>
  <si>
    <t>A0E5E90015E9</t>
  </si>
  <si>
    <t>A0E5E9001689</t>
  </si>
  <si>
    <t>A0E5E90012E6</t>
  </si>
  <si>
    <t>BOX2-T4-C2-R5</t>
  </si>
  <si>
    <t>A0E5E9001395</t>
  </si>
  <si>
    <t>A0E5E90013C0</t>
  </si>
  <si>
    <t>A0E5E900142B</t>
  </si>
  <si>
    <t>A0E5E900165B</t>
  </si>
  <si>
    <t>A0E5E9001120</t>
  </si>
  <si>
    <t>BOX1-T1-C3-R1</t>
  </si>
  <si>
    <t>A0E5E90011B6</t>
  </si>
  <si>
    <t>A0E5E90012AF</t>
  </si>
  <si>
    <t>A0E5E900130B</t>
  </si>
  <si>
    <t>A0E5E900168C</t>
  </si>
  <si>
    <t>A0E5E9001146</t>
  </si>
  <si>
    <t>BOX1-T1-C3-R2</t>
  </si>
  <si>
    <t>A0E5E90012BF</t>
  </si>
  <si>
    <t>A0E5E9001301</t>
  </si>
  <si>
    <t>A0E5E90014A2</t>
  </si>
  <si>
    <t>A0E5E900168B</t>
  </si>
  <si>
    <t>A0E5E90010D9</t>
  </si>
  <si>
    <t>BOX1-T1-C3-R3</t>
  </si>
  <si>
    <t>A0E5E9001214</t>
  </si>
  <si>
    <t>A0E5E90014B7</t>
  </si>
  <si>
    <t>A0E5E90015C0</t>
  </si>
  <si>
    <t>A0E5E9001687</t>
  </si>
  <si>
    <t>A0E5E9001346</t>
  </si>
  <si>
    <t>A0E5E900134A</t>
  </si>
  <si>
    <t>A0E5E90013A5</t>
  </si>
  <si>
    <t>A0E5E9001234</t>
  </si>
  <si>
    <t>BOX1-T1-C1-R1</t>
  </si>
  <si>
    <t>A0E5E9001281</t>
  </si>
  <si>
    <t>A0E5E9001306</t>
  </si>
  <si>
    <t>A0E5E900140C</t>
  </si>
  <si>
    <t>A0E5E90014A0</t>
  </si>
  <si>
    <t>A0E5E9001142</t>
  </si>
  <si>
    <t>BOX1-T1-C1-R2</t>
  </si>
  <si>
    <t>A0E5E9001284</t>
  </si>
  <si>
    <t>A0E5E9001303</t>
  </si>
  <si>
    <t>A0E5E90014BD</t>
  </si>
  <si>
    <t>A0E5E900155E</t>
  </si>
  <si>
    <t>A0E5E90016FB</t>
  </si>
  <si>
    <t>A0E5E9001212</t>
  </si>
  <si>
    <t>BOX1-T1-C1-R3</t>
  </si>
  <si>
    <t>A0E5E90013A6</t>
  </si>
  <si>
    <t>A0E5E90014BF</t>
  </si>
  <si>
    <t>A0E5E9001606</t>
  </si>
  <si>
    <t>A0E5E90016A9</t>
  </si>
  <si>
    <t>A0E5E900118F</t>
  </si>
  <si>
    <t>BOX1-T1-C1-R4</t>
  </si>
  <si>
    <t>A0E5E9001282</t>
  </si>
  <si>
    <t>A0E5E90013AC</t>
  </si>
  <si>
    <t>A0E5E90014B2</t>
  </si>
  <si>
    <t>A0E5E90016BA</t>
  </si>
  <si>
    <t>A0E5E900112F</t>
  </si>
  <si>
    <t>BOX1-T1-C1-R5</t>
  </si>
  <si>
    <t>A0E5E9001149</t>
  </si>
  <si>
    <t>A0E5E900123E</t>
  </si>
  <si>
    <t>A0E5E900123F</t>
  </si>
  <si>
    <t>A0E5E9001309</t>
  </si>
  <si>
    <t>A0E5E90010D8</t>
  </si>
  <si>
    <t>BOX1-T1-C2-R1</t>
  </si>
  <si>
    <t>A0E5E90011B4</t>
  </si>
  <si>
    <t>A0E5E90012A6</t>
  </si>
  <si>
    <t>A0E5E90013AF</t>
  </si>
  <si>
    <t>A0E5E9001684</t>
  </si>
  <si>
    <t>A0E5E9001101</t>
  </si>
  <si>
    <t>BOX1-T1-C2-R2</t>
  </si>
  <si>
    <t>A0E5E9001288</t>
  </si>
  <si>
    <t>A0E5E900130A</t>
  </si>
  <si>
    <t>A0E5E900140D</t>
  </si>
  <si>
    <t>A0E5E90015ED</t>
  </si>
  <si>
    <t>A0E5E90011B7</t>
  </si>
  <si>
    <t>BOX1-T1-C2-R3</t>
  </si>
  <si>
    <t>A0E5E90012A1</t>
  </si>
  <si>
    <t>A0E5E90012A2</t>
  </si>
  <si>
    <t>A0E5E9001598</t>
  </si>
  <si>
    <t>A0E5E900160B</t>
  </si>
  <si>
    <t>A0E5E900112A</t>
  </si>
  <si>
    <t>BOX1-T1-C2-R4</t>
  </si>
  <si>
    <t>A0E5E900114B</t>
  </si>
  <si>
    <t>A0E5E9001213</t>
  </si>
  <si>
    <t>A0E5E9001239</t>
  </si>
  <si>
    <t>A0E5E90011FF</t>
  </si>
  <si>
    <t>BOX2-T2-C1-R3</t>
  </si>
  <si>
    <t>A0E5E9001265</t>
  </si>
  <si>
    <t>A0E5E900138B</t>
  </si>
  <si>
    <t>A0E5E9001404</t>
  </si>
  <si>
    <t>A0E5E9001407</t>
  </si>
  <si>
    <t>A0E5E900140B</t>
  </si>
  <si>
    <t>A0E5E900171E</t>
  </si>
  <si>
    <t>A0E5E90013C8</t>
  </si>
  <si>
    <t>A0E5E9001589</t>
  </si>
  <si>
    <t>Mazen Jul14</t>
  </si>
  <si>
    <t>A0E5E900126F</t>
  </si>
  <si>
    <t>A0E5E90012CE</t>
  </si>
  <si>
    <t>A0E5E90013DB</t>
  </si>
  <si>
    <t>BOX2-T2-C1-R1</t>
  </si>
  <si>
    <t>A0E5E90013DF</t>
  </si>
  <si>
    <t>A0E5E900120F</t>
  </si>
  <si>
    <t>BOX2-T2-C1-R2</t>
  </si>
  <si>
    <t>A0E5E9001268</t>
  </si>
  <si>
    <t>A0E5E90012CA</t>
  </si>
  <si>
    <t>A0E5E9001539</t>
  </si>
  <si>
    <t>A0E5E9001354</t>
  </si>
  <si>
    <t>A0E5E900135B</t>
  </si>
  <si>
    <t>A0E5E9001426</t>
  </si>
  <si>
    <t>A0E5E9001639</t>
  </si>
  <si>
    <t>A0E5E9001515</t>
  </si>
  <si>
    <t>BOX2-T3-C2-R1</t>
  </si>
  <si>
    <t>A0E5E900126A</t>
  </si>
  <si>
    <t>BOX2-T3-C3-R1</t>
  </si>
  <si>
    <t>A0E5E900144A</t>
  </si>
  <si>
    <t>A0E5E900144E</t>
  </si>
  <si>
    <t>A0E5E9001637</t>
  </si>
  <si>
    <t>A0E5E900163B</t>
  </si>
  <si>
    <t>A0E5E900120C</t>
  </si>
  <si>
    <t>Hayder</t>
  </si>
  <si>
    <t>A0E5E9001352</t>
  </si>
  <si>
    <t>A0E5E9001358</t>
  </si>
  <si>
    <t>A0E5E90013B2</t>
  </si>
  <si>
    <t>A0E5E90013B8</t>
  </si>
  <si>
    <t>A0E5E90011A5</t>
  </si>
  <si>
    <t>A0E5E9001206</t>
  </si>
  <si>
    <t>A0E5E90013B6</t>
  </si>
  <si>
    <t>A0E5E90011A0</t>
  </si>
  <si>
    <t>Anuj 2-25</t>
  </si>
  <si>
    <t>A0E5E90011A1</t>
  </si>
  <si>
    <t>A0E5E90014D9</t>
  </si>
  <si>
    <t>A0E5E9001518</t>
  </si>
  <si>
    <t>A0E5E90012B4</t>
  </si>
  <si>
    <t>A0E5E90012BA</t>
  </si>
  <si>
    <t>A0E5E90013F9</t>
  </si>
  <si>
    <t>A0E5E9001428</t>
  </si>
  <si>
    <t>A0E5E90015CA</t>
  </si>
  <si>
    <t>A0E5E90013BF</t>
  </si>
  <si>
    <t>A0E5E90010BD</t>
  </si>
  <si>
    <t>A0E5E90011AB</t>
  </si>
  <si>
    <t>A0E5E90012C3</t>
  </si>
  <si>
    <t>A0E5E90013B9</t>
  </si>
  <si>
    <t>A0E5E9001512</t>
  </si>
  <si>
    <t>A0E5E9001201</t>
  </si>
  <si>
    <t>A0E5E90012BE</t>
  </si>
  <si>
    <t>A0E5E90013BB</t>
  </si>
  <si>
    <t>A0E5E90013CB</t>
  </si>
  <si>
    <t>A0E5E900147F</t>
  </si>
  <si>
    <t>A0E5E90010BB</t>
  </si>
  <si>
    <t>A0E5E90011A8</t>
  </si>
  <si>
    <t>A0E5E90011AE</t>
  </si>
  <si>
    <t>A0E5E90012B6</t>
  </si>
  <si>
    <t>A0E5E9001544</t>
  </si>
  <si>
    <t>A0E5E9001205</t>
  </si>
  <si>
    <t>A0E5E90013B3</t>
  </si>
  <si>
    <t>A0E5E90013A1</t>
  </si>
  <si>
    <t>A0E5E9001180</t>
  </si>
  <si>
    <t>BOX1-T1-C2-R5</t>
  </si>
  <si>
    <t>A0E5E90014C6</t>
  </si>
  <si>
    <t>A0E5E9001559</t>
  </si>
  <si>
    <t>A0E5E9001688</t>
  </si>
  <si>
    <t>A0E5E9001102</t>
  </si>
  <si>
    <t>BOX1-T2-C1-R1</t>
  </si>
  <si>
    <t>A0E5E900115A</t>
  </si>
  <si>
    <t>A0E5E9001182</t>
  </si>
  <si>
    <t>A0E5E90011B2</t>
  </si>
  <si>
    <t>A0E5E900149C</t>
  </si>
  <si>
    <t>A0E5E900116A</t>
  </si>
  <si>
    <t>BOX1-T2-C1-R2</t>
  </si>
  <si>
    <t>A0E5E9001186</t>
  </si>
  <si>
    <t>A0E5E90012AB</t>
  </si>
  <si>
    <t>A0E5E9001550</t>
  </si>
  <si>
    <t>A0E5E900169A</t>
  </si>
  <si>
    <t>A0E5E90010E3</t>
  </si>
  <si>
    <t>BOX1-T2-C1-R3</t>
  </si>
  <si>
    <t>A0E5E900121D</t>
  </si>
  <si>
    <t>A0E5E900121E</t>
  </si>
  <si>
    <t>A0E5E9001693</t>
  </si>
  <si>
    <t>A0E5E90016F2</t>
  </si>
  <si>
    <t>A0E5E90010E5</t>
  </si>
  <si>
    <t>BOX1-T2-C1-R4</t>
  </si>
  <si>
    <t>A0E5E90015CB</t>
  </si>
  <si>
    <t>A0E5E9001699</t>
  </si>
  <si>
    <t>A0E5E900169C</t>
  </si>
  <si>
    <t>A0E5E90016AB</t>
  </si>
  <si>
    <t>A0E5E90010D5</t>
  </si>
  <si>
    <t>BOX1-T2-C1-R5</t>
  </si>
  <si>
    <t>A0E5E9001155</t>
  </si>
  <si>
    <t>A0E5E9001166</t>
  </si>
  <si>
    <t>A0E5E9001183</t>
  </si>
  <si>
    <t>A0E5E900143B</t>
  </si>
  <si>
    <t>A0E5E900133D</t>
  </si>
  <si>
    <t>BOX1-T2-C2-R1</t>
  </si>
  <si>
    <t>A0E5E900148C</t>
  </si>
  <si>
    <t>A0E5E9001525</t>
  </si>
  <si>
    <t>A0E5E9001640</t>
  </si>
  <si>
    <t>A0E5E9001659</t>
  </si>
  <si>
    <t>A0E5E900111A</t>
  </si>
  <si>
    <t>BOX1-T2-C2-R2</t>
  </si>
  <si>
    <t>A0E5E900117A</t>
  </si>
  <si>
    <t>A0E5E900142A</t>
  </si>
  <si>
    <t>A0E5E90014BC</t>
  </si>
  <si>
    <t>A0E5E9001707</t>
  </si>
  <si>
    <t>A0E5E9001100</t>
  </si>
  <si>
    <t>BOX1-T2-C2-R3</t>
  </si>
  <si>
    <t>A0E5E90013E8</t>
  </si>
  <si>
    <t>A0E5E900142F</t>
  </si>
  <si>
    <t>A0E5E900158D</t>
  </si>
  <si>
    <t>A0E5E900159F</t>
  </si>
  <si>
    <t>A0E5E9001159</t>
  </si>
  <si>
    <t>BOX1-T2-C2-R4</t>
  </si>
  <si>
    <t>A0E5E900118E</t>
  </si>
  <si>
    <t>A0E5E9001698</t>
  </si>
  <si>
    <t>A0E5E900169B</t>
  </si>
  <si>
    <t>A0E5E90016E7</t>
  </si>
  <si>
    <t>A0E5E9001162</t>
  </si>
  <si>
    <t>BOX1-T2-C2-R5</t>
  </si>
  <si>
    <t>A0E5E90012AA</t>
  </si>
  <si>
    <t>A0E5E900143D</t>
  </si>
  <si>
    <t>A0E5E90015E7</t>
  </si>
  <si>
    <t>A0E5E90016FE</t>
  </si>
  <si>
    <t>A0E5E90010D6</t>
  </si>
  <si>
    <t>BOX1-T2-C3-R1</t>
  </si>
  <si>
    <t>A0E5E900110A</t>
  </si>
  <si>
    <t>A0E5E900110B</t>
  </si>
  <si>
    <t>A0E5E9001165</t>
  </si>
  <si>
    <t>A0E5E900155D</t>
  </si>
  <si>
    <t>A0E5E90010DA</t>
  </si>
  <si>
    <t>BOX1-T2-C3-R2</t>
  </si>
  <si>
    <t>A0E5E900116D</t>
  </si>
  <si>
    <t>A0E5E9001405</t>
  </si>
  <si>
    <t>A0E5E900140E</t>
  </si>
  <si>
    <t>A0E5E9001435</t>
  </si>
  <si>
    <t>A0E5E90010D2</t>
  </si>
  <si>
    <t>BOX1-T2-C3-R3</t>
  </si>
  <si>
    <t>A0E5E90010E8</t>
  </si>
  <si>
    <t>A0E5E900121F</t>
  </si>
  <si>
    <t>A0E5E900143C</t>
  </si>
  <si>
    <t>A0E5E900143F</t>
  </si>
  <si>
    <t>A0E5E9001163</t>
  </si>
  <si>
    <t>BOX1-T2-C3-R4</t>
  </si>
  <si>
    <t>A0E5E900116B</t>
  </si>
  <si>
    <t>A0E5E90012A5</t>
  </si>
  <si>
    <t>A0E5E90016F4</t>
  </si>
  <si>
    <t>A0E5E90017D1</t>
  </si>
  <si>
    <t>A0E5E9001109</t>
  </si>
  <si>
    <t>BOX1-T2-C3-R5</t>
  </si>
  <si>
    <t>A0E5E9001158</t>
  </si>
  <si>
    <t>A0E5E90012A9</t>
  </si>
  <si>
    <t>A0E5E90014DE</t>
  </si>
  <si>
    <t>A0E5E9001595</t>
  </si>
  <si>
    <t>A0E5E90010DB</t>
  </si>
  <si>
    <t>BOX1-T3-C1-R1</t>
  </si>
  <si>
    <t>A0E5E90011BB</t>
  </si>
  <si>
    <t>A0E5E90011BC</t>
  </si>
  <si>
    <t>A0E5E9001681</t>
  </si>
  <si>
    <t>A0E5E900168F</t>
  </si>
  <si>
    <t>A0E5E90010EE</t>
  </si>
  <si>
    <t>BOX1-T3-C1-R2</t>
  </si>
  <si>
    <t>A0E5E90011BD</t>
  </si>
  <si>
    <t>A0E5E9001261</t>
  </si>
  <si>
    <t>A0E5E900169E</t>
  </si>
  <si>
    <t>A0E5E90016F6</t>
  </si>
  <si>
    <t>A0E5E90016C0</t>
  </si>
  <si>
    <t>BOX1-T3-C1-R3</t>
  </si>
  <si>
    <t>A0E5E90016C5</t>
  </si>
  <si>
    <t>A0E5E90016C6</t>
  </si>
  <si>
    <t>A0E5E90016CC</t>
  </si>
  <si>
    <t>A0E5E90016F3</t>
  </si>
  <si>
    <t>A0E5E9001695</t>
  </si>
  <si>
    <t>BOX1-T3-C1-R4</t>
  </si>
  <si>
    <t>A0E5E90016A6</t>
  </si>
  <si>
    <t>A0E5E90016C2</t>
  </si>
  <si>
    <t>A0E5E90016CA</t>
  </si>
  <si>
    <t>A0E5E90016CB</t>
  </si>
  <si>
    <t>A0E5E9001432</t>
  </si>
  <si>
    <t>BOX1-T3-C1-R5</t>
  </si>
  <si>
    <t>A0E5E9001433</t>
  </si>
  <si>
    <t>A0E5E900143A</t>
  </si>
  <si>
    <t>A0E5E900149E</t>
  </si>
  <si>
    <t>A0E5E9001694</t>
  </si>
  <si>
    <t>A0E5E900128D</t>
  </si>
  <si>
    <t>BOX1-T3-C2-R1</t>
  </si>
  <si>
    <t>A0E5E9001363</t>
  </si>
  <si>
    <t>A0E5E900152D</t>
  </si>
  <si>
    <t>A0E5E900168E</t>
  </si>
  <si>
    <t>A0E5E90016F5</t>
  </si>
  <si>
    <t>A0E5E9001147</t>
  </si>
  <si>
    <t>BOX1-T3-C2-R2</t>
  </si>
  <si>
    <t>A0E5E9001231</t>
  </si>
  <si>
    <t>A0E5E900128B</t>
  </si>
  <si>
    <t>A0E5E9001343</t>
  </si>
  <si>
    <t>A0E5E9001498</t>
  </si>
  <si>
    <t>A0E5E9001285</t>
  </si>
  <si>
    <t>BOX1-T3-C2-R3</t>
  </si>
  <si>
    <t>A0E5E9001367</t>
  </si>
  <si>
    <t>A0E5E9001499</t>
  </si>
  <si>
    <t>A0E5E90014C7</t>
  </si>
  <si>
    <t>A0E5E90014CA</t>
  </si>
  <si>
    <t>A0E5E9001349</t>
  </si>
  <si>
    <t>BOX1-T3-C2-R4</t>
  </si>
  <si>
    <t>A0E5E9001488</t>
  </si>
  <si>
    <t>A0E5E9001494</t>
  </si>
  <si>
    <t>A0E5E90014D0</t>
  </si>
  <si>
    <t>A0E5E9001683</t>
  </si>
  <si>
    <t>A0E5E900110D</t>
  </si>
  <si>
    <t>BOX1-T3-C2-R5</t>
  </si>
  <si>
    <t>A0E5E9001167</t>
  </si>
  <si>
    <t>A0E5E900155F</t>
  </si>
  <si>
    <t>A0E5E9001591</t>
  </si>
  <si>
    <t>A0E5E90010DF</t>
  </si>
  <si>
    <t>BOX1-T3-C3-R1</t>
  </si>
  <si>
    <t>A0E5E90010F1</t>
  </si>
  <si>
    <t>A0E5E90011AF</t>
  </si>
  <si>
    <t>A0E5E9001216</t>
  </si>
  <si>
    <t>A0E5E90015C5</t>
  </si>
  <si>
    <t>A0E5E9001126</t>
  </si>
  <si>
    <t>BOX1-T3-C3-R2</t>
  </si>
  <si>
    <t>A0E5E9001129</t>
  </si>
  <si>
    <t>A0E5E9001237</t>
  </si>
  <si>
    <t>A0E5E9001478</t>
  </si>
  <si>
    <t>A0E5E90014C1</t>
  </si>
  <si>
    <t>A0E5E9001148</t>
  </si>
  <si>
    <t>BOX1-T3-C3-R3</t>
  </si>
  <si>
    <t>A0E5E900114C</t>
  </si>
  <si>
    <t>A0E5E90013A7</t>
  </si>
  <si>
    <t>A0E5E90014CD</t>
  </si>
  <si>
    <t>A0E5E900168D</t>
  </si>
  <si>
    <t>A0E5E900123D</t>
  </si>
  <si>
    <t>BOX1-T3-C3-R4</t>
  </si>
  <si>
    <t>A0E5E9001474</t>
  </si>
  <si>
    <t>A0E5E9001477</t>
  </si>
  <si>
    <t>A0E5E90014B5</t>
  </si>
  <si>
    <t>A0E5E90016AE</t>
  </si>
  <si>
    <t>A0E5E9001124</t>
  </si>
  <si>
    <t>BOX1-T3-C3-R5</t>
  </si>
  <si>
    <t>A0E5E9001289</t>
  </si>
  <si>
    <t>A0E5E9001491</t>
  </si>
  <si>
    <t>A0E5E90014B6</t>
  </si>
  <si>
    <t>A0E5E90014C2</t>
  </si>
  <si>
    <t>A0E5E90010E7</t>
  </si>
  <si>
    <t>BOX1-T4-C1-R1</t>
  </si>
  <si>
    <t>A0E5E90010F3</t>
  </si>
  <si>
    <t>A0E5E900119E</t>
  </si>
  <si>
    <t>A0E5E900147C</t>
  </si>
  <si>
    <t>A0E5E900151B</t>
  </si>
  <si>
    <t>A0E5E9001369</t>
  </si>
  <si>
    <t>BOX1-T4-C1-R2</t>
  </si>
  <si>
    <t>A0E5E900136F</t>
  </si>
  <si>
    <t>A0E5E9001400</t>
  </si>
  <si>
    <t>A0E5E9001419</t>
  </si>
  <si>
    <t>A0E5E900149B</t>
  </si>
  <si>
    <t>A0E5E900141B</t>
  </si>
  <si>
    <t>BOX1-T4-C1-R3</t>
  </si>
  <si>
    <t>A0E5E9001455</t>
  </si>
  <si>
    <t>A0E5E90014D5</t>
  </si>
  <si>
    <t>A0E5E90014DF</t>
  </si>
  <si>
    <t>A0E5E90010F0</t>
  </si>
  <si>
    <t>BOX1-T4-C1-R4</t>
  </si>
  <si>
    <t>A0E5E9001300</t>
  </si>
  <si>
    <t>A0E5E9001347</t>
  </si>
  <si>
    <t>A0E5E9001475</t>
  </si>
  <si>
    <t>A0E5E900159C</t>
  </si>
  <si>
    <t>A0E5E9001156</t>
  </si>
  <si>
    <t>BOX1-T4-C1-R5</t>
  </si>
  <si>
    <t>A0E5E90015C6</t>
  </si>
  <si>
    <t>A0E5E900160A</t>
  </si>
  <si>
    <t>A0E5E90016A0</t>
  </si>
  <si>
    <t>A0E5E90016CF</t>
  </si>
  <si>
    <t>A0E5E9001154</t>
  </si>
  <si>
    <t>BOX1-T4-C2-R1</t>
  </si>
  <si>
    <t>A0E5E900136C</t>
  </si>
  <si>
    <t>A0E5E9001450</t>
  </si>
  <si>
    <t>A0E5E9001490</t>
  </si>
  <si>
    <t>A0E5E9001510</t>
  </si>
  <si>
    <t>A0E5E900110F</t>
  </si>
  <si>
    <t>BOX1-T4-C2-R2</t>
  </si>
  <si>
    <t>A0E5E9001153</t>
  </si>
  <si>
    <t>A0E5E90011BA</t>
  </si>
  <si>
    <t>A0E5E900121C</t>
  </si>
  <si>
    <t>A0E5E9001514</t>
  </si>
  <si>
    <t>A0E5E9001108</t>
  </si>
  <si>
    <t>BOX1-T4-C2-R3</t>
  </si>
  <si>
    <t>A0E5E9001418</t>
  </si>
  <si>
    <t>A0E5E900147E</t>
  </si>
  <si>
    <t>A0E5E9001483</t>
  </si>
  <si>
    <t>A0E5E90014DC</t>
  </si>
  <si>
    <t>A0E5E90010EF</t>
  </si>
  <si>
    <t>BOX1-T4-C2-R4</t>
  </si>
  <si>
    <t>A0E5E900119C</t>
  </si>
  <si>
    <t>A0E5E900141E</t>
  </si>
  <si>
    <t>A0E5E90014C4</t>
  </si>
  <si>
    <t>A0E5E90014CB</t>
  </si>
  <si>
    <t>A0E5E90010FD</t>
  </si>
  <si>
    <t>BOX1-T4-C2-R5</t>
  </si>
  <si>
    <t>A0E5E9001194</t>
  </si>
  <si>
    <t>A0E5E900119F</t>
  </si>
  <si>
    <t>A0E5E9001415</t>
  </si>
  <si>
    <t>A0E5E900147B</t>
  </si>
  <si>
    <t>A0E5E90010D7</t>
  </si>
  <si>
    <t>BOX1-T4-C3-R1</t>
  </si>
  <si>
    <t>A0E5E900112D</t>
  </si>
  <si>
    <t>A0E5E9001190</t>
  </si>
  <si>
    <t>A0E5E9001195</t>
  </si>
  <si>
    <t>A0E5E9001519</t>
  </si>
  <si>
    <t>A0E5E90010ED</t>
  </si>
  <si>
    <t>BOX1-T4-C3-R2</t>
  </si>
  <si>
    <t>A0E5E90010F9</t>
  </si>
  <si>
    <t>A0E5E9001416</t>
  </si>
  <si>
    <t>A0E5E9001513</t>
  </si>
  <si>
    <t>A0E5E90016C3</t>
  </si>
  <si>
    <t>A0E5E900119D</t>
  </si>
  <si>
    <t>BOX1-T4-C3-R3</t>
  </si>
  <si>
    <t>A0E5E90012BD</t>
  </si>
  <si>
    <t>A0E5E9001366</t>
  </si>
  <si>
    <t>A0E5E90014B1</t>
  </si>
  <si>
    <t>A0E5E90014D8</t>
  </si>
  <si>
    <t>A0E5E900123C</t>
  </si>
  <si>
    <t>BOX1-T4-C3-R4</t>
  </si>
  <si>
    <t>A0E5E9001345</t>
  </si>
  <si>
    <t>A0E5E900136E</t>
  </si>
  <si>
    <t>A0E5E90013A3</t>
  </si>
  <si>
    <t>A0E5E90014DA</t>
  </si>
  <si>
    <t>BOX1-T4-C3-R5</t>
  </si>
  <si>
    <t>A0E5E90012AC</t>
  </si>
  <si>
    <t>A0E5E9001403</t>
  </si>
  <si>
    <t>A0E5E900147D</t>
  </si>
  <si>
    <t>A0E5E9001599</t>
  </si>
  <si>
    <t>A0E5E9001630</t>
  </si>
  <si>
    <t>A0E5E90016D4</t>
  </si>
  <si>
    <t>Alex - Damaged</t>
  </si>
  <si>
    <t>A0E5E90012CD</t>
  </si>
  <si>
    <t>A0E5E900139B</t>
  </si>
  <si>
    <t>A0E5E90016DD</t>
  </si>
  <si>
    <t>A0E5E9001717</t>
  </si>
  <si>
    <t>A0E5E90012EA</t>
  </si>
  <si>
    <t>A0E5E9001537</t>
  </si>
  <si>
    <t>A0E5E900133B</t>
  </si>
  <si>
    <t>Mazen</t>
  </si>
  <si>
    <t>A0E5E90016E6</t>
  </si>
  <si>
    <t>A0E5E9001394</t>
  </si>
  <si>
    <t>A0E5E90011FD</t>
  </si>
  <si>
    <t>imu set 1</t>
  </si>
  <si>
    <t>imu set 10</t>
  </si>
  <si>
    <t>imu set 11</t>
  </si>
  <si>
    <t>imu set 12</t>
  </si>
  <si>
    <t>imu set 13</t>
  </si>
  <si>
    <t>imu set 14</t>
  </si>
  <si>
    <t>imu set 15</t>
  </si>
  <si>
    <t>imu set 16</t>
  </si>
  <si>
    <t>imu set 17</t>
  </si>
  <si>
    <t>imu set 18</t>
  </si>
  <si>
    <t>imu set 8</t>
  </si>
  <si>
    <t>imu set 19</t>
  </si>
  <si>
    <t>imu set 2</t>
  </si>
  <si>
    <t>imu set 20</t>
  </si>
  <si>
    <t>imu set 21</t>
  </si>
  <si>
    <t>imu set 22</t>
  </si>
  <si>
    <t>imu set 23</t>
  </si>
  <si>
    <t>imu set 24</t>
  </si>
  <si>
    <t>imu set 25</t>
  </si>
  <si>
    <t>imu set 26</t>
  </si>
  <si>
    <t>imu set 27</t>
  </si>
  <si>
    <t>imu set 28</t>
  </si>
  <si>
    <t>imu set 3</t>
  </si>
  <si>
    <t>imu set 4</t>
  </si>
  <si>
    <t>imu set 5</t>
  </si>
  <si>
    <t>imu set 6</t>
  </si>
  <si>
    <t>imu set 7</t>
  </si>
  <si>
    <t>imu set 9</t>
  </si>
  <si>
    <t>Shirts</t>
  </si>
  <si>
    <t>Pants</t>
  </si>
  <si>
    <t>production</t>
  </si>
  <si>
    <t>Brain Packs</t>
  </si>
  <si>
    <t>New Sensors</t>
  </si>
  <si>
    <t>Old Sensors</t>
  </si>
  <si>
    <t>SS0</t>
  </si>
  <si>
    <t>SS1</t>
  </si>
  <si>
    <t>LS1</t>
  </si>
  <si>
    <t>LS2</t>
  </si>
  <si>
    <t>LS3</t>
  </si>
  <si>
    <t>LS4</t>
  </si>
  <si>
    <t>SS2</t>
  </si>
  <si>
    <t>SS3</t>
  </si>
  <si>
    <t>SS4</t>
  </si>
  <si>
    <t>LS5</t>
  </si>
  <si>
    <t>SP0</t>
  </si>
  <si>
    <t>LP1</t>
  </si>
  <si>
    <t>LP2</t>
  </si>
  <si>
    <t>SP1</t>
  </si>
  <si>
    <t>LP3</t>
  </si>
  <si>
    <t>SP2</t>
  </si>
  <si>
    <t>Kit1</t>
  </si>
  <si>
    <t>texas</t>
  </si>
  <si>
    <t>Kit2</t>
  </si>
  <si>
    <t>Kit3</t>
  </si>
  <si>
    <t>Kit4</t>
  </si>
  <si>
    <t>Kit5</t>
  </si>
  <si>
    <t>Kit6</t>
  </si>
  <si>
    <t>Kit7</t>
  </si>
  <si>
    <t>Kit8</t>
  </si>
  <si>
    <t>Kit9</t>
  </si>
  <si>
    <t>Kit10</t>
  </si>
  <si>
    <t>Brainpack ID</t>
  </si>
  <si>
    <t>IMU Set</t>
  </si>
  <si>
    <t>Shirt SN</t>
  </si>
  <si>
    <t>Pants SN</t>
  </si>
  <si>
    <t>Full Kits</t>
  </si>
  <si>
    <t>BP Flag</t>
  </si>
  <si>
    <t>Shirt Flag</t>
  </si>
  <si>
    <t>Pants Flag</t>
  </si>
  <si>
    <t>Ribon Cable (m)</t>
  </si>
  <si>
    <t>BP Buttons</t>
  </si>
  <si>
    <t>Capsule Washers</t>
  </si>
  <si>
    <t>Aux Cables</t>
  </si>
  <si>
    <t>Power Board Flag</t>
  </si>
  <si>
    <t>Data Board Flag</t>
  </si>
  <si>
    <t>Power Board SN</t>
  </si>
  <si>
    <t>Data Board SN</t>
  </si>
  <si>
    <t>imu set 29</t>
  </si>
  <si>
    <t>imu set 30</t>
  </si>
  <si>
    <t>imu set 31</t>
  </si>
  <si>
    <t>imu set 32</t>
  </si>
  <si>
    <t>imu set 33</t>
  </si>
  <si>
    <t>imu set 34</t>
  </si>
  <si>
    <t>imu set 35</t>
  </si>
  <si>
    <t>Row in Sensor List</t>
  </si>
  <si>
    <t>imu set 36</t>
  </si>
  <si>
    <t>imu set 37</t>
  </si>
  <si>
    <t>imu set 38</t>
  </si>
  <si>
    <t>imu set 39</t>
  </si>
  <si>
    <t>imu set 40</t>
  </si>
  <si>
    <t>imu set 41</t>
  </si>
  <si>
    <t>imu set 42</t>
  </si>
  <si>
    <t>imu set 43</t>
  </si>
  <si>
    <t>imu set 44</t>
  </si>
  <si>
    <t>imu set 45</t>
  </si>
  <si>
    <t>imu set 46</t>
  </si>
  <si>
    <t>imu set 47</t>
  </si>
  <si>
    <t>imu set 48</t>
  </si>
  <si>
    <t>imu set 49</t>
  </si>
  <si>
    <t>imu set 50</t>
  </si>
  <si>
    <t>imu set 51</t>
  </si>
  <si>
    <t>imu set 52</t>
  </si>
  <si>
    <t>imu set 53</t>
  </si>
  <si>
    <t>imu set 54</t>
  </si>
  <si>
    <t>imu set 55</t>
  </si>
  <si>
    <t>imu set 56</t>
  </si>
  <si>
    <t>imu set 57</t>
  </si>
  <si>
    <t>imu set 58</t>
  </si>
  <si>
    <t>imu set 59</t>
  </si>
  <si>
    <t>imu set 60</t>
  </si>
  <si>
    <t>imu set 61</t>
  </si>
  <si>
    <t>imu set 62</t>
  </si>
  <si>
    <t>imu set 63</t>
  </si>
  <si>
    <t>imu set 64</t>
  </si>
  <si>
    <t>imu set 65</t>
  </si>
  <si>
    <t>imu set 66</t>
  </si>
  <si>
    <t>imu set 67</t>
  </si>
  <si>
    <t>imu set 68</t>
  </si>
  <si>
    <t>imu set 69</t>
  </si>
  <si>
    <t>imu set 70</t>
  </si>
  <si>
    <t>imu set 71</t>
  </si>
  <si>
    <t>imu set 72</t>
  </si>
  <si>
    <t>imu set 73</t>
  </si>
  <si>
    <t>imu set 74</t>
  </si>
  <si>
    <t>imu set 75</t>
  </si>
  <si>
    <t>imu set 76</t>
  </si>
  <si>
    <t>imu set 77</t>
  </si>
  <si>
    <t>imu set 78</t>
  </si>
  <si>
    <t>imu set 79</t>
  </si>
  <si>
    <t>imu set 80</t>
  </si>
  <si>
    <t>imu set 81</t>
  </si>
  <si>
    <t>imu set 82</t>
  </si>
  <si>
    <t>imu set 83</t>
  </si>
  <si>
    <t>imu set 84</t>
  </si>
  <si>
    <t>imu set 85</t>
  </si>
  <si>
    <t>imu set 86</t>
  </si>
  <si>
    <t>imu set 87</t>
  </si>
  <si>
    <t>imu set 88</t>
  </si>
  <si>
    <t>imu set 89</t>
  </si>
  <si>
    <t>imu set 90</t>
  </si>
  <si>
    <t>imu set 91</t>
  </si>
  <si>
    <t>imu set 92</t>
  </si>
  <si>
    <t>imu set 93</t>
  </si>
  <si>
    <t>imu set 94</t>
  </si>
  <si>
    <t>imu set 95</t>
  </si>
  <si>
    <t>imu set 96</t>
  </si>
  <si>
    <t>imu set 97</t>
  </si>
  <si>
    <t>imu set 98</t>
  </si>
  <si>
    <t>imu set 99</t>
  </si>
  <si>
    <t>imu set 100</t>
  </si>
  <si>
    <t>Body ID</t>
  </si>
  <si>
    <t>Working</t>
  </si>
  <si>
    <t xml:space="preserve"> </t>
  </si>
  <si>
    <t>IMU Flag</t>
  </si>
  <si>
    <t>Shirt Octopus Flag</t>
  </si>
  <si>
    <t>Pants Octopus Flag</t>
  </si>
  <si>
    <t>LS6</t>
  </si>
  <si>
    <t>LS7</t>
  </si>
  <si>
    <t>LS8</t>
  </si>
  <si>
    <t>LS9</t>
  </si>
  <si>
    <t>LS10</t>
  </si>
  <si>
    <t>LS11</t>
  </si>
  <si>
    <t>LS12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</si>
  <si>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</si>
  <si>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</si>
  <si>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</si>
  <si>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</si>
  <si>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</si>
  <si>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</si>
  <si>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</si>
  <si>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</si>
  <si>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</si>
  <si>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</si>
  <si>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SS5</t>
  </si>
  <si>
    <t>SS6</t>
  </si>
  <si>
    <t>SS7</t>
  </si>
  <si>
    <t>SS8</t>
  </si>
  <si>
    <t>SS9</t>
  </si>
  <si>
    <t>SS10</t>
  </si>
  <si>
    <t>SS20</t>
  </si>
  <si>
    <t>SS21</t>
  </si>
  <si>
    <t>SS22</t>
  </si>
  <si>
    <t>SS30</t>
  </si>
  <si>
    <t>SS31</t>
  </si>
  <si>
    <t>SS32</t>
  </si>
  <si>
    <t>SS33</t>
  </si>
  <si>
    <t>SS34</t>
  </si>
  <si>
    <t>SS35</t>
  </si>
  <si>
    <t>SS36</t>
  </si>
  <si>
    <t>PB13</t>
  </si>
  <si>
    <t>Maz boston</t>
  </si>
  <si>
    <t>Shipped to Zensah</t>
  </si>
  <si>
    <t>Shipped to CTT</t>
  </si>
  <si>
    <t>PB8</t>
  </si>
  <si>
    <t>PB7</t>
  </si>
  <si>
    <t>Cranfield University</t>
  </si>
  <si>
    <t>PB9</t>
  </si>
  <si>
    <t>LISA Boston</t>
  </si>
  <si>
    <t>PB1</t>
  </si>
  <si>
    <t>Boston</t>
  </si>
  <si>
    <t>PB11</t>
  </si>
  <si>
    <t>PB12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</si>
  <si>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</si>
  <si>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</si>
  <si>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</si>
  <si>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</si>
  <si>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</si>
  <si>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</si>
  <si>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</si>
  <si>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</si>
  <si>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</si>
  <si>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</si>
  <si>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</si>
  <si>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</si>
  <si>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</si>
  <si>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</si>
  <si>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</si>
  <si>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</si>
  <si>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</si>
  <si>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</si>
  <si>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</si>
  <si>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SP3</t>
  </si>
  <si>
    <t>SP4</t>
  </si>
  <si>
    <t>SP5</t>
  </si>
  <si>
    <t>SP6</t>
  </si>
  <si>
    <t>SP7</t>
  </si>
  <si>
    <t>SP8</t>
  </si>
  <si>
    <t>SP9</t>
  </si>
  <si>
    <t>SP10</t>
  </si>
  <si>
    <t>SP20</t>
  </si>
  <si>
    <t>SP21</t>
  </si>
  <si>
    <t>SP22</t>
  </si>
  <si>
    <t>SP30</t>
  </si>
  <si>
    <t>SP31</t>
  </si>
  <si>
    <t>SP32</t>
  </si>
  <si>
    <t>SP33</t>
  </si>
  <si>
    <t>SP34</t>
  </si>
  <si>
    <t>SP35</t>
  </si>
  <si>
    <t>SP36</t>
  </si>
  <si>
    <t>PB5</t>
  </si>
  <si>
    <t>PB4</t>
  </si>
  <si>
    <t>PB14</t>
  </si>
  <si>
    <t>PB15</t>
  </si>
  <si>
    <t>Notes</t>
  </si>
  <si>
    <t>Version</t>
  </si>
  <si>
    <t>S00027</t>
  </si>
  <si>
    <t>S00028</t>
  </si>
  <si>
    <t>S00029</t>
  </si>
  <si>
    <t>S00031</t>
  </si>
  <si>
    <t>S00032</t>
  </si>
  <si>
    <t>S00033</t>
  </si>
  <si>
    <t>S00034</t>
  </si>
  <si>
    <t>S00035</t>
  </si>
  <si>
    <t>S00036</t>
  </si>
  <si>
    <t>S00038</t>
  </si>
  <si>
    <t>S00023</t>
  </si>
  <si>
    <t>S00024</t>
  </si>
  <si>
    <t>S00025</t>
  </si>
  <si>
    <t>S00040</t>
  </si>
  <si>
    <t>S00041</t>
  </si>
  <si>
    <t>S00042</t>
  </si>
  <si>
    <t>S00043</t>
  </si>
  <si>
    <t>S00044</t>
  </si>
  <si>
    <t>S00046</t>
  </si>
  <si>
    <t>S00047</t>
  </si>
  <si>
    <t>S00048</t>
  </si>
  <si>
    <t>S00050</t>
  </si>
  <si>
    <t>Power Button does not work</t>
  </si>
  <si>
    <t>Q1 faulty, not responding on UART</t>
  </si>
  <si>
    <t>Fail:Weak signal on Quintic 1</t>
  </si>
  <si>
    <t>Fail:Weak signal on Quintic 1</t>
  </si>
  <si>
    <t>Lisa</t>
  </si>
  <si>
    <t>yes</t>
  </si>
  <si>
    <t>no</t>
  </si>
  <si>
    <t>Updated</t>
  </si>
  <si>
    <t>16/05/2016</t>
  </si>
  <si>
    <t>Kit 7</t>
  </si>
  <si>
    <t>Kit 8</t>
  </si>
  <si>
    <t>Kit 10</t>
  </si>
  <si>
    <t xml:space="preserve">Kit 9 </t>
  </si>
  <si>
    <t>Kit 6</t>
  </si>
  <si>
    <t>Kit 1</t>
  </si>
  <si>
    <t>Kit 2</t>
  </si>
  <si>
    <t>Kit 3</t>
  </si>
  <si>
    <t>Kit 4</t>
  </si>
  <si>
    <t>Kit 5</t>
  </si>
  <si>
    <t>Kit 9</t>
  </si>
  <si>
    <t>PB21</t>
  </si>
  <si>
    <t>SS37</t>
  </si>
  <si>
    <t>SP37</t>
  </si>
  <si>
    <t>SS38</t>
  </si>
  <si>
    <t>LS30</t>
  </si>
  <si>
    <t>Project</t>
  </si>
  <si>
    <t>Kits</t>
  </si>
  <si>
    <t>CTT</t>
  </si>
  <si>
    <t>PepsiCo.</t>
  </si>
  <si>
    <t>17/05/2016</t>
  </si>
  <si>
    <t>PB2</t>
  </si>
  <si>
    <t xml:space="preserve">Sent to CTT </t>
  </si>
  <si>
    <t>S00013</t>
  </si>
  <si>
    <t>S00003</t>
  </si>
  <si>
    <t>debug only</t>
  </si>
  <si>
    <t>aka Modona</t>
  </si>
  <si>
    <t>S00001</t>
  </si>
  <si>
    <t>S00006</t>
  </si>
  <si>
    <t>old version</t>
  </si>
  <si>
    <t>S00004</t>
  </si>
  <si>
    <t>Old Version</t>
  </si>
  <si>
    <t>PB16</t>
  </si>
  <si>
    <t>054862</t>
  </si>
  <si>
    <t>054865</t>
  </si>
  <si>
    <t>049951</t>
  </si>
  <si>
    <t>049954</t>
  </si>
  <si>
    <t>054868</t>
  </si>
  <si>
    <t>011070</t>
  </si>
  <si>
    <t>011074</t>
  </si>
  <si>
    <t>011075</t>
  </si>
  <si>
    <t>011060</t>
  </si>
  <si>
    <t>011026</t>
  </si>
  <si>
    <t>011037</t>
  </si>
  <si>
    <t>011048</t>
  </si>
  <si>
    <t>011053</t>
  </si>
  <si>
    <t>011032</t>
  </si>
  <si>
    <t>011035</t>
  </si>
  <si>
    <t>011033</t>
  </si>
  <si>
    <t>Capsule Buttons</t>
  </si>
  <si>
    <t>Old BP top</t>
  </si>
  <si>
    <t>Old BP bottom</t>
  </si>
  <si>
    <t>Numbers Stickers</t>
  </si>
  <si>
    <t>Micro SDs</t>
  </si>
  <si>
    <t>LS31</t>
  </si>
  <si>
    <t>LS32</t>
  </si>
  <si>
    <t>LS33</t>
  </si>
  <si>
    <t>LS34</t>
  </si>
  <si>
    <t>New Capsule Bottoms</t>
  </si>
  <si>
    <t>Old Capsule Spring Contacts</t>
  </si>
  <si>
    <t>81 of these are defective</t>
  </si>
  <si>
    <t>Firmware Updated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</si>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</sst>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rgb="FF3737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0" fillId="0" borderId="0" xfId="0" applyFill="1"/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4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466732</xdr:colOff>
      <xdr:row>2</xdr:row>
      <xdr:rowOff>5717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161932</xdr:colOff>
      <xdr:row>2</xdr:row>
      <xdr:rowOff>24767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390532</xdr:colOff>
      <xdr:row>0</xdr:row>
      <xdr:rowOff>929642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466732</xdr:colOff>
      <xdr:row>0</xdr:row>
      <xdr:rowOff>929642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6" sqref="I6"/>
    </sheetView>
  </sheetViews>
  <sheetFormatPr defaultRowHeight="15" x14ac:dyDescent="0.25"/>
  <cols>
    <col min="1" max="1" width="11.28515625" customWidth="1"/>
  </cols>
  <sheetData>
    <row r="1" spans="1:4" ht="57.75" customHeight="1" x14ac:dyDescent="0.25"/>
    <row r="3" spans="1:4" x14ac:dyDescent="0.25">
      <c r="A3" s="1" t="s">
        <v>900</v>
      </c>
      <c r="B3" s="1" t="s">
        <v>901</v>
      </c>
      <c r="C3" s="1" t="s">
        <v>11</v>
      </c>
      <c r="D3" s="1" t="s">
        <v>851</v>
      </c>
    </row>
    <row r="4" spans="1:4" x14ac:dyDescent="0.25">
      <c r="A4" s="2" t="s">
        <v>903</v>
      </c>
      <c r="B4" s="1"/>
      <c r="C4" s="1"/>
    </row>
    <row r="5" spans="1:4" x14ac:dyDescent="0.25">
      <c r="B5" t="s">
        <v>889</v>
      </c>
    </row>
    <row r="6" spans="1:4" x14ac:dyDescent="0.25">
      <c r="B6" t="s">
        <v>890</v>
      </c>
    </row>
    <row r="7" spans="1:4" x14ac:dyDescent="0.25">
      <c r="B7" t="s">
        <v>891</v>
      </c>
    </row>
    <row r="8" spans="1:4" x14ac:dyDescent="0.25">
      <c r="B8" t="s">
        <v>892</v>
      </c>
    </row>
    <row r="9" spans="1:4" x14ac:dyDescent="0.25">
      <c r="B9" t="s">
        <v>893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" workbookViewId="0">
      <selection activeCell="P8" sqref="P8"/>
    </sheetView>
  </sheetViews>
  <sheetFormatPr defaultRowHeight="15" outlineLevelCol="1" x14ac:dyDescent="0.25"/>
  <cols>
    <col min="1" max="1" width="20.42578125" customWidth="1"/>
    <col min="3" max="3" width="10.7109375" bestFit="1" customWidth="1"/>
    <col min="4" max="4" width="12.140625" customWidth="1"/>
    <col min="5" max="5" width="9.7109375" customWidth="1"/>
    <col min="8" max="8" width="13.5703125" customWidth="1"/>
    <col min="10" max="13" width="9.140625" hidden="1" customWidth="1" outlineLevel="1"/>
    <col min="14" max="14" width="16.42578125" hidden="1" customWidth="1" outlineLevel="1"/>
    <col min="15" max="15" width="14.7109375" hidden="1" customWidth="1" outlineLevel="1"/>
    <col min="16" max="16" width="9.140625" collapsed="1"/>
  </cols>
  <sheetData>
    <row r="1" spans="1:15" ht="56.25" customHeight="1" x14ac:dyDescent="0.25">
      <c r="J1" t="s">
        <v>760</v>
      </c>
    </row>
    <row r="2" spans="1:15" x14ac:dyDescent="0.25">
      <c r="A2" s="1" t="s">
        <v>28</v>
      </c>
      <c r="B2">
        <f>COUNTIF(C:C,"ready")</f>
        <v>4</v>
      </c>
    </row>
    <row r="3" spans="1:15" x14ac:dyDescent="0.25">
      <c r="A3" s="1" t="s">
        <v>18</v>
      </c>
      <c r="B3">
        <f>FLOOR(MIN(Brainpacks!B1,Shirts!B1,Pants!B1,components!C7,components!C6,(Sensors!B1/9)),1)</f>
        <v>11</v>
      </c>
    </row>
    <row r="4" spans="1:15" x14ac:dyDescent="0.25">
      <c r="A4" s="1" t="s">
        <v>10</v>
      </c>
      <c r="B4" s="1" t="s">
        <v>12</v>
      </c>
      <c r="C4" s="1" t="s">
        <v>11</v>
      </c>
      <c r="D4" s="1" t="s">
        <v>669</v>
      </c>
      <c r="E4" s="1" t="s">
        <v>670</v>
      </c>
      <c r="F4" s="1" t="s">
        <v>671</v>
      </c>
      <c r="G4" s="1" t="s">
        <v>672</v>
      </c>
      <c r="H4" s="1" t="s">
        <v>851</v>
      </c>
      <c r="J4" s="1" t="s">
        <v>674</v>
      </c>
      <c r="K4" s="1" t="s">
        <v>761</v>
      </c>
      <c r="L4" s="1" t="s">
        <v>675</v>
      </c>
      <c r="M4" s="1" t="s">
        <v>676</v>
      </c>
      <c r="N4" s="1" t="s">
        <v>681</v>
      </c>
      <c r="O4" s="1" t="s">
        <v>682</v>
      </c>
    </row>
    <row r="5" spans="1:15" x14ac:dyDescent="0.25">
      <c r="A5" t="s">
        <v>658</v>
      </c>
      <c r="B5" t="s">
        <v>659</v>
      </c>
      <c r="C5" t="s">
        <v>30</v>
      </c>
      <c r="D5" t="s">
        <v>853</v>
      </c>
      <c r="E5" t="s">
        <v>609</v>
      </c>
      <c r="F5" t="s">
        <v>771</v>
      </c>
      <c r="G5" t="s">
        <v>819</v>
      </c>
      <c r="J5">
        <f>IF((INDEX(Brainpacks!E:E,MATCH(D5,Brainpacks!A:A,0)))="no",1,0)</f>
        <v>0</v>
      </c>
      <c r="K5">
        <f>IF((INDEX('Sensor Kits'!G:G,MATCH(E5,'Sensor Kits'!A:A,0)))="FALSE",1,0)</f>
        <v>0</v>
      </c>
      <c r="L5">
        <f>IF((INDEX(Shirts!E:E,MATCH(F5,Shirts!A:A,0)))="no",1,0)</f>
        <v>0</v>
      </c>
      <c r="M5">
        <f>IF((INDEX(Pants!E:E,MATCH(G5,Pants!A:A,0)))="no",1,0)</f>
        <v>0</v>
      </c>
      <c r="N5" t="e">
        <f>IF((INDEX('Power Boards'!E:E,MATCH(#REF!,'Power Boards'!A:A,0)))="defective",1,0)</f>
        <v>#REF!</v>
      </c>
      <c r="O5" t="e">
        <f>IF((INDEX('Data Boards'!E:E,MATCH(#REF!,'Data Boards'!A:A,0)))="defective",1,0)</f>
        <v>#REF!</v>
      </c>
    </row>
    <row r="6" spans="1:15" x14ac:dyDescent="0.25">
      <c r="A6" t="s">
        <v>660</v>
      </c>
      <c r="C6" t="s">
        <v>27</v>
      </c>
      <c r="D6" t="s">
        <v>856</v>
      </c>
      <c r="E6" t="s">
        <v>610</v>
      </c>
      <c r="F6" t="s">
        <v>773</v>
      </c>
      <c r="G6" t="s">
        <v>821</v>
      </c>
      <c r="J6">
        <f>IF((INDEX(Brainpacks!E:E,MATCH(D6,Brainpacks!A:A,0)))="no",1,0)</f>
        <v>1</v>
      </c>
      <c r="K6">
        <f>IF((INDEX('Sensor Kits'!G:G,MATCH(E6,'Sensor Kits'!A:A,0)))="FALSE",1,0)</f>
        <v>0</v>
      </c>
      <c r="L6">
        <f>IF((INDEX(Shirts!E:E,MATCH(F6,Shirts!A:A,0)))="no",1,0)</f>
        <v>0</v>
      </c>
      <c r="M6">
        <f>IF((INDEX(Pants!E:E,MATCH(G6,Pants!A:A,0)))="no",1,0)</f>
        <v>0</v>
      </c>
      <c r="N6" t="e">
        <f>IF((INDEX('Power Boards'!E:E,MATCH(#REF!,'Power Boards'!A:A,0)))="defective",1,0)</f>
        <v>#REF!</v>
      </c>
      <c r="O6" t="e">
        <f>IF((INDEX('Data Boards'!E:E,MATCH(#REF!,'Data Boards'!A:A,0)))="defective",1,0)</f>
        <v>#REF!</v>
      </c>
    </row>
    <row r="7" spans="1:15" x14ac:dyDescent="0.25">
      <c r="A7" t="s">
        <v>661</v>
      </c>
      <c r="B7" t="s">
        <v>659</v>
      </c>
      <c r="C7" t="s">
        <v>30</v>
      </c>
      <c r="D7" t="s">
        <v>864</v>
      </c>
      <c r="E7" t="s">
        <v>611</v>
      </c>
      <c r="F7" t="s">
        <v>775</v>
      </c>
      <c r="G7" t="s">
        <v>823</v>
      </c>
      <c r="J7">
        <f>IF((INDEX(Brainpacks!E:E,MATCH(D7,Brainpacks!A:A,0)))="no",1,0)</f>
        <v>0</v>
      </c>
      <c r="K7">
        <f>IF((INDEX('Sensor Kits'!G:G,MATCH(E7,'Sensor Kits'!A:A,0)))="FALSE",1,0)</f>
        <v>0</v>
      </c>
      <c r="L7">
        <f>IF((INDEX(Shirts!E:E,MATCH(F7,Shirts!A:A,0)))="no",1,0)</f>
        <v>0</v>
      </c>
      <c r="M7">
        <f>IF((INDEX(Pants!E:E,MATCH(G7,Pants!A:A,0)))="no",1,0)</f>
        <v>0</v>
      </c>
      <c r="N7" t="e">
        <f>IF((INDEX('Power Boards'!E:E,MATCH(#REF!,'Power Boards'!A:A,0)))="defective",1,0)</f>
        <v>#REF!</v>
      </c>
      <c r="O7" t="e">
        <f>IF((INDEX('Data Boards'!E:E,MATCH(#REF!,'Data Boards'!A:A,0)))="defective",1,0)</f>
        <v>#REF!</v>
      </c>
    </row>
    <row r="8" spans="1:15" x14ac:dyDescent="0.25">
      <c r="A8" t="s">
        <v>662</v>
      </c>
      <c r="B8" t="s">
        <v>659</v>
      </c>
      <c r="C8" t="s">
        <v>30</v>
      </c>
      <c r="D8" t="s">
        <v>858</v>
      </c>
      <c r="E8" t="s">
        <v>612</v>
      </c>
      <c r="F8" t="s">
        <v>777</v>
      </c>
      <c r="G8" t="s">
        <v>825</v>
      </c>
      <c r="J8">
        <f>IF((INDEX(Brainpacks!E:E,MATCH(D8,Brainpacks!A:A,0)))="no",1,0)</f>
        <v>0</v>
      </c>
      <c r="K8">
        <f>IF((INDEX('Sensor Kits'!G:G,MATCH(E8,'Sensor Kits'!A:A,0)))="FALSE",1,0)</f>
        <v>0</v>
      </c>
      <c r="L8">
        <f>IF((INDEX(Shirts!E:E,MATCH(F8,Shirts!A:A,0)))="no",1,0)</f>
        <v>0</v>
      </c>
      <c r="M8">
        <f>IF((INDEX(Pants!E:E,MATCH(G8,Pants!A:A,0)))="no",1,0)</f>
        <v>0</v>
      </c>
      <c r="N8" t="e">
        <f>IF((INDEX('Power Boards'!E:E,MATCH(#REF!,'Power Boards'!A:A,0)))="defective",1,0)</f>
        <v>#REF!</v>
      </c>
      <c r="O8" t="e">
        <f>IF((INDEX('Data Boards'!E:E,MATCH(#REF!,'Data Boards'!A:A,0)))="defective",1,0)</f>
        <v>#REF!</v>
      </c>
    </row>
    <row r="9" spans="1:15" x14ac:dyDescent="0.25">
      <c r="A9" t="s">
        <v>663</v>
      </c>
      <c r="C9" t="s">
        <v>27</v>
      </c>
      <c r="D9" t="s">
        <v>863</v>
      </c>
      <c r="E9" t="s">
        <v>613</v>
      </c>
      <c r="F9" t="s">
        <v>899</v>
      </c>
      <c r="G9" t="s">
        <v>824</v>
      </c>
      <c r="J9">
        <f>IF((INDEX(Brainpacks!E:E,MATCH(D9,Brainpacks!A:A,0)))="no",1,0)</f>
        <v>0</v>
      </c>
      <c r="K9">
        <f>IF((INDEX('Sensor Kits'!G:G,MATCH(E9,'Sensor Kits'!A:A,0)))="FALSE",1,0)</f>
        <v>0</v>
      </c>
      <c r="L9">
        <f>IF((INDEX(Shirts!E:E,MATCH(F9,Shirts!A:A,0)))="no",1,0)</f>
        <v>0</v>
      </c>
      <c r="M9">
        <f>IF((INDEX(Pants!E:E,MATCH(G9,Pants!A:A,0)))="no",1,0)</f>
        <v>0</v>
      </c>
      <c r="N9" t="e">
        <f>IF((INDEX('Power Boards'!E:E,MATCH(#REF!,'Power Boards'!A:A,0)))="defective",1,0)</f>
        <v>#REF!</v>
      </c>
      <c r="O9" t="e">
        <f>IF((INDEX('Data Boards'!E:E,MATCH(#REF!,'Data Boards'!A:A,0)))="defective",1,0)</f>
        <v>#REF!</v>
      </c>
    </row>
    <row r="10" spans="1:15" x14ac:dyDescent="0.25">
      <c r="A10" t="s">
        <v>664</v>
      </c>
      <c r="C10" t="s">
        <v>27</v>
      </c>
      <c r="E10" t="s">
        <v>614</v>
      </c>
      <c r="F10" t="s">
        <v>785</v>
      </c>
      <c r="G10" t="s">
        <v>840</v>
      </c>
      <c r="J10" t="e">
        <f>IF((INDEX(Brainpacks!E:E,MATCH(D10,Brainpacks!A:A,0)))="no",1,0)</f>
        <v>#N/A</v>
      </c>
      <c r="K10">
        <f>IF((INDEX('Sensor Kits'!G:G,MATCH(E10,'Sensor Kits'!A:A,0)))="FALSE",1,0)</f>
        <v>0</v>
      </c>
      <c r="L10">
        <f>IF((INDEX(Shirts!E:E,MATCH(F10,Shirts!A:A,0)))="no",1,0)</f>
        <v>0</v>
      </c>
      <c r="M10">
        <f>IF((INDEX(Pants!E:E,MATCH(G10,Pants!A:A,0)))="no",1,0)</f>
        <v>0</v>
      </c>
      <c r="N10" t="e">
        <f>IF((INDEX('Power Boards'!E:E,MATCH(#REF!,'Power Boards'!A:A,0)))="defective",1,0)</f>
        <v>#REF!</v>
      </c>
      <c r="O10" t="e">
        <f>IF((INDEX('Data Boards'!E:E,MATCH(#REF!,'Data Boards'!A:A,0)))="defective",1,0)</f>
        <v>#REF!</v>
      </c>
    </row>
    <row r="11" spans="1:15" x14ac:dyDescent="0.25">
      <c r="A11" t="s">
        <v>665</v>
      </c>
      <c r="B11" t="s">
        <v>659</v>
      </c>
      <c r="C11" t="s">
        <v>30</v>
      </c>
      <c r="D11" t="s">
        <v>865</v>
      </c>
      <c r="E11" t="s">
        <v>634</v>
      </c>
      <c r="F11" t="s">
        <v>786</v>
      </c>
      <c r="G11" t="s">
        <v>841</v>
      </c>
      <c r="J11">
        <f>IF((INDEX(Brainpacks!E:E,MATCH(D11,Brainpacks!A:A,0)))="no",1,0)</f>
        <v>0</v>
      </c>
      <c r="K11">
        <f>IF((INDEX('Sensor Kits'!G:G,MATCH(E11,'Sensor Kits'!A:A,0)))="FALSE",1,0)</f>
        <v>0</v>
      </c>
      <c r="L11">
        <f>IF((INDEX(Shirts!E:E,MATCH(F11,Shirts!A:A,0)))="no",1,0)</f>
        <v>0</v>
      </c>
      <c r="M11">
        <f>IF((INDEX(Pants!E:E,MATCH(G11,Pants!A:A,0)))="no",1,0)</f>
        <v>0</v>
      </c>
      <c r="N11" t="e">
        <f>IF((INDEX('Power Boards'!E:E,MATCH(#REF!,'Power Boards'!A:A,0)))="defective",1,0)</f>
        <v>#REF!</v>
      </c>
      <c r="O11" t="e">
        <f>IF((INDEX('Data Boards'!E:E,MATCH(#REF!,'Data Boards'!A:A,0)))="defective",1,0)</f>
        <v>#REF!</v>
      </c>
    </row>
    <row r="12" spans="1:15" x14ac:dyDescent="0.25">
      <c r="A12" t="s">
        <v>666</v>
      </c>
      <c r="C12" t="s">
        <v>27</v>
      </c>
      <c r="E12" t="s">
        <v>618</v>
      </c>
      <c r="F12" t="s">
        <v>787</v>
      </c>
      <c r="G12" t="s">
        <v>842</v>
      </c>
      <c r="J12" t="e">
        <f>IF((INDEX(Brainpacks!E:E,MATCH(D12,Brainpacks!A:A,0)))="no",1,0)</f>
        <v>#N/A</v>
      </c>
      <c r="K12">
        <f>IF((INDEX('Sensor Kits'!G:G,MATCH(E12,'Sensor Kits'!A:A,0)))="FALSE",1,0)</f>
        <v>0</v>
      </c>
      <c r="L12">
        <f>IF((INDEX(Shirts!E:E,MATCH(F12,Shirts!A:A,0)))="no",1,0)</f>
        <v>0</v>
      </c>
      <c r="M12">
        <f>IF((INDEX(Pants!E:E,MATCH(G12,Pants!A:A,0)))="no",1,0)</f>
        <v>0</v>
      </c>
      <c r="N12" t="e">
        <f>IF((INDEX('Power Boards'!E:E,MATCH(#REF!,'Power Boards'!A:A,0)))="defective",1,0)</f>
        <v>#REF!</v>
      </c>
      <c r="O12" t="e">
        <f>IF((INDEX('Data Boards'!E:E,MATCH(#REF!,'Data Boards'!A:A,0)))="defective",1,0)</f>
        <v>#REF!</v>
      </c>
    </row>
    <row r="13" spans="1:15" x14ac:dyDescent="0.25">
      <c r="A13" t="s">
        <v>667</v>
      </c>
      <c r="B13" t="s">
        <v>659</v>
      </c>
      <c r="C13" t="s">
        <v>30</v>
      </c>
      <c r="D13" t="s">
        <v>859</v>
      </c>
      <c r="E13" t="s">
        <v>615</v>
      </c>
      <c r="F13" t="s">
        <v>788</v>
      </c>
      <c r="G13" t="s">
        <v>843</v>
      </c>
      <c r="J13">
        <f>IF((INDEX(Brainpacks!E:E,MATCH(D13,Brainpacks!A:A,0)))="no",1,0)</f>
        <v>0</v>
      </c>
      <c r="K13">
        <f>IF((INDEX('Sensor Kits'!G:G,MATCH(E13,'Sensor Kits'!A:A,0)))="FALSE",1,0)</f>
        <v>0</v>
      </c>
      <c r="L13">
        <f>IF((INDEX(Shirts!E:E,MATCH(F13,Shirts!A:A,0)))="no",1,0)</f>
        <v>0</v>
      </c>
      <c r="M13">
        <f>IF((INDEX(Pants!E:E,MATCH(G13,Pants!A:A,0)))="no",1,0)</f>
        <v>0</v>
      </c>
      <c r="N13" t="e">
        <f>IF((INDEX('Power Boards'!E:E,MATCH(#REF!,'Power Boards'!A:A,0)))="defective",1,0)</f>
        <v>#REF!</v>
      </c>
      <c r="O13" t="e">
        <f>IF((INDEX('Data Boards'!E:E,MATCH(#REF!,'Data Boards'!A:A,0)))="defective",1,0)</f>
        <v>#REF!</v>
      </c>
    </row>
    <row r="14" spans="1:15" x14ac:dyDescent="0.25">
      <c r="A14" t="s">
        <v>668</v>
      </c>
      <c r="B14" t="s">
        <v>659</v>
      </c>
      <c r="C14" t="s">
        <v>30</v>
      </c>
      <c r="D14" t="s">
        <v>861</v>
      </c>
      <c r="E14" t="s">
        <v>616</v>
      </c>
      <c r="F14" t="s">
        <v>789</v>
      </c>
      <c r="G14" t="s">
        <v>844</v>
      </c>
      <c r="J14">
        <f>IF((INDEX(Brainpacks!E:E,MATCH(D14,Brainpacks!A:A,0)))="no",1,0)</f>
        <v>0</v>
      </c>
      <c r="K14">
        <f ca="1">IF((INDEX('Sensor Kits'!G:G,MATCH(E14,'Sensor Kits'!A:A,0)))="FALSE",1,0)</f>
        <v>0</v>
      </c>
      <c r="L14">
        <f>IF((INDEX(Shirts!E:E,MATCH(F14,Shirts!A:A,0)))="no",1,0)</f>
        <v>0</v>
      </c>
      <c r="M14">
        <f>IF((INDEX(Pants!E:E,MATCH(G14,Pants!A:A,0)))="no",1,0)</f>
        <v>0</v>
      </c>
      <c r="N14" t="e">
        <f>IF((INDEX('Power Boards'!E:E,MATCH(#REF!,'Power Boards'!A:A,0)))="defective",1,0)</f>
        <v>#REF!</v>
      </c>
      <c r="O14" t="e">
        <f>IF((INDEX('Data Boards'!E:E,MATCH(#REF!,'Data Boards'!A:A,0)))="defective",1,0)</f>
        <v>#REF!</v>
      </c>
    </row>
    <row r="15" spans="1:15" x14ac:dyDescent="0.25">
      <c r="J15" t="e">
        <f>IF((INDEX(Brainpacks!E:E,MATCH(D15,Brainpacks!A:A,0)))="no",1,0)</f>
        <v>#N/A</v>
      </c>
      <c r="K15" t="e">
        <f>IF((INDEX('Sensor Kits'!G:G,MATCH(E15,'Sensor Kits'!A:A,0)))="FALSE",1,0)</f>
        <v>#N/A</v>
      </c>
      <c r="L15" t="e">
        <f>IF((INDEX(Shirts!E:E,MATCH(F15,Shirts!A:A,0)))="no",1,0)</f>
        <v>#N/A</v>
      </c>
      <c r="M15" t="e">
        <f>IF((INDEX(Pants!E:E,MATCH(G15,Pants!A:A,0)))="no",1,0)</f>
        <v>#N/A</v>
      </c>
      <c r="N15" t="e">
        <f>IF((INDEX('Power Boards'!E:E,MATCH(#REF!,'Power Boards'!A:A,0)))="defective",1,0)</f>
        <v>#REF!</v>
      </c>
      <c r="O15" t="e">
        <f>IF((INDEX('Data Boards'!E:E,MATCH(#REF!,'Data Boards'!A:A,0)))="defective",1,0)</f>
        <v>#REF!</v>
      </c>
    </row>
    <row r="16" spans="1:15" x14ac:dyDescent="0.25">
      <c r="J16" t="e">
        <f>IF((INDEX(Brainpacks!E:E,MATCH(D16,Brainpacks!A:A,0)))="no",1,0)</f>
        <v>#N/A</v>
      </c>
      <c r="L16" t="e">
        <f>IF((INDEX(Shirts!E:E,MATCH(F16,Shirts!A:A,0)))="no",1,0)</f>
        <v>#N/A</v>
      </c>
      <c r="M16" t="e">
        <f>IF((INDEX(Pants!E:E,MATCH(G16,Pants!A:A,0)))="no",1,0)</f>
        <v>#N/A</v>
      </c>
      <c r="N16" t="e">
        <f>IF((INDEX('Power Boards'!E:E,MATCH(#REF!,'Power Boards'!A:A,0)))="defective",1,0)</f>
        <v>#REF!</v>
      </c>
      <c r="O16" t="e">
        <f>IF((INDEX('Data Boards'!E:E,MATCH(#REF!,'Data Boards'!A:A,0)))="defective",1,0)</f>
        <v>#REF!</v>
      </c>
    </row>
    <row r="17" spans="10:15" x14ac:dyDescent="0.25">
      <c r="J17" t="e">
        <f>IF((INDEX(Brainpacks!E:E,MATCH(D17,Brainpacks!A:A,0)))="no",1,0)</f>
        <v>#N/A</v>
      </c>
      <c r="L17" t="e">
        <f>IF((INDEX(Shirts!E:E,MATCH(F17,Shirts!A:A,0)))="no",1,0)</f>
        <v>#N/A</v>
      </c>
      <c r="M17" t="e">
        <f>IF((INDEX(Pants!E:E,MATCH(G17,Pants!A:A,0)))="no",1,0)</f>
        <v>#N/A</v>
      </c>
      <c r="N17" t="e">
        <f>IF((INDEX('Power Boards'!E:E,MATCH(#REF!,'Power Boards'!A:A,0)))="defective",1,0)</f>
        <v>#REF!</v>
      </c>
      <c r="O17" t="e">
        <f>IF((INDEX('Data Boards'!E:E,MATCH(#REF!,'Data Boards'!A:A,0)))="defective",1,0)</f>
        <v>#REF!</v>
      </c>
    </row>
    <row r="18" spans="10:15" x14ac:dyDescent="0.25">
      <c r="J18" t="e">
        <f>IF((INDEX(Brainpacks!E:E,MATCH(D18,Brainpacks!A:A,0)))="no",1,0)</f>
        <v>#N/A</v>
      </c>
      <c r="L18" t="e">
        <f>IF((INDEX(Shirts!E:E,MATCH(F18,Shirts!A:A,0)))="no",1,0)</f>
        <v>#N/A</v>
      </c>
      <c r="M18" t="e">
        <f>IF((INDEX(Pants!E:E,MATCH(G18,Pants!A:A,0)))="no",1,0)</f>
        <v>#N/A</v>
      </c>
      <c r="N18" t="e">
        <f>IF((INDEX('Power Boards'!E:E,MATCH(#REF!,'Power Boards'!A:A,0)))="defective",1,0)</f>
        <v>#REF!</v>
      </c>
      <c r="O18" t="e">
        <f>IF((INDEX('Data Boards'!E:E,MATCH(#REF!,'Data Boards'!A:A,0)))="defective",1,0)</f>
        <v>#REF!</v>
      </c>
    </row>
    <row r="19" spans="10:15" x14ac:dyDescent="0.25">
      <c r="J19" t="e">
        <f>IF((INDEX(Brainpacks!E:E,MATCH(D19,Brainpacks!A:A,0)))="no",1,0)</f>
        <v>#N/A</v>
      </c>
      <c r="L19" t="e">
        <f>IF((INDEX(Shirts!E:E,MATCH(F19,Shirts!A:A,0)))="no",1,0)</f>
        <v>#N/A</v>
      </c>
      <c r="M19" t="e">
        <f>IF((INDEX(Pants!E:E,MATCH(G19,Pants!A:A,0)))="no",1,0)</f>
        <v>#N/A</v>
      </c>
      <c r="N19" t="e">
        <f>IF((INDEX('Power Boards'!E:E,MATCH(#REF!,'Power Boards'!A:A,0)))="defective",1,0)</f>
        <v>#REF!</v>
      </c>
      <c r="O19" t="e">
        <f>IF((INDEX('Data Boards'!E:E,MATCH(#REF!,'Data Boards'!A:A,0)))="defective",1,0)</f>
        <v>#REF!</v>
      </c>
    </row>
    <row r="20" spans="10:15" x14ac:dyDescent="0.25">
      <c r="J20" t="e">
        <f>IF((INDEX(Brainpacks!E:E,MATCH(D20,Brainpacks!A:A,0)))="no",1,0)</f>
        <v>#N/A</v>
      </c>
      <c r="L20" t="e">
        <f>IF((INDEX(Shirts!E:E,MATCH(F20,Shirts!A:A,0)))="no",1,0)</f>
        <v>#N/A</v>
      </c>
      <c r="M20" t="e">
        <f>IF((INDEX(Pants!E:E,MATCH(G20,Pants!A:A,0)))="no",1,0)</f>
        <v>#N/A</v>
      </c>
      <c r="N20" t="e">
        <f>IF((INDEX('Power Boards'!E:E,MATCH(#REF!,'Power Boards'!A:A,0)))="defective",1,0)</f>
        <v>#REF!</v>
      </c>
      <c r="O20" t="e">
        <f>IF((INDEX('Data Boards'!E:E,MATCH(#REF!,'Data Boards'!A:A,0)))="defective",1,0)</f>
        <v>#REF!</v>
      </c>
    </row>
    <row r="21" spans="10:15" x14ac:dyDescent="0.25">
      <c r="J21" t="e">
        <f>IF((INDEX(Brainpacks!E:E,MATCH(D21,Brainpacks!A:A,0)))="no",1,0)</f>
        <v>#N/A</v>
      </c>
      <c r="L21" t="e">
        <f>IF((INDEX(Shirts!E:E,MATCH(F21,Shirts!A:A,0)))="no",1,0)</f>
        <v>#N/A</v>
      </c>
      <c r="M21" t="e">
        <f>IF((INDEX(Pants!E:E,MATCH(G21,Pants!A:A,0)))="no",1,0)</f>
        <v>#N/A</v>
      </c>
      <c r="N21" t="e">
        <f>IF((INDEX('Power Boards'!E:E,MATCH(#REF!,'Power Boards'!A:A,0)))="defective",1,0)</f>
        <v>#REF!</v>
      </c>
      <c r="O21" t="e">
        <f>IF((INDEX('Data Boards'!E:E,MATCH(#REF!,'Data Boards'!A:A,0)))="defective",1,0)</f>
        <v>#REF!</v>
      </c>
    </row>
    <row r="22" spans="10:15" x14ac:dyDescent="0.25">
      <c r="J22" t="e">
        <f>IF((INDEX(Brainpacks!E:E,MATCH(D22,Brainpacks!A:A,0)))="no",1,0)</f>
        <v>#N/A</v>
      </c>
      <c r="L22" t="e">
        <f>IF((INDEX(Shirts!E:E,MATCH(F22,Shirts!A:A,0)))="no",1,0)</f>
        <v>#N/A</v>
      </c>
      <c r="M22" t="e">
        <f>IF((INDEX(Pants!E:E,MATCH(G22,Pants!A:A,0)))="no",1,0)</f>
        <v>#N/A</v>
      </c>
      <c r="N22" t="e">
        <f>IF((INDEX('Power Boards'!E:E,MATCH(#REF!,'Power Boards'!A:A,0)))="defective",1,0)</f>
        <v>#REF!</v>
      </c>
      <c r="O22" t="e">
        <f>IF((INDEX('Data Boards'!E:E,MATCH(#REF!,'Data Boards'!A:A,0)))="defective",1,0)</f>
        <v>#REF!</v>
      </c>
    </row>
    <row r="23" spans="10:15" x14ac:dyDescent="0.25">
      <c r="J23" t="e">
        <f>IF((INDEX(Brainpacks!E:E,MATCH(D23,Brainpacks!A:A,0)))="no",1,0)</f>
        <v>#N/A</v>
      </c>
      <c r="L23" t="e">
        <f>IF((INDEX(Shirts!E:E,MATCH(F23,Shirts!A:A,0)))="no",1,0)</f>
        <v>#N/A</v>
      </c>
      <c r="M23" t="e">
        <f>IF((INDEX(Pants!E:E,MATCH(G23,Pants!A:A,0)))="no",1,0)</f>
        <v>#N/A</v>
      </c>
      <c r="N23" t="e">
        <f>IF((INDEX('Power Boards'!E:E,MATCH(#REF!,'Power Boards'!A:A,0)))="defective",1,0)</f>
        <v>#REF!</v>
      </c>
      <c r="O23" t="e">
        <f>IF((INDEX('Data Boards'!E:E,MATCH(#REF!,'Data Boards'!A:A,0)))="defective",1,0)</f>
        <v>#REF!</v>
      </c>
    </row>
    <row r="24" spans="10:15" x14ac:dyDescent="0.25">
      <c r="J24" t="e">
        <f>IF((INDEX(Brainpacks!E:E,MATCH(D24,Brainpacks!A:A,0)))="no",1,0)</f>
        <v>#N/A</v>
      </c>
      <c r="L24" t="e">
        <f>IF((INDEX(Shirts!E:E,MATCH(F24,Shirts!A:A,0)))="no",1,0)</f>
        <v>#N/A</v>
      </c>
      <c r="M24" t="e">
        <f>IF((INDEX(Pants!E:E,MATCH(G24,Pants!A:A,0)))="no",1,0)</f>
        <v>#N/A</v>
      </c>
      <c r="N24" t="e">
        <f>IF((INDEX('Power Boards'!E:E,MATCH(#REF!,'Power Boards'!A:A,0)))="defective",1,0)</f>
        <v>#REF!</v>
      </c>
      <c r="O24" t="e">
        <f>IF((INDEX('Data Boards'!E:E,MATCH(#REF!,'Data Boards'!A:A,0)))="defective",1,0)</f>
        <v>#REF!</v>
      </c>
    </row>
    <row r="25" spans="10:15" x14ac:dyDescent="0.25">
      <c r="J25" t="e">
        <f>IF((INDEX(Brainpacks!E:E,MATCH(D25,Brainpacks!A:A,0)))="no",1,0)</f>
        <v>#N/A</v>
      </c>
      <c r="L25" t="e">
        <f>IF((INDEX(Shirts!E:E,MATCH(F25,Shirts!A:A,0)))="no",1,0)</f>
        <v>#N/A</v>
      </c>
      <c r="M25" t="e">
        <f>IF((INDEX(Pants!E:E,MATCH(G25,Pants!A:A,0)))="no",1,0)</f>
        <v>#N/A</v>
      </c>
      <c r="N25" t="e">
        <f>IF((INDEX('Power Boards'!E:E,MATCH(#REF!,'Power Boards'!A:A,0)))="defective",1,0)</f>
        <v>#REF!</v>
      </c>
      <c r="O25" t="e">
        <f>IF((INDEX('Data Boards'!E:E,MATCH(#REF!,'Data Boards'!A:A,0)))="defective",1,0)</f>
        <v>#REF!</v>
      </c>
    </row>
    <row r="26" spans="10:15" x14ac:dyDescent="0.25">
      <c r="J26" t="e">
        <f>IF((INDEX(Brainpacks!E:E,MATCH(D26,Brainpacks!A:A,0)))="no",1,0)</f>
        <v>#N/A</v>
      </c>
      <c r="L26" t="e">
        <f>IF((INDEX(Shirts!E:E,MATCH(F26,Shirts!A:A,0)))="no",1,0)</f>
        <v>#N/A</v>
      </c>
      <c r="M26" t="e">
        <f>IF((INDEX(Pants!E:E,MATCH(G26,Pants!A:A,0)))="no",1,0)</f>
        <v>#N/A</v>
      </c>
      <c r="N26" t="e">
        <f>IF((INDEX('Power Boards'!E:E,MATCH(#REF!,'Power Boards'!A:A,0)))="defective",1,0)</f>
        <v>#REF!</v>
      </c>
      <c r="O26" t="e">
        <f>IF((INDEX('Data Boards'!E:E,MATCH(#REF!,'Data Boards'!A:A,0)))="defective",1,0)</f>
        <v>#REF!</v>
      </c>
    </row>
    <row r="27" spans="10:15" x14ac:dyDescent="0.25">
      <c r="J27" t="e">
        <f>IF((INDEX(Brainpacks!E:E,MATCH(D27,Brainpacks!A:A,0)))="no",1,0)</f>
        <v>#N/A</v>
      </c>
      <c r="L27" t="e">
        <f>IF((INDEX(Shirts!E:E,MATCH(F27,Shirts!A:A,0)))="no",1,0)</f>
        <v>#N/A</v>
      </c>
      <c r="M27" t="e">
        <f>IF((INDEX(Pants!E:E,MATCH(G27,Pants!A:A,0)))="no",1,0)</f>
        <v>#N/A</v>
      </c>
      <c r="N27" t="e">
        <f>IF((INDEX('Power Boards'!E:E,MATCH(#REF!,'Power Boards'!A:A,0)))="defective",1,0)</f>
        <v>#REF!</v>
      </c>
      <c r="O27" t="e">
        <f>IF((INDEX('Data Boards'!E:E,MATCH(#REF!,'Data Boards'!A:A,0)))="defective",1,0)</f>
        <v>#REF!</v>
      </c>
    </row>
    <row r="28" spans="10:15" x14ac:dyDescent="0.25">
      <c r="J28" t="e">
        <f>IF((INDEX(Brainpacks!E:E,MATCH(D28,Brainpacks!A:A,0)))="no",1,0)</f>
        <v>#N/A</v>
      </c>
      <c r="L28" t="e">
        <f>IF((INDEX(Shirts!E:E,MATCH(F28,Shirts!A:A,0)))="no",1,0)</f>
        <v>#N/A</v>
      </c>
      <c r="M28" t="e">
        <f>IF((INDEX(Pants!E:E,MATCH(G28,Pants!A:A,0)))="no",1,0)</f>
        <v>#N/A</v>
      </c>
      <c r="N28" t="e">
        <f>IF((INDEX('Power Boards'!E:E,MATCH(#REF!,'Power Boards'!A:A,0)))="defective",1,0)</f>
        <v>#REF!</v>
      </c>
      <c r="O28" t="e">
        <f>IF((INDEX('Data Boards'!E:E,MATCH(#REF!,'Data Boards'!A:A,0)))="defective",1,0)</f>
        <v>#REF!</v>
      </c>
    </row>
    <row r="29" spans="10:15" x14ac:dyDescent="0.25">
      <c r="J29" t="e">
        <f>IF((INDEX(Brainpacks!E:E,MATCH(D29,Brainpacks!A:A,0)))="no",1,0)</f>
        <v>#N/A</v>
      </c>
      <c r="L29" t="e">
        <f>IF((INDEX(Shirts!E:E,MATCH(F29,Shirts!A:A,0)))="no",1,0)</f>
        <v>#N/A</v>
      </c>
      <c r="M29" t="e">
        <f>IF((INDEX(Pants!E:E,MATCH(G29,Pants!A:A,0)))="no",1,0)</f>
        <v>#N/A</v>
      </c>
      <c r="N29" t="e">
        <f>IF((INDEX('Power Boards'!E:E,MATCH(#REF!,'Power Boards'!A:A,0)))="defective",1,0)</f>
        <v>#REF!</v>
      </c>
      <c r="O29" t="e">
        <f>IF((INDEX('Data Boards'!E:E,MATCH(#REF!,'Data Boards'!A:A,0)))="defective",1,0)</f>
        <v>#REF!</v>
      </c>
    </row>
    <row r="30" spans="10:15" x14ac:dyDescent="0.25">
      <c r="J30" t="e">
        <f>IF((INDEX(Brainpacks!E:E,MATCH(D30,Brainpacks!A:A,0)))="no",1,0)</f>
        <v>#N/A</v>
      </c>
      <c r="L30" t="e">
        <f>IF((INDEX(Shirts!E:E,MATCH(F30,Shirts!A:A,0)))="no",1,0)</f>
        <v>#N/A</v>
      </c>
      <c r="M30" t="e">
        <f>IF((INDEX(Pants!E:E,MATCH(G30,Pants!A:A,0)))="no",1,0)</f>
        <v>#N/A</v>
      </c>
      <c r="N30" t="e">
        <f>IF((INDEX('Power Boards'!E:E,MATCH(#REF!,'Power Boards'!A:A,0)))="defective",1,0)</f>
        <v>#REF!</v>
      </c>
      <c r="O30" t="e">
        <f>IF((INDEX('Data Boards'!E:E,MATCH(#REF!,'Data Boards'!A:A,0)))="defective",1,0)</f>
        <v>#REF!</v>
      </c>
    </row>
    <row r="31" spans="10:15" x14ac:dyDescent="0.25">
      <c r="J31" t="e">
        <f>IF((INDEX(Brainpacks!E:E,MATCH(D31,Brainpacks!A:A,0)))="no",1,0)</f>
        <v>#N/A</v>
      </c>
      <c r="L31" t="e">
        <f>IF((INDEX(Shirts!E:E,MATCH(F31,Shirts!A:A,0)))="no",1,0)</f>
        <v>#N/A</v>
      </c>
      <c r="M31" t="e">
        <f>IF((INDEX(Pants!E:E,MATCH(G31,Pants!A:A,0)))="no",1,0)</f>
        <v>#N/A</v>
      </c>
      <c r="N31" t="e">
        <f>IF((INDEX('Power Boards'!E:E,MATCH(#REF!,'Power Boards'!A:A,0)))="defective",1,0)</f>
        <v>#REF!</v>
      </c>
      <c r="O31" t="e">
        <f>IF((INDEX('Data Boards'!E:E,MATCH(#REF!,'Data Boards'!A:A,0)))="defective",1,0)</f>
        <v>#REF!</v>
      </c>
    </row>
    <row r="32" spans="10:15" x14ac:dyDescent="0.25">
      <c r="J32" t="e">
        <f>IF((INDEX(Brainpacks!E:E,MATCH(D32,Brainpacks!A:A,0)))="no",1,0)</f>
        <v>#N/A</v>
      </c>
      <c r="L32" t="e">
        <f>IF((INDEX(Shirts!E:E,MATCH(F32,Shirts!A:A,0)))="no",1,0)</f>
        <v>#N/A</v>
      </c>
      <c r="M32" t="e">
        <f>IF((INDEX(Pants!E:E,MATCH(G32,Pants!A:A,0)))="no",1,0)</f>
        <v>#N/A</v>
      </c>
      <c r="N32" t="e">
        <f>IF((INDEX('Power Boards'!E:E,MATCH(#REF!,'Power Boards'!A:A,0)))="defective",1,0)</f>
        <v>#REF!</v>
      </c>
      <c r="O32" t="e">
        <f>IF((INDEX('Data Boards'!E:E,MATCH(#REF!,'Data Boards'!A:A,0)))="defective",1,0)</f>
        <v>#REF!</v>
      </c>
    </row>
    <row r="33" spans="10:15" x14ac:dyDescent="0.25">
      <c r="J33" t="e">
        <f>IF((INDEX(Brainpacks!E:E,MATCH(D33,Brainpacks!A:A,0)))="no",1,0)</f>
        <v>#N/A</v>
      </c>
      <c r="L33" t="e">
        <f>IF((INDEX(Shirts!E:E,MATCH(F33,Shirts!A:A,0)))="no",1,0)</f>
        <v>#N/A</v>
      </c>
      <c r="M33" t="e">
        <f>IF((INDEX(Pants!E:E,MATCH(G33,Pants!A:A,0)))="no",1,0)</f>
        <v>#N/A</v>
      </c>
      <c r="N33" t="e">
        <f>IF((INDEX('Power Boards'!E:E,MATCH(#REF!,'Power Boards'!A:A,0)))="defective",1,0)</f>
        <v>#REF!</v>
      </c>
      <c r="O33" t="e">
        <f>IF((INDEX('Data Boards'!E:E,MATCH(#REF!,'Data Boards'!A:A,0)))="defective",1,0)</f>
        <v>#REF!</v>
      </c>
    </row>
    <row r="34" spans="10:15" x14ac:dyDescent="0.25">
      <c r="J34" t="e">
        <f>IF((INDEX(Brainpacks!E:E,MATCH(D34,Brainpacks!A:A,0)))="no",1,0)</f>
        <v>#N/A</v>
      </c>
      <c r="L34" t="e">
        <f>IF((INDEX(Shirts!E:E,MATCH(F34,Shirts!A:A,0)))="no",1,0)</f>
        <v>#N/A</v>
      </c>
      <c r="M34" t="e">
        <f>IF((INDEX(Pants!E:E,MATCH(G34,Pants!A:A,0)))="no",1,0)</f>
        <v>#N/A</v>
      </c>
      <c r="N34" t="e">
        <f>IF((INDEX('Power Boards'!E:E,MATCH(#REF!,'Power Boards'!A:A,0)))="defective",1,0)</f>
        <v>#REF!</v>
      </c>
      <c r="O34" t="e">
        <f>IF((INDEX('Data Boards'!E:E,MATCH(#REF!,'Data Boards'!A:A,0)))="defective",1,0)</f>
        <v>#REF!</v>
      </c>
    </row>
    <row r="35" spans="10:15" x14ac:dyDescent="0.25">
      <c r="J35" t="e">
        <f>IF((INDEX(Brainpacks!E:E,MATCH(D35,Brainpacks!A:A,0)))="no",1,0)</f>
        <v>#N/A</v>
      </c>
      <c r="L35" t="e">
        <f>IF((INDEX(Shirts!E:E,MATCH(F35,Shirts!A:A,0)))="no",1,0)</f>
        <v>#N/A</v>
      </c>
      <c r="M35" t="e">
        <f>IF((INDEX(Pants!E:E,MATCH(G35,Pants!A:A,0)))="no",1,0)</f>
        <v>#N/A</v>
      </c>
      <c r="N35" t="e">
        <f>IF((INDEX('Power Boards'!E:E,MATCH(#REF!,'Power Boards'!A:A,0)))="defective",1,0)</f>
        <v>#REF!</v>
      </c>
      <c r="O35" t="e">
        <f>IF((INDEX('Data Boards'!E:E,MATCH(#REF!,'Data Boards'!A:A,0)))="defective",1,0)</f>
        <v>#REF!</v>
      </c>
    </row>
    <row r="36" spans="10:15" x14ac:dyDescent="0.25">
      <c r="J36" t="e">
        <f>IF((INDEX(Brainpacks!E:E,MATCH(D36,Brainpacks!A:A,0)))="no",1,0)</f>
        <v>#N/A</v>
      </c>
      <c r="L36" t="e">
        <f>IF((INDEX(Shirts!E:E,MATCH(F36,Shirts!A:A,0)))="no",1,0)</f>
        <v>#N/A</v>
      </c>
      <c r="M36" t="e">
        <f>IF((INDEX(Pants!E:E,MATCH(G36,Pants!A:A,0)))="no",1,0)</f>
        <v>#N/A</v>
      </c>
      <c r="N36" t="e">
        <f>IF((INDEX('Power Boards'!E:E,MATCH(#REF!,'Power Boards'!A:A,0)))="defective",1,0)</f>
        <v>#REF!</v>
      </c>
      <c r="O36" t="e">
        <f>IF((INDEX('Data Boards'!E:E,MATCH(#REF!,'Data Boards'!A:A,0)))="defective",1,0)</f>
        <v>#REF!</v>
      </c>
    </row>
    <row r="37" spans="10:15" x14ac:dyDescent="0.25">
      <c r="J37" t="e">
        <f>IF((INDEX(Brainpacks!E:E,MATCH(D37,Brainpacks!A:A,0)))="no",1,0)</f>
        <v>#N/A</v>
      </c>
      <c r="L37" t="e">
        <f>IF((INDEX(Shirts!E:E,MATCH(F37,Shirts!A:A,0)))="no",1,0)</f>
        <v>#N/A</v>
      </c>
      <c r="M37" t="e">
        <f>IF((INDEX(Pants!E:E,MATCH(G37,Pants!A:A,0)))="no",1,0)</f>
        <v>#N/A</v>
      </c>
      <c r="N37" t="e">
        <f>IF((INDEX('Power Boards'!E:E,MATCH(#REF!,'Power Boards'!A:A,0)))="defective",1,0)</f>
        <v>#REF!</v>
      </c>
      <c r="O37" t="e">
        <f>IF((INDEX('Data Boards'!E:E,MATCH(#REF!,'Data Boards'!A:A,0)))="defective",1,0)</f>
        <v>#REF!</v>
      </c>
    </row>
    <row r="38" spans="10:15" x14ac:dyDescent="0.25">
      <c r="J38" t="e">
        <f>IF((INDEX(Brainpacks!E:E,MATCH(D38,Brainpacks!A:A,0)))="no",1,0)</f>
        <v>#N/A</v>
      </c>
      <c r="L38" t="e">
        <f>IF((INDEX(Shirts!E:E,MATCH(F38,Shirts!A:A,0)))="no",1,0)</f>
        <v>#N/A</v>
      </c>
      <c r="M38" t="e">
        <f>IF((INDEX(Pants!E:E,MATCH(G38,Pants!A:A,0)))="no",1,0)</f>
        <v>#N/A</v>
      </c>
      <c r="N38" t="e">
        <f>IF((INDEX('Power Boards'!E:E,MATCH(#REF!,'Power Boards'!A:A,0)))="defective",1,0)</f>
        <v>#REF!</v>
      </c>
      <c r="O38" t="e">
        <f>IF((INDEX('Data Boards'!E:E,MATCH(#REF!,'Data Boards'!A:A,0)))="defective",1,0)</f>
        <v>#REF!</v>
      </c>
    </row>
    <row r="39" spans="10:15" x14ac:dyDescent="0.25">
      <c r="J39" t="e">
        <f>IF((INDEX(Brainpacks!E:E,MATCH(D39,Brainpacks!A:A,0)))="no",1,0)</f>
        <v>#N/A</v>
      </c>
      <c r="L39" t="e">
        <f>IF((INDEX(Shirts!E:E,MATCH(F39,Shirts!A:A,0)))="no",1,0)</f>
        <v>#N/A</v>
      </c>
      <c r="M39" t="e">
        <f>IF((INDEX(Pants!E:E,MATCH(G39,Pants!A:A,0)))="no",1,0)</f>
        <v>#N/A</v>
      </c>
      <c r="N39" t="e">
        <f>IF((INDEX('Power Boards'!E:E,MATCH(#REF!,'Power Boards'!A:A,0)))="defective",1,0)</f>
        <v>#REF!</v>
      </c>
      <c r="O39" t="e">
        <f>IF((INDEX('Data Boards'!E:E,MATCH(#REF!,'Data Boards'!A:A,0)))="defective",1,0)</f>
        <v>#REF!</v>
      </c>
    </row>
    <row r="40" spans="10:15" x14ac:dyDescent="0.25">
      <c r="J40" t="e">
        <f>IF((INDEX(Brainpacks!E:E,MATCH(D40,Brainpacks!A:A,0)))="no",1,0)</f>
        <v>#N/A</v>
      </c>
      <c r="L40" t="e">
        <f>IF((INDEX(Shirts!E:E,MATCH(F40,Shirts!A:A,0)))="no",1,0)</f>
        <v>#N/A</v>
      </c>
      <c r="M40" t="e">
        <f>IF((INDEX(Pants!E:E,MATCH(G40,Pants!A:A,0)))="no",1,0)</f>
        <v>#N/A</v>
      </c>
      <c r="N40" t="e">
        <f>IF((INDEX('Power Boards'!E:E,MATCH(#REF!,'Power Boards'!A:A,0)))="defective",1,0)</f>
        <v>#REF!</v>
      </c>
      <c r="O40" t="e">
        <f>IF((INDEX('Data Boards'!E:E,MATCH(#REF!,'Data Boards'!A:A,0)))="defective",1,0)</f>
        <v>#REF!</v>
      </c>
    </row>
    <row r="41" spans="10:15" x14ac:dyDescent="0.25">
      <c r="J41" t="e">
        <f>IF((INDEX(Brainpacks!E:E,MATCH(D41,Brainpacks!A:A,0)))="no",1,0)</f>
        <v>#N/A</v>
      </c>
      <c r="L41" t="e">
        <f>IF((INDEX(Shirts!E:E,MATCH(F41,Shirts!A:A,0)))="no",1,0)</f>
        <v>#N/A</v>
      </c>
      <c r="M41" t="e">
        <f>IF((INDEX(Pants!E:E,MATCH(G41,Pants!A:A,0)))="no",1,0)</f>
        <v>#N/A</v>
      </c>
      <c r="N41" t="e">
        <f>IF((INDEX('Power Boards'!E:E,MATCH(#REF!,'Power Boards'!A:A,0)))="defective",1,0)</f>
        <v>#REF!</v>
      </c>
      <c r="O41" t="e">
        <f>IF((INDEX('Data Boards'!E:E,MATCH(#REF!,'Data Boards'!A:A,0)))="defective",1,0)</f>
        <v>#REF!</v>
      </c>
    </row>
    <row r="42" spans="10:15" x14ac:dyDescent="0.25">
      <c r="J42" t="e">
        <f>IF((INDEX(Brainpacks!E:E,MATCH(D42,Brainpacks!A:A,0)))="no",1,0)</f>
        <v>#N/A</v>
      </c>
      <c r="L42" t="e">
        <f>IF((INDEX(Shirts!E:E,MATCH(F42,Shirts!A:A,0)))="no",1,0)</f>
        <v>#N/A</v>
      </c>
      <c r="M42" t="e">
        <f>IF((INDEX(Pants!E:E,MATCH(G42,Pants!A:A,0)))="no",1,0)</f>
        <v>#N/A</v>
      </c>
      <c r="N42" t="e">
        <f>IF((INDEX('Power Boards'!E:E,MATCH(#REF!,'Power Boards'!A:A,0)))="defective",1,0)</f>
        <v>#REF!</v>
      </c>
      <c r="O42" t="e">
        <f>IF((INDEX('Data Boards'!E:E,MATCH(#REF!,'Data Boards'!A:A,0)))="defective",1,0)</f>
        <v>#REF!</v>
      </c>
    </row>
    <row r="43" spans="10:15" x14ac:dyDescent="0.25">
      <c r="J43" t="e">
        <f>IF((INDEX(Brainpacks!E:E,MATCH(D43,Brainpacks!A:A,0)))="no",1,0)</f>
        <v>#N/A</v>
      </c>
      <c r="L43" t="e">
        <f>IF((INDEX(Shirts!E:E,MATCH(F43,Shirts!A:A,0)))="no",1,0)</f>
        <v>#N/A</v>
      </c>
      <c r="M43" t="e">
        <f>IF((INDEX(Pants!E:E,MATCH(G43,Pants!A:A,0)))="no",1,0)</f>
        <v>#N/A</v>
      </c>
      <c r="N43" t="e">
        <f>IF((INDEX('Power Boards'!E:E,MATCH(#REF!,'Power Boards'!A:A,0)))="defective",1,0)</f>
        <v>#REF!</v>
      </c>
      <c r="O43" t="e">
        <f>IF((INDEX('Data Boards'!E:E,MATCH(#REF!,'Data Boards'!A:A,0)))="defective",1,0)</f>
        <v>#REF!</v>
      </c>
    </row>
    <row r="44" spans="10:15" x14ac:dyDescent="0.25">
      <c r="J44" t="e">
        <f>IF((INDEX(Brainpacks!E:E,MATCH(D44,Brainpacks!A:A,0)))="no",1,0)</f>
        <v>#N/A</v>
      </c>
      <c r="L44" t="e">
        <f>IF((INDEX(Shirts!E:E,MATCH(F44,Shirts!A:A,0)))="no",1,0)</f>
        <v>#N/A</v>
      </c>
      <c r="M44" t="e">
        <f>IF((INDEX(Pants!E:E,MATCH(G44,Pants!A:A,0)))="no",1,0)</f>
        <v>#N/A</v>
      </c>
      <c r="N44" t="e">
        <f>IF((INDEX('Power Boards'!E:E,MATCH(#REF!,'Power Boards'!A:A,0)))="defective",1,0)</f>
        <v>#REF!</v>
      </c>
      <c r="O44" t="e">
        <f>IF((INDEX('Data Boards'!E:E,MATCH(#REF!,'Data Boards'!A:A,0)))="defective",1,0)</f>
        <v>#REF!</v>
      </c>
    </row>
    <row r="45" spans="10:15" x14ac:dyDescent="0.25">
      <c r="J45" t="e">
        <f>IF((INDEX(Brainpacks!E:E,MATCH(D45,Brainpacks!A:A,0)))="no",1,0)</f>
        <v>#N/A</v>
      </c>
      <c r="L45" t="e">
        <f>IF((INDEX(Shirts!E:E,MATCH(F45,Shirts!A:A,0)))="no",1,0)</f>
        <v>#N/A</v>
      </c>
      <c r="M45" t="e">
        <f>IF((INDEX(Pants!E:E,MATCH(G45,Pants!A:A,0)))="no",1,0)</f>
        <v>#N/A</v>
      </c>
      <c r="N45" t="e">
        <f>IF((INDEX('Power Boards'!E:E,MATCH(#REF!,'Power Boards'!A:A,0)))="defective",1,0)</f>
        <v>#REF!</v>
      </c>
      <c r="O45" t="e">
        <f>IF((INDEX('Data Boards'!E:E,MATCH(#REF!,'Data Boards'!A:A,0)))="defective",1,0)</f>
        <v>#REF!</v>
      </c>
    </row>
    <row r="46" spans="10:15" x14ac:dyDescent="0.25">
      <c r="J46" t="e">
        <f>IF((INDEX(Brainpacks!E:E,MATCH(D46,Brainpacks!A:A,0)))="no",1,0)</f>
        <v>#N/A</v>
      </c>
      <c r="L46" t="e">
        <f>IF((INDEX(Shirts!E:E,MATCH(F46,Shirts!A:A,0)))="no",1,0)</f>
        <v>#N/A</v>
      </c>
      <c r="M46" t="e">
        <f>IF((INDEX(Pants!E:E,MATCH(G46,Pants!A:A,0)))="no",1,0)</f>
        <v>#N/A</v>
      </c>
      <c r="N46" t="e">
        <f>IF((INDEX('Power Boards'!E:E,MATCH(#REF!,'Power Boards'!A:A,0)))="defective",1,0)</f>
        <v>#REF!</v>
      </c>
      <c r="O46" t="e">
        <f>IF((INDEX('Data Boards'!E:E,MATCH(#REF!,'Data Boards'!A:A,0)))="defective",1,0)</f>
        <v>#REF!</v>
      </c>
    </row>
    <row r="47" spans="10:15" x14ac:dyDescent="0.25">
      <c r="J47" t="e">
        <f>IF((INDEX(Brainpacks!E:E,MATCH(D47,Brainpacks!A:A,0)))="no",1,0)</f>
        <v>#N/A</v>
      </c>
      <c r="L47" t="e">
        <f>IF((INDEX(Shirts!E:E,MATCH(F47,Shirts!A:A,0)))="no",1,0)</f>
        <v>#N/A</v>
      </c>
      <c r="M47" t="e">
        <f>IF((INDEX(Pants!E:E,MATCH(G47,Pants!A:A,0)))="no",1,0)</f>
        <v>#N/A</v>
      </c>
      <c r="N47" t="e">
        <f>IF((INDEX('Power Boards'!E:E,MATCH(#REF!,'Power Boards'!A:A,0)))="defective",1,0)</f>
        <v>#REF!</v>
      </c>
      <c r="O47" t="e">
        <f>IF((INDEX('Data Boards'!E:E,MATCH(#REF!,'Data Boards'!A:A,0)))="defective",1,0)</f>
        <v>#REF!</v>
      </c>
    </row>
    <row r="48" spans="10:15" x14ac:dyDescent="0.25">
      <c r="J48" t="e">
        <f>IF((INDEX(Brainpacks!E:E,MATCH(D48,Brainpacks!A:A,0)))="no",1,0)</f>
        <v>#N/A</v>
      </c>
      <c r="L48" t="e">
        <f>IF((INDEX(Shirts!E:E,MATCH(F48,Shirts!A:A,0)))="no",1,0)</f>
        <v>#N/A</v>
      </c>
      <c r="M48" t="e">
        <f>IF((INDEX(Pants!E:E,MATCH(G48,Pants!A:A,0)))="no",1,0)</f>
        <v>#N/A</v>
      </c>
      <c r="N48" t="e">
        <f>IF((INDEX('Power Boards'!E:E,MATCH(#REF!,'Power Boards'!A:A,0)))="defective",1,0)</f>
        <v>#REF!</v>
      </c>
      <c r="O48" t="e">
        <f>IF((INDEX('Data Boards'!E:E,MATCH(#REF!,'Data Boards'!A:A,0)))="defective",1,0)</f>
        <v>#REF!</v>
      </c>
    </row>
    <row r="49" spans="10:15" x14ac:dyDescent="0.25">
      <c r="J49" t="e">
        <f>IF((INDEX(Brainpacks!E:E,MATCH(D49,Brainpacks!A:A,0)))="no",1,0)</f>
        <v>#N/A</v>
      </c>
      <c r="L49" t="e">
        <f>IF((INDEX(Shirts!E:E,MATCH(F49,Shirts!A:A,0)))="no",1,0)</f>
        <v>#N/A</v>
      </c>
      <c r="M49" t="e">
        <f>IF((INDEX(Pants!E:E,MATCH(G49,Pants!A:A,0)))="no",1,0)</f>
        <v>#N/A</v>
      </c>
      <c r="N49" t="e">
        <f>IF((INDEX('Power Boards'!E:E,MATCH(#REF!,'Power Boards'!A:A,0)))="defective",1,0)</f>
        <v>#REF!</v>
      </c>
      <c r="O49" t="e">
        <f>IF((INDEX('Data Boards'!E:E,MATCH(#REF!,'Data Boards'!A:A,0)))="defective",1,0)</f>
        <v>#REF!</v>
      </c>
    </row>
    <row r="50" spans="10:15" x14ac:dyDescent="0.25">
      <c r="J50" t="e">
        <f>IF((INDEX(Brainpacks!E:E,MATCH(D50,Brainpacks!A:A,0)))="no",1,0)</f>
        <v>#N/A</v>
      </c>
      <c r="L50" t="e">
        <f>IF((INDEX(Shirts!E:E,MATCH(F50,Shirts!A:A,0)))="no",1,0)</f>
        <v>#N/A</v>
      </c>
      <c r="M50" t="e">
        <f>IF((INDEX(Pants!E:E,MATCH(G50,Pants!A:A,0)))="no",1,0)</f>
        <v>#N/A</v>
      </c>
      <c r="N50" t="e">
        <f>IF((INDEX('Power Boards'!E:E,MATCH(#REF!,'Power Boards'!A:A,0)))="defective",1,0)</f>
        <v>#REF!</v>
      </c>
      <c r="O50" t="e">
        <f>IF((INDEX('Data Boards'!E:E,MATCH(#REF!,'Data Boards'!A:A,0)))="defective",1,0)</f>
        <v>#REF!</v>
      </c>
    </row>
    <row r="51" spans="10:15" x14ac:dyDescent="0.25">
      <c r="J51" t="e">
        <f>IF((INDEX(Brainpacks!E:E,MATCH(D51,Brainpacks!A:A,0)))="no",1,0)</f>
        <v>#N/A</v>
      </c>
      <c r="L51" t="e">
        <f>IF((INDEX(Shirts!E:E,MATCH(F51,Shirts!A:A,0)))="no",1,0)</f>
        <v>#N/A</v>
      </c>
      <c r="M51" t="e">
        <f>IF((INDEX(Pants!E:E,MATCH(G51,Pants!A:A,0)))="no",1,0)</f>
        <v>#N/A</v>
      </c>
      <c r="N51" t="e">
        <f>IF((INDEX('Power Boards'!E:E,MATCH(#REF!,'Power Boards'!A:A,0)))="defective",1,0)</f>
        <v>#REF!</v>
      </c>
      <c r="O51" t="e">
        <f>IF((INDEX('Data Boards'!E:E,MATCH(#REF!,'Data Boards'!A:A,0)))="defective",1,0)</f>
        <v>#REF!</v>
      </c>
    </row>
    <row r="52" spans="10:15" x14ac:dyDescent="0.25">
      <c r="J52" t="e">
        <f>IF((INDEX(Brainpacks!E:E,MATCH(D52,Brainpacks!A:A,0)))="no",1,0)</f>
        <v>#N/A</v>
      </c>
      <c r="L52" t="e">
        <f>IF((INDEX(Shirts!E:E,MATCH(F52,Shirts!A:A,0)))="no",1,0)</f>
        <v>#N/A</v>
      </c>
      <c r="M52" t="e">
        <f>IF((INDEX(Pants!E:E,MATCH(G52,Pants!A:A,0)))="no",1,0)</f>
        <v>#N/A</v>
      </c>
      <c r="N52" t="e">
        <f>IF((INDEX('Power Boards'!E:E,MATCH(#REF!,'Power Boards'!A:A,0)))="defective",1,0)</f>
        <v>#REF!</v>
      </c>
      <c r="O52" t="e">
        <f>IF((INDEX('Data Boards'!E:E,MATCH(#REF!,'Data Boards'!A:A,0)))="defective",1,0)</f>
        <v>#REF!</v>
      </c>
    </row>
    <row r="53" spans="10:15" x14ac:dyDescent="0.25">
      <c r="J53" t="e">
        <f>IF((INDEX(Brainpacks!E:E,MATCH(D53,Brainpacks!A:A,0)))="no",1,0)</f>
        <v>#N/A</v>
      </c>
      <c r="L53" t="e">
        <f>IF((INDEX(Shirts!E:E,MATCH(F53,Shirts!A:A,0)))="no",1,0)</f>
        <v>#N/A</v>
      </c>
      <c r="M53" t="e">
        <f>IF((INDEX(Pants!E:E,MATCH(G53,Pants!A:A,0)))="no",1,0)</f>
        <v>#N/A</v>
      </c>
      <c r="N53" t="e">
        <f>IF((INDEX('Power Boards'!E:E,MATCH(#REF!,'Power Boards'!A:A,0)))="defective",1,0)</f>
        <v>#REF!</v>
      </c>
      <c r="O53" t="e">
        <f>IF((INDEX('Data Boards'!E:E,MATCH(#REF!,'Data Boards'!A:A,0)))="defective",1,0)</f>
        <v>#REF!</v>
      </c>
    </row>
    <row r="54" spans="10:15" x14ac:dyDescent="0.25">
      <c r="J54" t="e">
        <f>IF((INDEX(Brainpacks!E:E,MATCH(D54,Brainpacks!A:A,0)))="no",1,0)</f>
        <v>#N/A</v>
      </c>
      <c r="L54" t="e">
        <f>IF((INDEX(Shirts!E:E,MATCH(F54,Shirts!A:A,0)))="no",1,0)</f>
        <v>#N/A</v>
      </c>
      <c r="M54" t="e">
        <f>IF((INDEX(Pants!E:E,MATCH(G54,Pants!A:A,0)))="no",1,0)</f>
        <v>#N/A</v>
      </c>
      <c r="N54" t="e">
        <f>IF((INDEX('Power Boards'!E:E,MATCH(#REF!,'Power Boards'!A:A,0)))="defective",1,0)</f>
        <v>#REF!</v>
      </c>
      <c r="O54" t="e">
        <f>IF((INDEX('Data Boards'!E:E,MATCH(#REF!,'Data Boards'!A:A,0)))="defective",1,0)</f>
        <v>#REF!</v>
      </c>
    </row>
    <row r="55" spans="10:15" x14ac:dyDescent="0.25">
      <c r="J55" t="e">
        <f>IF((INDEX(Brainpacks!E:E,MATCH(D55,Brainpacks!A:A,0)))="no",1,0)</f>
        <v>#N/A</v>
      </c>
      <c r="L55" t="e">
        <f>IF((INDEX(Shirts!E:E,MATCH(F55,Shirts!A:A,0)))="no",1,0)</f>
        <v>#N/A</v>
      </c>
      <c r="M55" t="e">
        <f>IF((INDEX(Pants!E:E,MATCH(G55,Pants!A:A,0)))="no",1,0)</f>
        <v>#N/A</v>
      </c>
      <c r="N55" t="e">
        <f>IF((INDEX('Power Boards'!E:E,MATCH(#REF!,'Power Boards'!A:A,0)))="defective",1,0)</f>
        <v>#REF!</v>
      </c>
      <c r="O55" t="e">
        <f>IF((INDEX('Data Boards'!E:E,MATCH(#REF!,'Data Boards'!A:A,0)))="defective",1,0)</f>
        <v>#REF!</v>
      </c>
    </row>
    <row r="56" spans="10:15" x14ac:dyDescent="0.25">
      <c r="J56" t="e">
        <f>IF((INDEX(Brainpacks!E:E,MATCH(D56,Brainpacks!A:A,0)))="no",1,0)</f>
        <v>#N/A</v>
      </c>
      <c r="L56" t="e">
        <f>IF((INDEX(Shirts!E:E,MATCH(F56,Shirts!A:A,0)))="no",1,0)</f>
        <v>#N/A</v>
      </c>
      <c r="M56" t="e">
        <f>IF((INDEX(Pants!E:E,MATCH(G56,Pants!A:A,0)))="no",1,0)</f>
        <v>#N/A</v>
      </c>
      <c r="N56" t="e">
        <f>IF((INDEX('Power Boards'!E:E,MATCH(#REF!,'Power Boards'!A:A,0)))="defective",1,0)</f>
        <v>#REF!</v>
      </c>
      <c r="O56" t="e">
        <f>IF((INDEX('Data Boards'!E:E,MATCH(#REF!,'Data Boards'!A:A,0)))="defective",1,0)</f>
        <v>#REF!</v>
      </c>
    </row>
    <row r="57" spans="10:15" x14ac:dyDescent="0.25">
      <c r="J57" t="e">
        <f>IF((INDEX(Brainpacks!E:E,MATCH(D57,Brainpacks!A:A,0)))="no",1,0)</f>
        <v>#N/A</v>
      </c>
      <c r="L57" t="e">
        <f>IF((INDEX(Shirts!E:E,MATCH(F57,Shirts!A:A,0)))="no",1,0)</f>
        <v>#N/A</v>
      </c>
      <c r="M57" t="e">
        <f>IF((INDEX(Pants!E:E,MATCH(G57,Pants!A:A,0)))="no",1,0)</f>
        <v>#N/A</v>
      </c>
      <c r="N57" t="e">
        <f>IF((INDEX('Power Boards'!E:E,MATCH(#REF!,'Power Boards'!A:A,0)))="defective",1,0)</f>
        <v>#REF!</v>
      </c>
      <c r="O57" t="e">
        <f>IF((INDEX('Data Boards'!E:E,MATCH(#REF!,'Data Boards'!A:A,0)))="defective",1,0)</f>
        <v>#REF!</v>
      </c>
    </row>
    <row r="58" spans="10:15" x14ac:dyDescent="0.25">
      <c r="J58" t="e">
        <f>IF((INDEX(Brainpacks!E:E,MATCH(D58,Brainpacks!A:A,0)))="no",1,0)</f>
        <v>#N/A</v>
      </c>
      <c r="L58" t="e">
        <f>IF((INDEX(Shirts!E:E,MATCH(F58,Shirts!A:A,0)))="no",1,0)</f>
        <v>#N/A</v>
      </c>
      <c r="M58" t="e">
        <f>IF((INDEX(Pants!E:E,MATCH(G58,Pants!A:A,0)))="no",1,0)</f>
        <v>#N/A</v>
      </c>
      <c r="N58" t="e">
        <f>IF((INDEX('Power Boards'!E:E,MATCH(#REF!,'Power Boards'!A:A,0)))="defective",1,0)</f>
        <v>#REF!</v>
      </c>
      <c r="O58" t="e">
        <f>IF((INDEX('Data Boards'!E:E,MATCH(#REF!,'Data Boards'!A:A,0)))="defective",1,0)</f>
        <v>#REF!</v>
      </c>
    </row>
    <row r="59" spans="10:15" x14ac:dyDescent="0.25">
      <c r="J59" t="e">
        <f>IF((INDEX(Brainpacks!E:E,MATCH(D59,Brainpacks!A:A,0)))="no",1,0)</f>
        <v>#N/A</v>
      </c>
      <c r="L59" t="e">
        <f>IF((INDEX(Shirts!E:E,MATCH(F59,Shirts!A:A,0)))="no",1,0)</f>
        <v>#N/A</v>
      </c>
      <c r="M59" t="e">
        <f>IF((INDEX(Pants!E:E,MATCH(G59,Pants!A:A,0)))="no",1,0)</f>
        <v>#N/A</v>
      </c>
      <c r="N59" t="e">
        <f>IF((INDEX('Power Boards'!E:E,MATCH(#REF!,'Power Boards'!A:A,0)))="defective",1,0)</f>
        <v>#REF!</v>
      </c>
      <c r="O59" t="e">
        <f>IF((INDEX('Data Boards'!E:E,MATCH(#REF!,'Data Boards'!A:A,0)))="defective",1,0)</f>
        <v>#REF!</v>
      </c>
    </row>
    <row r="60" spans="10:15" x14ac:dyDescent="0.25">
      <c r="J60" t="e">
        <f>IF((INDEX(Brainpacks!E:E,MATCH(D60,Brainpacks!A:A,0)))="no",1,0)</f>
        <v>#N/A</v>
      </c>
      <c r="L60" t="e">
        <f>IF((INDEX(Shirts!E:E,MATCH(F60,Shirts!A:A,0)))="no",1,0)</f>
        <v>#N/A</v>
      </c>
      <c r="M60" t="e">
        <f>IF((INDEX(Pants!E:E,MATCH(G60,Pants!A:A,0)))="no",1,0)</f>
        <v>#N/A</v>
      </c>
      <c r="N60" t="e">
        <f>IF((INDEX('Power Boards'!E:E,MATCH(#REF!,'Power Boards'!A:A,0)))="defective",1,0)</f>
        <v>#REF!</v>
      </c>
      <c r="O60" t="e">
        <f>IF((INDEX('Data Boards'!E:E,MATCH(#REF!,'Data Boards'!A:A,0)))="defective",1,0)</f>
        <v>#REF!</v>
      </c>
    </row>
    <row r="61" spans="10:15" x14ac:dyDescent="0.25">
      <c r="J61" t="e">
        <f>IF((INDEX(Brainpacks!E:E,MATCH(D61,Brainpacks!A:A,0)))="no",1,0)</f>
        <v>#N/A</v>
      </c>
      <c r="L61" t="e">
        <f>IF((INDEX(Shirts!E:E,MATCH(F61,Shirts!A:A,0)))="no",1,0)</f>
        <v>#N/A</v>
      </c>
      <c r="M61" t="e">
        <f>IF((INDEX(Pants!E:E,MATCH(G61,Pants!A:A,0)))="no",1,0)</f>
        <v>#N/A</v>
      </c>
      <c r="N61" t="e">
        <f>IF((INDEX('Power Boards'!E:E,MATCH(#REF!,'Power Boards'!A:A,0)))="defective",1,0)</f>
        <v>#REF!</v>
      </c>
      <c r="O61" t="e">
        <f>IF((INDEX('Data Boards'!E:E,MATCH(#REF!,'Data Boards'!A:A,0)))="defective",1,0)</f>
        <v>#REF!</v>
      </c>
    </row>
    <row r="62" spans="10:15" x14ac:dyDescent="0.25">
      <c r="J62" t="e">
        <f>IF((INDEX(Brainpacks!E:E,MATCH(D62,Brainpacks!A:A,0)))="no",1,0)</f>
        <v>#N/A</v>
      </c>
      <c r="L62" t="e">
        <f>IF((INDEX(Shirts!E:E,MATCH(F62,Shirts!A:A,0)))="no",1,0)</f>
        <v>#N/A</v>
      </c>
      <c r="M62" t="e">
        <f>IF((INDEX(Pants!E:E,MATCH(G62,Pants!A:A,0)))="no",1,0)</f>
        <v>#N/A</v>
      </c>
      <c r="N62" t="e">
        <f>IF((INDEX('Power Boards'!E:E,MATCH(#REF!,'Power Boards'!A:A,0)))="defective",1,0)</f>
        <v>#REF!</v>
      </c>
      <c r="O62" t="e">
        <f>IF((INDEX('Data Boards'!E:E,MATCH(#REF!,'Data Boards'!A:A,0)))="defective",1,0)</f>
        <v>#REF!</v>
      </c>
    </row>
    <row r="63" spans="10:15" x14ac:dyDescent="0.25">
      <c r="J63" t="e">
        <f>IF((INDEX(Brainpacks!E:E,MATCH(D63,Brainpacks!A:A,0)))="no",1,0)</f>
        <v>#N/A</v>
      </c>
      <c r="L63" t="e">
        <f>IF((INDEX(Shirts!E:E,MATCH(F63,Shirts!A:A,0)))="no",1,0)</f>
        <v>#N/A</v>
      </c>
      <c r="M63" t="e">
        <f>IF((INDEX(Pants!E:E,MATCH(G63,Pants!A:A,0)))="no",1,0)</f>
        <v>#N/A</v>
      </c>
      <c r="N63" t="e">
        <f>IF((INDEX('Power Boards'!E:E,MATCH(#REF!,'Power Boards'!A:A,0)))="defective",1,0)</f>
        <v>#REF!</v>
      </c>
      <c r="O63" t="e">
        <f>IF((INDEX('Data Boards'!E:E,MATCH(#REF!,'Data Boards'!A:A,0)))="defective",1,0)</f>
        <v>#REF!</v>
      </c>
    </row>
    <row r="64" spans="10:15" x14ac:dyDescent="0.25">
      <c r="J64" t="e">
        <f>IF((INDEX(Brainpacks!E:E,MATCH(D64,Brainpacks!A:A,0)))="no",1,0)</f>
        <v>#N/A</v>
      </c>
      <c r="L64" t="e">
        <f>IF((INDEX(Shirts!E:E,MATCH(F64,Shirts!A:A,0)))="no",1,0)</f>
        <v>#N/A</v>
      </c>
      <c r="M64" t="e">
        <f>IF((INDEX(Pants!E:E,MATCH(G64,Pants!A:A,0)))="no",1,0)</f>
        <v>#N/A</v>
      </c>
      <c r="N64" t="e">
        <f>IF((INDEX('Power Boards'!E:E,MATCH(#REF!,'Power Boards'!A:A,0)))="defective",1,0)</f>
        <v>#REF!</v>
      </c>
      <c r="O64" t="e">
        <f>IF((INDEX('Data Boards'!E:E,MATCH(#REF!,'Data Boards'!A:A,0)))="defective",1,0)</f>
        <v>#REF!</v>
      </c>
    </row>
    <row r="65" spans="10:15" x14ac:dyDescent="0.25">
      <c r="J65" t="e">
        <f>IF((INDEX(Brainpacks!E:E,MATCH(D65,Brainpacks!A:A,0)))="no",1,0)</f>
        <v>#N/A</v>
      </c>
      <c r="L65" t="e">
        <f>IF((INDEX(Shirts!E:E,MATCH(F65,Shirts!A:A,0)))="no",1,0)</f>
        <v>#N/A</v>
      </c>
      <c r="M65" t="e">
        <f>IF((INDEX(Pants!E:E,MATCH(G65,Pants!A:A,0)))="no",1,0)</f>
        <v>#N/A</v>
      </c>
      <c r="N65" t="e">
        <f>IF((INDEX('Power Boards'!E:E,MATCH(#REF!,'Power Boards'!A:A,0)))="defective",1,0)</f>
        <v>#REF!</v>
      </c>
      <c r="O65" t="e">
        <f>IF((INDEX('Data Boards'!E:E,MATCH(#REF!,'Data Boards'!A:A,0)))="defective",1,0)</f>
        <v>#REF!</v>
      </c>
    </row>
    <row r="66" spans="10:15" x14ac:dyDescent="0.25">
      <c r="J66" t="e">
        <f>IF((INDEX(Brainpacks!E:E,MATCH(D66,Brainpacks!A:A,0)))="no",1,0)</f>
        <v>#N/A</v>
      </c>
      <c r="L66" t="e">
        <f>IF((INDEX(Shirts!E:E,MATCH(F66,Shirts!A:A,0)))="no",1,0)</f>
        <v>#N/A</v>
      </c>
      <c r="M66" t="e">
        <f>IF((INDEX(Pants!E:E,MATCH(G66,Pants!A:A,0)))="no",1,0)</f>
        <v>#N/A</v>
      </c>
      <c r="N66" t="e">
        <f>IF((INDEX('Power Boards'!E:E,MATCH(#REF!,'Power Boards'!A:A,0)))="defective",1,0)</f>
        <v>#REF!</v>
      </c>
      <c r="O66" t="e">
        <f>IF((INDEX('Data Boards'!E:E,MATCH(#REF!,'Data Boards'!A:A,0)))="defective",1,0)</f>
        <v>#REF!</v>
      </c>
    </row>
    <row r="67" spans="10:15" x14ac:dyDescent="0.25">
      <c r="J67" t="e">
        <f>IF((INDEX(Brainpacks!E:E,MATCH(D67,Brainpacks!A:A,0)))="no",1,0)</f>
        <v>#N/A</v>
      </c>
      <c r="L67" t="e">
        <f>IF((INDEX(Shirts!E:E,MATCH(F67,Shirts!A:A,0)))="no",1,0)</f>
        <v>#N/A</v>
      </c>
      <c r="M67" t="e">
        <f>IF((INDEX(Pants!E:E,MATCH(G67,Pants!A:A,0)))="no",1,0)</f>
        <v>#N/A</v>
      </c>
      <c r="N67" t="e">
        <f>IF((INDEX('Power Boards'!E:E,MATCH(#REF!,'Power Boards'!A:A,0)))="defective",1,0)</f>
        <v>#REF!</v>
      </c>
      <c r="O67" t="e">
        <f>IF((INDEX('Data Boards'!E:E,MATCH(#REF!,'Data Boards'!A:A,0)))="defective",1,0)</f>
        <v>#REF!</v>
      </c>
    </row>
    <row r="68" spans="10:15" x14ac:dyDescent="0.25">
      <c r="J68" t="e">
        <f>IF((INDEX(Brainpacks!E:E,MATCH(D68,Brainpacks!A:A,0)))="no",1,0)</f>
        <v>#N/A</v>
      </c>
      <c r="L68" t="e">
        <f>IF((INDEX(Shirts!E:E,MATCH(F68,Shirts!A:A,0)))="no",1,0)</f>
        <v>#N/A</v>
      </c>
      <c r="M68" t="e">
        <f>IF((INDEX(Pants!E:E,MATCH(G68,Pants!A:A,0)))="no",1,0)</f>
        <v>#N/A</v>
      </c>
      <c r="N68" t="e">
        <f>IF((INDEX('Power Boards'!E:E,MATCH(#REF!,'Power Boards'!A:A,0)))="defective",1,0)</f>
        <v>#REF!</v>
      </c>
      <c r="O68" t="e">
        <f>IF((INDEX('Data Boards'!E:E,MATCH(#REF!,'Data Boards'!A:A,0)))="defective",1,0)</f>
        <v>#REF!</v>
      </c>
    </row>
    <row r="69" spans="10:15" x14ac:dyDescent="0.25">
      <c r="J69" t="e">
        <f>IF((INDEX(Brainpacks!E:E,MATCH(D69,Brainpacks!A:A,0)))="no",1,0)</f>
        <v>#N/A</v>
      </c>
      <c r="L69" t="e">
        <f>IF((INDEX(Shirts!E:E,MATCH(F69,Shirts!A:A,0)))="no",1,0)</f>
        <v>#N/A</v>
      </c>
      <c r="M69" t="e">
        <f>IF((INDEX(Pants!E:E,MATCH(G69,Pants!A:A,0)))="no",1,0)</f>
        <v>#N/A</v>
      </c>
      <c r="N69" t="e">
        <f>IF((INDEX('Power Boards'!E:E,MATCH(#REF!,'Power Boards'!A:A,0)))="defective",1,0)</f>
        <v>#REF!</v>
      </c>
      <c r="O69" t="e">
        <f>IF((INDEX('Data Boards'!E:E,MATCH(#REF!,'Data Boards'!A:A,0)))="defective",1,0)</f>
        <v>#REF!</v>
      </c>
    </row>
    <row r="70" spans="10:15" x14ac:dyDescent="0.25">
      <c r="J70" t="e">
        <f>IF((INDEX(Brainpacks!E:E,MATCH(D70,Brainpacks!A:A,0)))="no",1,0)</f>
        <v>#N/A</v>
      </c>
      <c r="L70" t="e">
        <f>IF((INDEX(Shirts!E:E,MATCH(F70,Shirts!A:A,0)))="no",1,0)</f>
        <v>#N/A</v>
      </c>
      <c r="M70" t="e">
        <f>IF((INDEX(Pants!E:E,MATCH(G70,Pants!A:A,0)))="no",1,0)</f>
        <v>#N/A</v>
      </c>
      <c r="N70" t="e">
        <f>IF((INDEX('Power Boards'!E:E,MATCH(#REF!,'Power Boards'!A:A,0)))="defective",1,0)</f>
        <v>#REF!</v>
      </c>
      <c r="O70" t="e">
        <f>IF((INDEX('Data Boards'!E:E,MATCH(#REF!,'Data Boards'!A:A,0)))="defective",1,0)</f>
        <v>#REF!</v>
      </c>
    </row>
  </sheetData>
  <conditionalFormatting sqref="D1:D1048576 E5:E14">
    <cfRule type="expression" dxfId="46" priority="14">
      <formula>J1=1</formula>
    </cfRule>
  </conditionalFormatting>
  <conditionalFormatting sqref="F1:F1048576">
    <cfRule type="expression" dxfId="45" priority="5">
      <formula>L1=1</formula>
    </cfRule>
  </conditionalFormatting>
  <conditionalFormatting sqref="G1:G1048576">
    <cfRule type="expression" dxfId="44" priority="3">
      <formula>M1=1</formula>
    </cfRule>
  </conditionalFormatting>
  <conditionalFormatting sqref="H1:H1048576">
    <cfRule type="expression" dxfId="43" priority="2">
      <formula>P1=1</formula>
    </cfRule>
  </conditionalFormatting>
  <dataValidations count="2">
    <dataValidation type="list" allowBlank="1" showErrorMessage="1" sqref="C5:C1048576">
      <formula1>status</formula1>
    </dataValidation>
    <dataValidation allowBlank="1" showErrorMessage="1" sqref="C2:C4"/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width="12.5703125" customWidth="1"/>
    <col min="2" max="2" width="16.5703125" style="2" bestFit="1" customWidth="1"/>
    <col min="3" max="3" width="19.85546875" bestFit="1" customWidth="1"/>
  </cols>
  <sheetData>
    <row r="1" spans="1:3" ht="73.5" customHeight="1" x14ac:dyDescent="0.25"/>
    <row r="2" spans="1:3" x14ac:dyDescent="0.25">
      <c r="A2" s="1" t="s">
        <v>5</v>
      </c>
      <c r="B2" s="1" t="s">
        <v>6</v>
      </c>
      <c r="C2" s="1" t="s">
        <v>7</v>
      </c>
    </row>
    <row r="3" spans="1:3" x14ac:dyDescent="0.25">
      <c r="A3" t="s">
        <v>639</v>
      </c>
      <c r="B3" s="2">
        <f>Brainpacks!B1</f>
        <v>11</v>
      </c>
      <c r="C3">
        <f>FLOOR(MIN(components!C3,components!C11,components!C12,components!C15,components!C16,'Power Boards'!B1,'Data Boards'!B1,(components!C10/2),(components!C4/6),(components!C22/3)),1)</f>
        <v>5</v>
      </c>
    </row>
    <row r="4" spans="1:3" x14ac:dyDescent="0.25">
      <c r="A4" t="s">
        <v>640</v>
      </c>
      <c r="C4">
        <f>FLOOR(MIN(components!C5,components!C23,components!C17,components!C18,components!C20),1)</f>
        <v>3</v>
      </c>
    </row>
    <row r="5" spans="1:3" x14ac:dyDescent="0.25">
      <c r="A5" t="s">
        <v>641</v>
      </c>
      <c r="C5">
        <f>FLOOR(MIN(components!C5,components!C17,components!C18,components!C25,components!C26,Sensors!B1),1)</f>
        <v>103</v>
      </c>
    </row>
    <row r="6" spans="1:3" x14ac:dyDescent="0.25">
      <c r="A6" t="s">
        <v>636</v>
      </c>
      <c r="B6" s="2">
        <f>Shirts!B1</f>
        <v>26</v>
      </c>
      <c r="C6">
        <f>FLOOR(MIN('Shirt Octopi'!B1,(Sensors!B1/9),components!C24,components!C26,(components!C9/9)),1)</f>
        <v>2</v>
      </c>
    </row>
    <row r="7" spans="1:3" x14ac:dyDescent="0.25">
      <c r="A7" t="s">
        <v>637</v>
      </c>
      <c r="B7" s="2">
        <f>Pants!B1</f>
        <v>24</v>
      </c>
      <c r="C7">
        <f>FLOOR(MIN('Pants Octopi'!B1,(Sensors!B1/9),components!C24,components!C26,(components!C9/9)),1)</f>
        <v>0</v>
      </c>
    </row>
    <row r="8" spans="1:3" x14ac:dyDescent="0.25">
      <c r="A8" t="s">
        <v>673</v>
      </c>
      <c r="B8" s="2">
        <f>Kits!B2</f>
        <v>4</v>
      </c>
      <c r="C8">
        <f>FLOOR(MIN(Brainpacks!B1,Shirts!B1,Pants!B1,components!C7,components!C6,(Sensors!B1/9)),1)</f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opLeftCell="A7" workbookViewId="0">
      <selection activeCell="C26" sqref="C26"/>
    </sheetView>
  </sheetViews>
  <sheetFormatPr defaultRowHeight="15" x14ac:dyDescent="0.25"/>
  <cols>
    <col min="1" max="1" width="12.5703125" customWidth="1"/>
    <col min="2" max="2" width="26.140625" bestFit="1" customWidth="1"/>
    <col min="5" max="5" width="23.28515625" bestFit="1" customWidth="1"/>
  </cols>
  <sheetData>
    <row r="1" spans="2:5" ht="74.25" customHeight="1" x14ac:dyDescent="0.25"/>
    <row r="2" spans="2:5" s="3" customFormat="1" x14ac:dyDescent="0.25">
      <c r="B2" s="16" t="s">
        <v>3</v>
      </c>
      <c r="C2" s="16" t="s">
        <v>4</v>
      </c>
      <c r="D2" s="16" t="s">
        <v>12</v>
      </c>
      <c r="E2" s="16" t="s">
        <v>851</v>
      </c>
    </row>
    <row r="3" spans="2:5" x14ac:dyDescent="0.25">
      <c r="B3" t="s">
        <v>0</v>
      </c>
    </row>
    <row r="4" spans="2:5" x14ac:dyDescent="0.25">
      <c r="B4" t="s">
        <v>1</v>
      </c>
      <c r="C4">
        <v>138</v>
      </c>
    </row>
    <row r="5" spans="2:5" x14ac:dyDescent="0.25">
      <c r="B5" t="s">
        <v>2</v>
      </c>
      <c r="C5">
        <v>300</v>
      </c>
    </row>
    <row r="6" spans="2:5" x14ac:dyDescent="0.25">
      <c r="B6" t="s">
        <v>8</v>
      </c>
      <c r="C6">
        <v>30</v>
      </c>
    </row>
    <row r="7" spans="2:5" x14ac:dyDescent="0.25">
      <c r="B7" t="s">
        <v>9</v>
      </c>
      <c r="C7">
        <v>37</v>
      </c>
    </row>
    <row r="8" spans="2:5" x14ac:dyDescent="0.25">
      <c r="B8" t="s">
        <v>16</v>
      </c>
    </row>
    <row r="9" spans="2:5" x14ac:dyDescent="0.25">
      <c r="B9" t="s">
        <v>17</v>
      </c>
      <c r="C9">
        <v>442</v>
      </c>
      <c r="E9" t="s">
        <v>944</v>
      </c>
    </row>
    <row r="10" spans="2:5" x14ac:dyDescent="0.25">
      <c r="B10" t="s">
        <v>20</v>
      </c>
      <c r="C10">
        <v>227</v>
      </c>
    </row>
    <row r="11" spans="2:5" x14ac:dyDescent="0.25">
      <c r="B11" t="s">
        <v>21</v>
      </c>
      <c r="C11">
        <v>31</v>
      </c>
    </row>
    <row r="12" spans="2:5" x14ac:dyDescent="0.25">
      <c r="B12" t="s">
        <v>22</v>
      </c>
      <c r="C12">
        <v>31</v>
      </c>
    </row>
    <row r="13" spans="2:5" x14ac:dyDescent="0.25">
      <c r="B13" t="s">
        <v>934</v>
      </c>
      <c r="C13">
        <v>4</v>
      </c>
    </row>
    <row r="14" spans="2:5" x14ac:dyDescent="0.25">
      <c r="B14" t="s">
        <v>935</v>
      </c>
      <c r="C14">
        <v>4</v>
      </c>
    </row>
    <row r="15" spans="2:5" x14ac:dyDescent="0.25">
      <c r="B15" t="s">
        <v>937</v>
      </c>
      <c r="C15">
        <v>26</v>
      </c>
    </row>
    <row r="16" spans="2:5" x14ac:dyDescent="0.25">
      <c r="B16" t="s">
        <v>23</v>
      </c>
      <c r="C16">
        <v>71</v>
      </c>
    </row>
    <row r="17" spans="2:3" x14ac:dyDescent="0.25">
      <c r="B17" t="s">
        <v>24</v>
      </c>
      <c r="C17">
        <v>726</v>
      </c>
    </row>
    <row r="18" spans="2:3" x14ac:dyDescent="0.25">
      <c r="B18" t="s">
        <v>25</v>
      </c>
      <c r="C18">
        <v>255</v>
      </c>
    </row>
    <row r="19" spans="2:3" x14ac:dyDescent="0.25">
      <c r="B19" t="s">
        <v>942</v>
      </c>
      <c r="C19">
        <v>480</v>
      </c>
    </row>
    <row r="20" spans="2:3" x14ac:dyDescent="0.25">
      <c r="B20" t="s">
        <v>26</v>
      </c>
    </row>
    <row r="21" spans="2:3" x14ac:dyDescent="0.25">
      <c r="B21" t="s">
        <v>677</v>
      </c>
    </row>
    <row r="22" spans="2:3" x14ac:dyDescent="0.25">
      <c r="B22" t="s">
        <v>678</v>
      </c>
      <c r="C22">
        <v>632</v>
      </c>
    </row>
    <row r="23" spans="2:3" x14ac:dyDescent="0.25">
      <c r="B23" t="s">
        <v>679</v>
      </c>
      <c r="C23">
        <v>3</v>
      </c>
    </row>
    <row r="24" spans="2:3" x14ac:dyDescent="0.25">
      <c r="B24" t="s">
        <v>680</v>
      </c>
      <c r="C24">
        <v>2</v>
      </c>
    </row>
    <row r="25" spans="2:3" x14ac:dyDescent="0.25">
      <c r="B25" t="s">
        <v>933</v>
      </c>
      <c r="C25">
        <v>822</v>
      </c>
    </row>
    <row r="26" spans="2:3" x14ac:dyDescent="0.25">
      <c r="B26" t="s">
        <v>936</v>
      </c>
      <c r="C26">
        <v>162</v>
      </c>
    </row>
    <row r="27" spans="2:3" x14ac:dyDescent="0.25">
      <c r="B27" t="s">
        <v>943</v>
      </c>
      <c r="C27">
        <v>202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selection activeCell="G17" sqref="G17"/>
    </sheetView>
  </sheetViews>
  <sheetFormatPr defaultRowHeight="15" outlineLevelCol="1" x14ac:dyDescent="0.25"/>
  <cols>
    <col min="1" max="1" width="19.42578125" bestFit="1" customWidth="1"/>
    <col min="6" max="6" width="15.28515625" bestFit="1" customWidth="1"/>
    <col min="7" max="7" width="13.5703125" bestFit="1" customWidth="1"/>
    <col min="8" max="8" width="32" bestFit="1" customWidth="1"/>
    <col min="12" max="12" width="16.42578125" hidden="1" customWidth="1" outlineLevel="1"/>
    <col min="13" max="13" width="14.7109375" hidden="1" customWidth="1" outlineLevel="1"/>
    <col min="14" max="14" width="9.140625" collapsed="1"/>
  </cols>
  <sheetData>
    <row r="1" spans="1:13" x14ac:dyDescent="0.25">
      <c r="A1" s="5" t="s">
        <v>31</v>
      </c>
      <c r="B1" s="5">
        <f>COUNTIF(D:D,"ready")</f>
        <v>11</v>
      </c>
    </row>
    <row r="2" spans="1:13" x14ac:dyDescent="0.25">
      <c r="A2" s="3" t="s">
        <v>19</v>
      </c>
      <c r="B2" s="5">
        <f>FLOOR(MIN(components!C3,components!C11,components!C11,components!C12,components!C15,components!C16,(components!C10/3)),1)</f>
        <v>26</v>
      </c>
    </row>
    <row r="3" spans="1:13" x14ac:dyDescent="0.25">
      <c r="A3" s="1" t="s">
        <v>10</v>
      </c>
      <c r="B3" s="1" t="s">
        <v>12</v>
      </c>
      <c r="C3" s="1" t="s">
        <v>852</v>
      </c>
      <c r="D3" s="1" t="s">
        <v>11</v>
      </c>
      <c r="E3" s="1" t="s">
        <v>759</v>
      </c>
      <c r="F3" s="1" t="s">
        <v>683</v>
      </c>
      <c r="G3" s="1" t="s">
        <v>684</v>
      </c>
      <c r="H3" s="1" t="s">
        <v>851</v>
      </c>
      <c r="I3" s="1"/>
      <c r="J3" s="1"/>
      <c r="L3" s="1" t="s">
        <v>681</v>
      </c>
      <c r="M3" s="1" t="s">
        <v>682</v>
      </c>
    </row>
    <row r="4" spans="1:13" s="2" customFormat="1" x14ac:dyDescent="0.25">
      <c r="A4" s="2" t="s">
        <v>911</v>
      </c>
      <c r="H4" s="2" t="s">
        <v>909</v>
      </c>
    </row>
    <row r="5" spans="1:13" s="2" customFormat="1" x14ac:dyDescent="0.25">
      <c r="A5" s="2" t="s">
        <v>908</v>
      </c>
      <c r="B5" s="2" t="s">
        <v>807</v>
      </c>
      <c r="H5" s="2" t="s">
        <v>910</v>
      </c>
    </row>
    <row r="6" spans="1:13" s="2" customFormat="1" x14ac:dyDescent="0.25">
      <c r="A6" s="2" t="s">
        <v>914</v>
      </c>
      <c r="B6" s="2" t="s">
        <v>807</v>
      </c>
      <c r="H6" s="2" t="s">
        <v>915</v>
      </c>
    </row>
    <row r="7" spans="1:13" s="2" customFormat="1" x14ac:dyDescent="0.25">
      <c r="A7" s="2" t="s">
        <v>912</v>
      </c>
      <c r="E7" s="2" t="s">
        <v>880</v>
      </c>
      <c r="H7" s="2" t="s">
        <v>913</v>
      </c>
    </row>
    <row r="8" spans="1:13" s="2" customFormat="1" x14ac:dyDescent="0.25">
      <c r="A8" s="2" t="s">
        <v>907</v>
      </c>
      <c r="B8" s="2" t="s">
        <v>902</v>
      </c>
      <c r="D8" s="2" t="s">
        <v>30</v>
      </c>
    </row>
    <row r="9" spans="1:13" x14ac:dyDescent="0.25">
      <c r="A9" t="s">
        <v>863</v>
      </c>
      <c r="D9" t="s">
        <v>30</v>
      </c>
      <c r="E9" s="4" t="s">
        <v>880</v>
      </c>
      <c r="L9" t="e">
        <f>IF((INDEX('Power Boards'!E:E,MATCH(F9,'Power Boards'!A:A,0)))="defective",2,1)</f>
        <v>#N/A</v>
      </c>
      <c r="M9" t="e">
        <f>IF((INDEX('Data Boards'!E:E,MATCH(G9,'Data Boards'!A:A,0)))="defective",2,1)</f>
        <v>#N/A</v>
      </c>
    </row>
    <row r="10" spans="1:13" x14ac:dyDescent="0.25">
      <c r="A10" t="s">
        <v>864</v>
      </c>
      <c r="D10" t="s">
        <v>30</v>
      </c>
      <c r="E10" s="4" t="s">
        <v>880</v>
      </c>
      <c r="L10" t="e">
        <f>IF((INDEX('Power Boards'!E:E,MATCH(F10,'Power Boards'!A:A,0)))="defective",2,1)</f>
        <v>#N/A</v>
      </c>
      <c r="M10" t="e">
        <f>IF((INDEX('Data Boards'!E:E,MATCH(G10,'Data Boards'!A:A,0)))="defective",2,1)</f>
        <v>#N/A</v>
      </c>
    </row>
    <row r="11" spans="1:13" x14ac:dyDescent="0.25">
      <c r="A11" t="s">
        <v>865</v>
      </c>
      <c r="D11" t="s">
        <v>30</v>
      </c>
      <c r="E11" s="4" t="s">
        <v>880</v>
      </c>
      <c r="L11" t="e">
        <f>IF((INDEX('Power Boards'!E:E,MATCH(F11,'Power Boards'!A:A,0)))="defective",2,1)</f>
        <v>#N/A</v>
      </c>
      <c r="M11" t="e">
        <f>IF((INDEX('Data Boards'!E:E,MATCH(G11,'Data Boards'!A:A,0)))="defective",2,1)</f>
        <v>#N/A</v>
      </c>
    </row>
    <row r="12" spans="1:13" x14ac:dyDescent="0.25">
      <c r="A12" t="s">
        <v>853</v>
      </c>
      <c r="D12" t="s">
        <v>30</v>
      </c>
      <c r="E12" s="4" t="s">
        <v>880</v>
      </c>
      <c r="L12" t="e">
        <f>IF((INDEX('Power Boards'!E:E,MATCH(F12,'Power Boards'!A:A,0)))="defective",2,1)</f>
        <v>#N/A</v>
      </c>
      <c r="M12" t="e">
        <f>IF((INDEX('Data Boards'!E:E,MATCH(G12,'Data Boards'!A:A,0)))="defective",2,1)</f>
        <v>#N/A</v>
      </c>
    </row>
    <row r="13" spans="1:13" x14ac:dyDescent="0.25">
      <c r="A13" t="s">
        <v>854</v>
      </c>
      <c r="B13" t="s">
        <v>879</v>
      </c>
      <c r="D13" t="s">
        <v>27</v>
      </c>
      <c r="E13" s="4" t="s">
        <v>880</v>
      </c>
      <c r="L13" t="e">
        <f>IF((INDEX('Power Boards'!E:E,MATCH(F13,'Power Boards'!A:A,0)))="defective",2,1)</f>
        <v>#N/A</v>
      </c>
      <c r="M13" t="e">
        <f>IF((INDEX('Data Boards'!E:E,MATCH(G13,'Data Boards'!A:A,0)))="defective",2,1)</f>
        <v>#N/A</v>
      </c>
    </row>
    <row r="14" spans="1:13" x14ac:dyDescent="0.25">
      <c r="A14" t="s">
        <v>855</v>
      </c>
      <c r="D14" t="s">
        <v>30</v>
      </c>
      <c r="E14" s="4" t="s">
        <v>881</v>
      </c>
      <c r="H14" t="s">
        <v>877</v>
      </c>
      <c r="L14" t="e">
        <f>IF((INDEX('Power Boards'!E:E,MATCH(F14,'Power Boards'!A:A,0)))="defective",2,1)</f>
        <v>#N/A</v>
      </c>
      <c r="M14" t="e">
        <f>IF((INDEX('Data Boards'!E:E,MATCH(G14,'Data Boards'!A:A,0)))="defective",2,1)</f>
        <v>#N/A</v>
      </c>
    </row>
    <row r="15" spans="1:13" x14ac:dyDescent="0.25">
      <c r="A15" t="s">
        <v>856</v>
      </c>
      <c r="D15" t="s">
        <v>30</v>
      </c>
      <c r="E15" s="4" t="s">
        <v>881</v>
      </c>
      <c r="H15" t="s">
        <v>878</v>
      </c>
      <c r="L15" t="e">
        <f>IF((INDEX('Power Boards'!E:E,MATCH(F15,'Power Boards'!A:A,0)))="defective",2,1)</f>
        <v>#N/A</v>
      </c>
      <c r="M15" t="e">
        <f>IF((INDEX('Data Boards'!E:E,MATCH(G15,'Data Boards'!A:A,0)))="defective",2,1)</f>
        <v>#N/A</v>
      </c>
    </row>
    <row r="16" spans="1:13" x14ac:dyDescent="0.25">
      <c r="A16" t="s">
        <v>857</v>
      </c>
      <c r="D16" t="s">
        <v>29</v>
      </c>
      <c r="E16" s="4" t="s">
        <v>881</v>
      </c>
      <c r="H16" t="s">
        <v>875</v>
      </c>
      <c r="L16" t="e">
        <f>IF((INDEX('Power Boards'!E:E,MATCH(F16,'Power Boards'!A:A,0)))="defective",2,1)</f>
        <v>#N/A</v>
      </c>
      <c r="M16" t="e">
        <f>IF((INDEX('Data Boards'!E:E,MATCH(G16,'Data Boards'!A:A,0)))="defective",2,1)</f>
        <v>#N/A</v>
      </c>
    </row>
    <row r="17" spans="1:13" x14ac:dyDescent="0.25">
      <c r="A17" t="s">
        <v>858</v>
      </c>
      <c r="D17" t="s">
        <v>30</v>
      </c>
      <c r="E17" s="4" t="s">
        <v>880</v>
      </c>
      <c r="L17" t="e">
        <f>IF((INDEX('Power Boards'!E:E,MATCH(F17,'Power Boards'!A:A,0)))="defective",2,1)</f>
        <v>#N/A</v>
      </c>
      <c r="M17" t="e">
        <f>IF((INDEX('Data Boards'!E:E,MATCH(G17,'Data Boards'!A:A,0)))="defective",2,1)</f>
        <v>#N/A</v>
      </c>
    </row>
    <row r="18" spans="1:13" x14ac:dyDescent="0.25">
      <c r="A18" t="s">
        <v>859</v>
      </c>
      <c r="D18" t="s">
        <v>30</v>
      </c>
      <c r="E18" s="4" t="s">
        <v>880</v>
      </c>
      <c r="L18" t="e">
        <f>IF((INDEX('Power Boards'!E:E,MATCH(F18,'Power Boards'!A:A,0)))="defective",2,1)</f>
        <v>#N/A</v>
      </c>
      <c r="M18" t="e">
        <f>IF((INDEX('Data Boards'!E:E,MATCH(G18,'Data Boards'!A:A,0)))="defective",2,1)</f>
        <v>#N/A</v>
      </c>
    </row>
    <row r="19" spans="1:13" x14ac:dyDescent="0.25">
      <c r="A19" t="s">
        <v>860</v>
      </c>
      <c r="D19" t="s">
        <v>27</v>
      </c>
      <c r="E19" s="4" t="s">
        <v>880</v>
      </c>
      <c r="L19" t="e">
        <f>IF((INDEX('Power Boards'!E:E,MATCH(F19,'Power Boards'!A:A,0)))="defective",2,1)</f>
        <v>#N/A</v>
      </c>
      <c r="M19" t="e">
        <f>IF((INDEX('Data Boards'!E:E,MATCH(G19,'Data Boards'!A:A,0)))="defective",2,1)</f>
        <v>#N/A</v>
      </c>
    </row>
    <row r="20" spans="1:13" x14ac:dyDescent="0.25">
      <c r="A20" t="s">
        <v>861</v>
      </c>
      <c r="D20" t="s">
        <v>30</v>
      </c>
      <c r="E20" s="4" t="s">
        <v>880</v>
      </c>
      <c r="L20" t="e">
        <f>IF((INDEX('Power Boards'!E:E,MATCH(F20,'Power Boards'!A:A,0)))="defective",2,1)</f>
        <v>#N/A</v>
      </c>
      <c r="M20" t="e">
        <f>IF((INDEX('Data Boards'!E:E,MATCH(G20,'Data Boards'!A:A,0)))="defective",2,1)</f>
        <v>#N/A</v>
      </c>
    </row>
    <row r="21" spans="1:13" x14ac:dyDescent="0.25">
      <c r="A21" t="s">
        <v>862</v>
      </c>
      <c r="D21" t="s">
        <v>27</v>
      </c>
      <c r="E21" s="4" t="s">
        <v>880</v>
      </c>
      <c r="L21" t="e">
        <f>IF((INDEX('Power Boards'!E:E,MATCH(F21,'Power Boards'!A:A,0)))="defective",2,1)</f>
        <v>#N/A</v>
      </c>
      <c r="M21" t="e">
        <f>IF((INDEX('Data Boards'!E:E,MATCH(G21,'Data Boards'!A:A,0)))="defective",2,1)</f>
        <v>#N/A</v>
      </c>
    </row>
    <row r="22" spans="1:13" x14ac:dyDescent="0.25">
      <c r="A22" t="s">
        <v>866</v>
      </c>
      <c r="D22" t="s">
        <v>27</v>
      </c>
      <c r="E22" s="4" t="s">
        <v>880</v>
      </c>
      <c r="L22" t="e">
        <f>IF((INDEX('Power Boards'!E:E,MATCH(F22,'Power Boards'!A:A,0)))="defective",2,1)</f>
        <v>#N/A</v>
      </c>
      <c r="M22" t="e">
        <f>IF((INDEX('Data Boards'!E:E,MATCH(G22,'Data Boards'!A:A,0)))="defective",2,1)</f>
        <v>#N/A</v>
      </c>
    </row>
    <row r="23" spans="1:13" x14ac:dyDescent="0.25">
      <c r="A23" t="s">
        <v>867</v>
      </c>
      <c r="D23" t="s">
        <v>27</v>
      </c>
      <c r="E23" s="4" t="s">
        <v>880</v>
      </c>
      <c r="L23" t="e">
        <f>IF((INDEX('Power Boards'!E:E,MATCH(F23,'Power Boards'!A:A,0)))="defective",2,1)</f>
        <v>#N/A</v>
      </c>
      <c r="M23" t="e">
        <f>IF((INDEX('Data Boards'!E:E,MATCH(G23,'Data Boards'!A:A,0)))="defective",2,1)</f>
        <v>#N/A</v>
      </c>
    </row>
    <row r="24" spans="1:13" x14ac:dyDescent="0.25">
      <c r="A24" t="s">
        <v>868</v>
      </c>
      <c r="D24" t="s">
        <v>27</v>
      </c>
      <c r="E24" s="4" t="s">
        <v>880</v>
      </c>
      <c r="L24" t="e">
        <f>IF((INDEX('Power Boards'!E:E,MATCH(F24,'Power Boards'!A:A,0)))="defective",2,1)</f>
        <v>#N/A</v>
      </c>
      <c r="M24" t="e">
        <f>IF((INDEX('Data Boards'!E:E,MATCH(G24,'Data Boards'!A:A,0)))="defective",2,1)</f>
        <v>#N/A</v>
      </c>
    </row>
    <row r="25" spans="1:13" x14ac:dyDescent="0.25">
      <c r="A25" t="s">
        <v>869</v>
      </c>
      <c r="D25" t="s">
        <v>27</v>
      </c>
      <c r="E25" s="4" t="s">
        <v>880</v>
      </c>
      <c r="L25" t="e">
        <f>IF((INDEX('Power Boards'!E:E,MATCH(F25,'Power Boards'!A:A,0)))="defective",2,1)</f>
        <v>#N/A</v>
      </c>
      <c r="M25" t="e">
        <f>IF((INDEX('Data Boards'!E:E,MATCH(G25,'Data Boards'!A:A,0)))="defective",2,1)</f>
        <v>#N/A</v>
      </c>
    </row>
    <row r="26" spans="1:13" x14ac:dyDescent="0.25">
      <c r="A26" t="s">
        <v>870</v>
      </c>
      <c r="D26" t="s">
        <v>27</v>
      </c>
      <c r="E26" s="4" t="s">
        <v>880</v>
      </c>
      <c r="L26" t="e">
        <f>IF((INDEX('Power Boards'!E:E,MATCH(F26,'Power Boards'!A:A,0)))="defective",2,1)</f>
        <v>#N/A</v>
      </c>
      <c r="M26" t="e">
        <f>IF((INDEX('Data Boards'!E:E,MATCH(G26,'Data Boards'!A:A,0)))="defective",2,1)</f>
        <v>#N/A</v>
      </c>
    </row>
    <row r="27" spans="1:13" x14ac:dyDescent="0.25">
      <c r="A27" t="s">
        <v>871</v>
      </c>
      <c r="D27" t="s">
        <v>29</v>
      </c>
      <c r="E27" s="4" t="s">
        <v>881</v>
      </c>
      <c r="H27" t="s">
        <v>876</v>
      </c>
      <c r="L27" t="e">
        <f>IF((INDEX('Power Boards'!E:E,MATCH(F27,'Power Boards'!A:A,0)))="defective",2,1)</f>
        <v>#N/A</v>
      </c>
      <c r="M27" t="e">
        <f>IF((INDEX('Data Boards'!E:E,MATCH(G27,'Data Boards'!A:A,0)))="defective",2,1)</f>
        <v>#N/A</v>
      </c>
    </row>
    <row r="28" spans="1:13" x14ac:dyDescent="0.25">
      <c r="A28" t="s">
        <v>872</v>
      </c>
      <c r="D28" t="s">
        <v>27</v>
      </c>
      <c r="E28" s="4" t="s">
        <v>880</v>
      </c>
      <c r="L28" t="e">
        <f>IF((INDEX('Power Boards'!E:E,MATCH(F28,'Power Boards'!A:A,0)))="defective",2,1)</f>
        <v>#N/A</v>
      </c>
      <c r="M28" t="e">
        <f>IF((INDEX('Data Boards'!E:E,MATCH(G28,'Data Boards'!A:A,0)))="defective",2,1)</f>
        <v>#N/A</v>
      </c>
    </row>
    <row r="29" spans="1:13" x14ac:dyDescent="0.25">
      <c r="A29" t="s">
        <v>873</v>
      </c>
      <c r="D29" t="s">
        <v>27</v>
      </c>
      <c r="E29" s="4" t="s">
        <v>880</v>
      </c>
      <c r="L29" t="e">
        <f>IF((INDEX('Power Boards'!E:E,MATCH(F29,'Power Boards'!A:A,0)))="defective",2,1)</f>
        <v>#N/A</v>
      </c>
      <c r="M29" t="e">
        <f>IF((INDEX('Data Boards'!E:E,MATCH(G29,'Data Boards'!A:A,0)))="defective",2,1)</f>
        <v>#N/A</v>
      </c>
    </row>
    <row r="30" spans="1:13" x14ac:dyDescent="0.25">
      <c r="A30" t="s">
        <v>874</v>
      </c>
      <c r="D30" t="s">
        <v>27</v>
      </c>
      <c r="E30" t="str">
        <f t="shared" ref="E30:E69" si="0">IFERROR(IF(OR(L30=2,M30=2),"FALSE","TRUE"),"")</f>
        <v/>
      </c>
      <c r="L30" t="e">
        <f>IF((INDEX('Power Boards'!E:E,MATCH(F30,'Power Boards'!A:A,0)))="defective",2,1)</f>
        <v>#N/A</v>
      </c>
      <c r="M30" t="e">
        <f>IF((INDEX('Data Boards'!E:E,MATCH(G30,'Data Boards'!A:A,0)))="defective",2,1)</f>
        <v>#N/A</v>
      </c>
    </row>
    <row r="31" spans="1:13" x14ac:dyDescent="0.25">
      <c r="E31" t="str">
        <f t="shared" si="0"/>
        <v/>
      </c>
      <c r="L31" t="e">
        <f>IF((INDEX('Power Boards'!E:E,MATCH(F31,'Power Boards'!A:A,0)))="defective",2,1)</f>
        <v>#N/A</v>
      </c>
      <c r="M31" t="e">
        <f>IF((INDEX('Data Boards'!E:E,MATCH(G31,'Data Boards'!A:A,0)))="defective",2,1)</f>
        <v>#N/A</v>
      </c>
    </row>
    <row r="32" spans="1:13" x14ac:dyDescent="0.25">
      <c r="E32" t="str">
        <f t="shared" si="0"/>
        <v/>
      </c>
      <c r="L32" t="e">
        <f>IF((INDEX('Power Boards'!E:E,MATCH(F32,'Power Boards'!A:A,0)))="defective",2,1)</f>
        <v>#N/A</v>
      </c>
      <c r="M32" t="e">
        <f>IF((INDEX('Data Boards'!E:E,MATCH(G32,'Data Boards'!A:A,0)))="defective",2,1)</f>
        <v>#N/A</v>
      </c>
    </row>
    <row r="33" spans="5:13" x14ac:dyDescent="0.25">
      <c r="E33" t="str">
        <f t="shared" si="0"/>
        <v/>
      </c>
      <c r="L33" t="e">
        <f>IF((INDEX('Power Boards'!E:E,MATCH(F33,'Power Boards'!A:A,0)))="defective",2,1)</f>
        <v>#N/A</v>
      </c>
      <c r="M33" t="e">
        <f>IF((INDEX('Data Boards'!E:E,MATCH(G33,'Data Boards'!A:A,0)))="defective",2,1)</f>
        <v>#N/A</v>
      </c>
    </row>
    <row r="34" spans="5:13" x14ac:dyDescent="0.25">
      <c r="E34" t="str">
        <f t="shared" si="0"/>
        <v/>
      </c>
      <c r="L34" t="e">
        <f>IF((INDEX('Power Boards'!E:E,MATCH(F34,'Power Boards'!A:A,0)))="defective",2,1)</f>
        <v>#N/A</v>
      </c>
      <c r="M34" t="e">
        <f>IF((INDEX('Data Boards'!E:E,MATCH(G34,'Data Boards'!A:A,0)))="defective",2,1)</f>
        <v>#N/A</v>
      </c>
    </row>
    <row r="35" spans="5:13" x14ac:dyDescent="0.25">
      <c r="E35" t="str">
        <f t="shared" si="0"/>
        <v/>
      </c>
      <c r="L35" t="e">
        <f>IF((INDEX('Power Boards'!E:E,MATCH(F35,'Power Boards'!A:A,0)))="defective",2,1)</f>
        <v>#N/A</v>
      </c>
      <c r="M35" t="e">
        <f>IF((INDEX('Data Boards'!E:E,MATCH(G35,'Data Boards'!A:A,0)))="defective",2,1)</f>
        <v>#N/A</v>
      </c>
    </row>
    <row r="36" spans="5:13" x14ac:dyDescent="0.25">
      <c r="E36" t="str">
        <f t="shared" si="0"/>
        <v/>
      </c>
      <c r="L36" t="e">
        <f>IF((INDEX('Power Boards'!E:E,MATCH(F36,'Power Boards'!A:A,0)))="defective",2,1)</f>
        <v>#N/A</v>
      </c>
      <c r="M36" t="e">
        <f>IF((INDEX('Data Boards'!E:E,MATCH(G36,'Data Boards'!A:A,0)))="defective",2,1)</f>
        <v>#N/A</v>
      </c>
    </row>
    <row r="37" spans="5:13" x14ac:dyDescent="0.25">
      <c r="E37" t="str">
        <f t="shared" si="0"/>
        <v/>
      </c>
      <c r="L37" t="e">
        <f>IF((INDEX('Power Boards'!E:E,MATCH(F37,'Power Boards'!A:A,0)))="defective",2,1)</f>
        <v>#N/A</v>
      </c>
      <c r="M37" t="e">
        <f>IF((INDEX('Data Boards'!E:E,MATCH(G37,'Data Boards'!A:A,0)))="defective",2,1)</f>
        <v>#N/A</v>
      </c>
    </row>
    <row r="38" spans="5:13" x14ac:dyDescent="0.25">
      <c r="E38" t="str">
        <f t="shared" si="0"/>
        <v/>
      </c>
      <c r="L38" t="e">
        <f>IF((INDEX('Power Boards'!E:E,MATCH(F38,'Power Boards'!A:A,0)))="defective",2,1)</f>
        <v>#N/A</v>
      </c>
      <c r="M38" t="e">
        <f>IF((INDEX('Data Boards'!E:E,MATCH(G38,'Data Boards'!A:A,0)))="defective",2,1)</f>
        <v>#N/A</v>
      </c>
    </row>
    <row r="39" spans="5:13" x14ac:dyDescent="0.25">
      <c r="E39" t="str">
        <f t="shared" si="0"/>
        <v/>
      </c>
      <c r="L39" t="e">
        <f>IF((INDEX('Power Boards'!E:E,MATCH(F39,'Power Boards'!A:A,0)))="defective",2,1)</f>
        <v>#N/A</v>
      </c>
      <c r="M39" t="e">
        <f>IF((INDEX('Data Boards'!E:E,MATCH(G39,'Data Boards'!A:A,0)))="defective",2,1)</f>
        <v>#N/A</v>
      </c>
    </row>
    <row r="40" spans="5:13" x14ac:dyDescent="0.25">
      <c r="E40" t="str">
        <f t="shared" si="0"/>
        <v/>
      </c>
      <c r="L40" t="e">
        <f>IF((INDEX('Power Boards'!E:E,MATCH(F40,'Power Boards'!A:A,0)))="defective",2,1)</f>
        <v>#N/A</v>
      </c>
      <c r="M40" t="e">
        <f>IF((INDEX('Data Boards'!E:E,MATCH(G40,'Data Boards'!A:A,0)))="defective",2,1)</f>
        <v>#N/A</v>
      </c>
    </row>
    <row r="41" spans="5:13" x14ac:dyDescent="0.25">
      <c r="E41" t="str">
        <f t="shared" si="0"/>
        <v/>
      </c>
      <c r="L41" t="e">
        <f>IF((INDEX('Power Boards'!E:E,MATCH(F41,'Power Boards'!A:A,0)))="defective",2,1)</f>
        <v>#N/A</v>
      </c>
      <c r="M41" t="e">
        <f>IF((INDEX('Data Boards'!E:E,MATCH(G41,'Data Boards'!A:A,0)))="defective",2,1)</f>
        <v>#N/A</v>
      </c>
    </row>
    <row r="42" spans="5:13" x14ac:dyDescent="0.25">
      <c r="E42" t="str">
        <f t="shared" si="0"/>
        <v/>
      </c>
      <c r="L42" t="e">
        <f>IF((INDEX('Power Boards'!E:E,MATCH(F42,'Power Boards'!A:A,0)))="defective",2,1)</f>
        <v>#N/A</v>
      </c>
      <c r="M42" t="e">
        <f>IF((INDEX('Data Boards'!E:E,MATCH(G42,'Data Boards'!A:A,0)))="defective",2,1)</f>
        <v>#N/A</v>
      </c>
    </row>
    <row r="43" spans="5:13" x14ac:dyDescent="0.25">
      <c r="E43" t="str">
        <f t="shared" si="0"/>
        <v/>
      </c>
      <c r="L43" t="e">
        <f>IF((INDEX('Power Boards'!E:E,MATCH(F43,'Power Boards'!A:A,0)))="defective",2,1)</f>
        <v>#N/A</v>
      </c>
      <c r="M43" t="e">
        <f>IF((INDEX('Data Boards'!E:E,MATCH(G43,'Data Boards'!A:A,0)))="defective",2,1)</f>
        <v>#N/A</v>
      </c>
    </row>
    <row r="44" spans="5:13" x14ac:dyDescent="0.25">
      <c r="E44" t="str">
        <f t="shared" si="0"/>
        <v/>
      </c>
      <c r="L44" t="e">
        <f>IF((INDEX('Power Boards'!E:E,MATCH(F44,'Power Boards'!A:A,0)))="defective",2,1)</f>
        <v>#N/A</v>
      </c>
      <c r="M44" t="e">
        <f>IF((INDEX('Data Boards'!E:E,MATCH(G44,'Data Boards'!A:A,0)))="defective",2,1)</f>
        <v>#N/A</v>
      </c>
    </row>
    <row r="45" spans="5:13" x14ac:dyDescent="0.25">
      <c r="E45" t="str">
        <f t="shared" si="0"/>
        <v/>
      </c>
      <c r="L45" t="e">
        <f>IF((INDEX('Power Boards'!E:E,MATCH(F45,'Power Boards'!A:A,0)))="defective",2,1)</f>
        <v>#N/A</v>
      </c>
      <c r="M45" t="e">
        <f>IF((INDEX('Data Boards'!E:E,MATCH(G45,'Data Boards'!A:A,0)))="defective",2,1)</f>
        <v>#N/A</v>
      </c>
    </row>
    <row r="46" spans="5:13" x14ac:dyDescent="0.25">
      <c r="E46" t="str">
        <f t="shared" si="0"/>
        <v/>
      </c>
      <c r="L46" t="e">
        <f>IF((INDEX('Power Boards'!E:E,MATCH(F46,'Power Boards'!A:A,0)))="defective",2,1)</f>
        <v>#N/A</v>
      </c>
      <c r="M46" t="e">
        <f>IF((INDEX('Data Boards'!E:E,MATCH(G46,'Data Boards'!A:A,0)))="defective",2,1)</f>
        <v>#N/A</v>
      </c>
    </row>
    <row r="47" spans="5:13" x14ac:dyDescent="0.25">
      <c r="E47" t="str">
        <f t="shared" si="0"/>
        <v/>
      </c>
      <c r="L47" t="e">
        <f>IF((INDEX('Power Boards'!E:E,MATCH(F47,'Power Boards'!A:A,0)))="defective",2,1)</f>
        <v>#N/A</v>
      </c>
      <c r="M47" t="e">
        <f>IF((INDEX('Data Boards'!E:E,MATCH(G47,'Data Boards'!A:A,0)))="defective",2,1)</f>
        <v>#N/A</v>
      </c>
    </row>
    <row r="48" spans="5:13" x14ac:dyDescent="0.25">
      <c r="E48" t="str">
        <f t="shared" si="0"/>
        <v/>
      </c>
      <c r="L48" t="e">
        <f>IF((INDEX('Power Boards'!E:E,MATCH(F48,'Power Boards'!A:A,0)))="defective",2,1)</f>
        <v>#N/A</v>
      </c>
      <c r="M48" t="e">
        <f>IF((INDEX('Data Boards'!E:E,MATCH(G48,'Data Boards'!A:A,0)))="defective",2,1)</f>
        <v>#N/A</v>
      </c>
    </row>
    <row r="49" spans="5:13" x14ac:dyDescent="0.25">
      <c r="E49" t="str">
        <f t="shared" si="0"/>
        <v/>
      </c>
      <c r="L49" t="e">
        <f>IF((INDEX('Power Boards'!E:E,MATCH(F49,'Power Boards'!A:A,0)))="defective",2,1)</f>
        <v>#N/A</v>
      </c>
      <c r="M49" t="e">
        <f>IF((INDEX('Data Boards'!E:E,MATCH(G49,'Data Boards'!A:A,0)))="defective",2,1)</f>
        <v>#N/A</v>
      </c>
    </row>
    <row r="50" spans="5:13" x14ac:dyDescent="0.25">
      <c r="E50" t="str">
        <f t="shared" si="0"/>
        <v/>
      </c>
      <c r="L50" t="e">
        <f>IF((INDEX('Power Boards'!E:E,MATCH(F50,'Power Boards'!A:A,0)))="defective",2,1)</f>
        <v>#N/A</v>
      </c>
      <c r="M50" t="e">
        <f>IF((INDEX('Data Boards'!E:E,MATCH(G50,'Data Boards'!A:A,0)))="defective",2,1)</f>
        <v>#N/A</v>
      </c>
    </row>
    <row r="51" spans="5:13" x14ac:dyDescent="0.25">
      <c r="E51" t="str">
        <f t="shared" si="0"/>
        <v/>
      </c>
      <c r="L51" t="e">
        <f>IF((INDEX('Power Boards'!E:E,MATCH(F51,'Power Boards'!A:A,0)))="defective",2,1)</f>
        <v>#N/A</v>
      </c>
      <c r="M51" t="e">
        <f>IF((INDEX('Data Boards'!E:E,MATCH(G51,'Data Boards'!A:A,0)))="defective",2,1)</f>
        <v>#N/A</v>
      </c>
    </row>
    <row r="52" spans="5:13" x14ac:dyDescent="0.25">
      <c r="E52" t="str">
        <f t="shared" si="0"/>
        <v/>
      </c>
      <c r="L52" t="e">
        <f>IF((INDEX('Power Boards'!E:E,MATCH(F52,'Power Boards'!A:A,0)))="defective",2,1)</f>
        <v>#N/A</v>
      </c>
      <c r="M52" t="e">
        <f>IF((INDEX('Data Boards'!E:E,MATCH(G52,'Data Boards'!A:A,0)))="defective",2,1)</f>
        <v>#N/A</v>
      </c>
    </row>
    <row r="53" spans="5:13" x14ac:dyDescent="0.25">
      <c r="E53" t="str">
        <f t="shared" si="0"/>
        <v/>
      </c>
      <c r="L53" t="e">
        <f>IF((INDEX('Power Boards'!E:E,MATCH(F53,'Power Boards'!A:A,0)))="defective",2,1)</f>
        <v>#N/A</v>
      </c>
      <c r="M53" t="e">
        <f>IF((INDEX('Data Boards'!E:E,MATCH(G53,'Data Boards'!A:A,0)))="defective",2,1)</f>
        <v>#N/A</v>
      </c>
    </row>
    <row r="54" spans="5:13" x14ac:dyDescent="0.25">
      <c r="E54" t="str">
        <f t="shared" si="0"/>
        <v/>
      </c>
      <c r="L54" t="e">
        <f>IF((INDEX('Power Boards'!E:E,MATCH(F54,'Power Boards'!A:A,0)))="defective",2,1)</f>
        <v>#N/A</v>
      </c>
      <c r="M54" t="e">
        <f>IF((INDEX('Data Boards'!E:E,MATCH(G54,'Data Boards'!A:A,0)))="defective",2,1)</f>
        <v>#N/A</v>
      </c>
    </row>
    <row r="55" spans="5:13" x14ac:dyDescent="0.25">
      <c r="E55" t="str">
        <f t="shared" si="0"/>
        <v/>
      </c>
      <c r="L55" t="e">
        <f>IF((INDEX('Power Boards'!E:E,MATCH(F55,'Power Boards'!A:A,0)))="defective",2,1)</f>
        <v>#N/A</v>
      </c>
      <c r="M55" t="e">
        <f>IF((INDEX('Data Boards'!E:E,MATCH(G55,'Data Boards'!A:A,0)))="defective",2,1)</f>
        <v>#N/A</v>
      </c>
    </row>
    <row r="56" spans="5:13" x14ac:dyDescent="0.25">
      <c r="E56" t="str">
        <f t="shared" si="0"/>
        <v/>
      </c>
      <c r="L56" t="e">
        <f>IF((INDEX('Power Boards'!E:E,MATCH(F56,'Power Boards'!A:A,0)))="defective",2,1)</f>
        <v>#N/A</v>
      </c>
      <c r="M56" t="e">
        <f>IF((INDEX('Data Boards'!E:E,MATCH(G56,'Data Boards'!A:A,0)))="defective",2,1)</f>
        <v>#N/A</v>
      </c>
    </row>
    <row r="57" spans="5:13" x14ac:dyDescent="0.25">
      <c r="E57" t="str">
        <f t="shared" si="0"/>
        <v/>
      </c>
      <c r="L57" t="e">
        <f>IF((INDEX('Power Boards'!E:E,MATCH(F57,'Power Boards'!A:A,0)))="defective",2,1)</f>
        <v>#N/A</v>
      </c>
      <c r="M57" t="e">
        <f>IF((INDEX('Data Boards'!E:E,MATCH(G57,'Data Boards'!A:A,0)))="defective",2,1)</f>
        <v>#N/A</v>
      </c>
    </row>
    <row r="58" spans="5:13" x14ac:dyDescent="0.25">
      <c r="E58" t="str">
        <f t="shared" si="0"/>
        <v/>
      </c>
      <c r="L58" t="e">
        <f>IF((INDEX('Power Boards'!E:E,MATCH(F58,'Power Boards'!A:A,0)))="defective",2,1)</f>
        <v>#N/A</v>
      </c>
      <c r="M58" t="e">
        <f>IF((INDEX('Data Boards'!E:E,MATCH(G58,'Data Boards'!A:A,0)))="defective",2,1)</f>
        <v>#N/A</v>
      </c>
    </row>
    <row r="59" spans="5:13" x14ac:dyDescent="0.25">
      <c r="E59" t="str">
        <f t="shared" si="0"/>
        <v/>
      </c>
      <c r="L59" t="e">
        <f>IF((INDEX('Power Boards'!E:E,MATCH(F59,'Power Boards'!A:A,0)))="defective",2,1)</f>
        <v>#N/A</v>
      </c>
      <c r="M59" t="e">
        <f>IF((INDEX('Data Boards'!E:E,MATCH(G59,'Data Boards'!A:A,0)))="defective",2,1)</f>
        <v>#N/A</v>
      </c>
    </row>
    <row r="60" spans="5:13" x14ac:dyDescent="0.25">
      <c r="E60" t="str">
        <f t="shared" si="0"/>
        <v/>
      </c>
      <c r="L60" t="e">
        <f>IF((INDEX('Power Boards'!E:E,MATCH(F60,'Power Boards'!A:A,0)))="defective",2,1)</f>
        <v>#N/A</v>
      </c>
      <c r="M60" t="e">
        <f>IF((INDEX('Data Boards'!E:E,MATCH(G60,'Data Boards'!A:A,0)))="defective",2,1)</f>
        <v>#N/A</v>
      </c>
    </row>
    <row r="61" spans="5:13" x14ac:dyDescent="0.25">
      <c r="E61" t="str">
        <f t="shared" si="0"/>
        <v/>
      </c>
      <c r="L61" t="e">
        <f>IF((INDEX('Power Boards'!E:E,MATCH(F61,'Power Boards'!A:A,0)))="defective",2,1)</f>
        <v>#N/A</v>
      </c>
      <c r="M61" t="e">
        <f>IF((INDEX('Data Boards'!E:E,MATCH(G61,'Data Boards'!A:A,0)))="defective",2,1)</f>
        <v>#N/A</v>
      </c>
    </row>
    <row r="62" spans="5:13" x14ac:dyDescent="0.25">
      <c r="E62" t="str">
        <f t="shared" si="0"/>
        <v/>
      </c>
      <c r="L62" t="e">
        <f>IF((INDEX('Power Boards'!E:E,MATCH(F62,'Power Boards'!A:A,0)))="defective",2,1)</f>
        <v>#N/A</v>
      </c>
      <c r="M62" t="e">
        <f>IF((INDEX('Data Boards'!E:E,MATCH(G62,'Data Boards'!A:A,0)))="defective",2,1)</f>
        <v>#N/A</v>
      </c>
    </row>
    <row r="63" spans="5:13" x14ac:dyDescent="0.25">
      <c r="E63" t="str">
        <f t="shared" si="0"/>
        <v/>
      </c>
      <c r="L63" t="e">
        <f>IF((INDEX('Power Boards'!E:E,MATCH(F63,'Power Boards'!A:A,0)))="defective",2,1)</f>
        <v>#N/A</v>
      </c>
      <c r="M63" t="e">
        <f>IF((INDEX('Data Boards'!E:E,MATCH(G63,'Data Boards'!A:A,0)))="defective",2,1)</f>
        <v>#N/A</v>
      </c>
    </row>
    <row r="64" spans="5:13" x14ac:dyDescent="0.25">
      <c r="E64" t="str">
        <f t="shared" si="0"/>
        <v/>
      </c>
      <c r="L64" t="e">
        <f>IF((INDEX('Power Boards'!E:E,MATCH(F64,'Power Boards'!A:A,0)))="defective",2,1)</f>
        <v>#N/A</v>
      </c>
      <c r="M64" t="e">
        <f>IF((INDEX('Data Boards'!E:E,MATCH(G64,'Data Boards'!A:A,0)))="defective",2,1)</f>
        <v>#N/A</v>
      </c>
    </row>
    <row r="65" spans="5:13" x14ac:dyDescent="0.25">
      <c r="E65" t="str">
        <f t="shared" si="0"/>
        <v/>
      </c>
      <c r="L65" t="e">
        <f>IF((INDEX('Power Boards'!E:E,MATCH(F65,'Power Boards'!A:A,0)))="defective",2,1)</f>
        <v>#N/A</v>
      </c>
      <c r="M65" t="e">
        <f>IF((INDEX('Data Boards'!E:E,MATCH(G65,'Data Boards'!A:A,0)))="defective",2,1)</f>
        <v>#N/A</v>
      </c>
    </row>
    <row r="66" spans="5:13" x14ac:dyDescent="0.25">
      <c r="E66" t="str">
        <f t="shared" si="0"/>
        <v/>
      </c>
      <c r="L66" t="e">
        <f>IF((INDEX('Power Boards'!E:E,MATCH(F66,'Power Boards'!A:A,0)))="defective",2,1)</f>
        <v>#N/A</v>
      </c>
      <c r="M66" t="e">
        <f>IF((INDEX('Data Boards'!E:E,MATCH(G66,'Data Boards'!A:A,0)))="defective",2,1)</f>
        <v>#N/A</v>
      </c>
    </row>
    <row r="67" spans="5:13" x14ac:dyDescent="0.25">
      <c r="E67" t="str">
        <f t="shared" si="0"/>
        <v/>
      </c>
      <c r="L67" t="e">
        <f>IF((INDEX('Power Boards'!E:E,MATCH(F67,'Power Boards'!A:A,0)))="defective",2,1)</f>
        <v>#N/A</v>
      </c>
      <c r="M67" t="e">
        <f>IF((INDEX('Data Boards'!E:E,MATCH(G67,'Data Boards'!A:A,0)))="defective",2,1)</f>
        <v>#N/A</v>
      </c>
    </row>
    <row r="68" spans="5:13" x14ac:dyDescent="0.25">
      <c r="E68" t="str">
        <f t="shared" si="0"/>
        <v/>
      </c>
      <c r="L68" t="e">
        <f>IF((INDEX('Power Boards'!E:E,MATCH(F68,'Power Boards'!A:A,0)))="defective",2,1)</f>
        <v>#N/A</v>
      </c>
      <c r="M68" t="e">
        <f>IF((INDEX('Data Boards'!E:E,MATCH(G68,'Data Boards'!A:A,0)))="defective",2,1)</f>
        <v>#N/A</v>
      </c>
    </row>
    <row r="69" spans="5:13" x14ac:dyDescent="0.25">
      <c r="E69" t="str">
        <f t="shared" si="0"/>
        <v/>
      </c>
      <c r="L69" t="e">
        <f>IF((INDEX('Power Boards'!E:E,MATCH(F69,'Power Boards'!A:A,0)))="defective",2,1)</f>
        <v>#N/A</v>
      </c>
      <c r="M69" t="e">
        <f>IF((INDEX('Data Boards'!E:E,MATCH(G69,'Data Boards'!A:A,0)))="defective",2,1)</f>
        <v>#N/A</v>
      </c>
    </row>
  </sheetData>
  <dataConsolidate/>
  <conditionalFormatting sqref="F1:G1048576">
    <cfRule type="expression" dxfId="42" priority="10">
      <formula>L1=2</formula>
    </cfRule>
  </conditionalFormatting>
  <conditionalFormatting sqref="H9">
    <cfRule type="expression" dxfId="41" priority="9">
      <formula>N9=2</formula>
    </cfRule>
  </conditionalFormatting>
  <conditionalFormatting sqref="A9:A1048576">
    <cfRule type="expression" dxfId="40" priority="1">
      <formula>OR(E9="no",D9="defective")</formula>
    </cfRule>
  </conditionalFormatting>
  <dataValidations count="3">
    <dataValidation allowBlank="1" sqref="D1:D7"/>
    <dataValidation type="list" allowBlank="1" sqref="D9:D1048576 D8">
      <formula1>status</formula1>
    </dataValidation>
    <dataValidation type="list" allowBlank="1" sqref="E1:E1048576">
      <formula1>yn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5" x14ac:dyDescent="0.25"/>
  <cols>
    <col min="1" max="1" width="13.85546875" style="14" bestFit="1" customWidth="1"/>
    <col min="2" max="2" width="8.42578125" bestFit="1" customWidth="1"/>
  </cols>
  <sheetData>
    <row r="1" spans="1:6" s="4" customFormat="1" ht="68.25" customHeight="1" x14ac:dyDescent="0.25">
      <c r="A1" s="13" t="s">
        <v>31</v>
      </c>
      <c r="B1" s="7">
        <f>COUNTIF(E:E,"ready")</f>
        <v>5</v>
      </c>
    </row>
    <row r="2" spans="1:6" x14ac:dyDescent="0.25">
      <c r="A2" s="15" t="s">
        <v>10</v>
      </c>
      <c r="B2" s="1" t="s">
        <v>12</v>
      </c>
      <c r="C2" s="1" t="s">
        <v>13</v>
      </c>
      <c r="D2" s="1" t="s">
        <v>852</v>
      </c>
      <c r="E2" s="1" t="s">
        <v>11</v>
      </c>
      <c r="F2" s="1"/>
    </row>
    <row r="3" spans="1:6" x14ac:dyDescent="0.25">
      <c r="A3" s="14" t="s">
        <v>917</v>
      </c>
      <c r="C3">
        <v>0</v>
      </c>
      <c r="D3">
        <v>1.5</v>
      </c>
      <c r="E3" t="s">
        <v>27</v>
      </c>
    </row>
    <row r="4" spans="1:6" x14ac:dyDescent="0.25">
      <c r="A4" s="14" t="s">
        <v>918</v>
      </c>
      <c r="C4">
        <v>0</v>
      </c>
      <c r="D4">
        <v>1.5</v>
      </c>
      <c r="E4" t="s">
        <v>27</v>
      </c>
    </row>
    <row r="5" spans="1:6" x14ac:dyDescent="0.25">
      <c r="A5" s="14" t="s">
        <v>919</v>
      </c>
      <c r="C5">
        <v>0</v>
      </c>
      <c r="D5">
        <v>1.5</v>
      </c>
      <c r="E5" t="s">
        <v>27</v>
      </c>
    </row>
    <row r="6" spans="1:6" x14ac:dyDescent="0.25">
      <c r="A6" s="14" t="s">
        <v>920</v>
      </c>
      <c r="C6">
        <v>0</v>
      </c>
      <c r="D6">
        <v>1.5</v>
      </c>
      <c r="E6" t="s">
        <v>27</v>
      </c>
    </row>
    <row r="7" spans="1:6" x14ac:dyDescent="0.25">
      <c r="A7" s="14" t="s">
        <v>921</v>
      </c>
      <c r="C7">
        <v>0</v>
      </c>
      <c r="D7">
        <v>1.5</v>
      </c>
      <c r="E7" t="s">
        <v>27</v>
      </c>
    </row>
  </sheetData>
  <conditionalFormatting sqref="A1:A1048576">
    <cfRule type="expression" dxfId="39" priority="1">
      <formula>E1="defective"</formula>
    </cfRule>
  </conditionalFormatting>
  <dataValidations count="2">
    <dataValidation type="list" allowBlank="1" showErrorMessage="1" sqref="E3:E1048576">
      <formula1>status</formula1>
    </dataValidation>
    <dataValidation allowBlank="1" showErrorMessage="1" sqref="E1:E2"/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defaultRowHeight="15" x14ac:dyDescent="0.25"/>
  <cols>
    <col min="1" max="1" width="13.85546875" style="14" bestFit="1" customWidth="1"/>
    <col min="5" max="5" width="10.7109375" bestFit="1" customWidth="1"/>
  </cols>
  <sheetData>
    <row r="1" spans="1:6" ht="56.25" customHeight="1" x14ac:dyDescent="0.25">
      <c r="A1" s="13" t="s">
        <v>31</v>
      </c>
      <c r="B1" s="7">
        <f>COUNTIF(E:E,"ready")</f>
        <v>11</v>
      </c>
    </row>
    <row r="2" spans="1:6" x14ac:dyDescent="0.25">
      <c r="A2" s="15" t="s">
        <v>10</v>
      </c>
      <c r="B2" s="1" t="s">
        <v>12</v>
      </c>
      <c r="C2" s="1" t="s">
        <v>13</v>
      </c>
      <c r="D2" s="1" t="s">
        <v>852</v>
      </c>
      <c r="E2" s="1" t="s">
        <v>11</v>
      </c>
      <c r="F2" s="1"/>
    </row>
    <row r="3" spans="1:6" x14ac:dyDescent="0.25">
      <c r="A3" s="14" t="s">
        <v>922</v>
      </c>
      <c r="C3">
        <v>0</v>
      </c>
      <c r="D3">
        <v>1.1100000000000001</v>
      </c>
      <c r="E3" t="s">
        <v>27</v>
      </c>
    </row>
    <row r="4" spans="1:6" x14ac:dyDescent="0.25">
      <c r="A4" s="14" t="s">
        <v>923</v>
      </c>
      <c r="C4">
        <v>0</v>
      </c>
      <c r="D4">
        <v>1.1100000000000001</v>
      </c>
      <c r="E4" t="s">
        <v>27</v>
      </c>
    </row>
    <row r="5" spans="1:6" x14ac:dyDescent="0.25">
      <c r="A5" s="14" t="s">
        <v>924</v>
      </c>
      <c r="C5">
        <v>0</v>
      </c>
      <c r="D5">
        <v>1.1100000000000001</v>
      </c>
      <c r="E5" t="s">
        <v>27</v>
      </c>
    </row>
    <row r="6" spans="1:6" x14ac:dyDescent="0.25">
      <c r="A6" s="14" t="s">
        <v>925</v>
      </c>
      <c r="C6">
        <v>0</v>
      </c>
      <c r="D6">
        <v>1.1100000000000001</v>
      </c>
      <c r="E6" t="s">
        <v>27</v>
      </c>
    </row>
    <row r="7" spans="1:6" x14ac:dyDescent="0.25">
      <c r="A7" s="14" t="s">
        <v>926</v>
      </c>
      <c r="C7">
        <v>0</v>
      </c>
      <c r="D7">
        <v>1.1100000000000001</v>
      </c>
      <c r="E7" t="s">
        <v>27</v>
      </c>
    </row>
    <row r="8" spans="1:6" x14ac:dyDescent="0.25">
      <c r="A8" s="14" t="s">
        <v>927</v>
      </c>
      <c r="C8">
        <v>0</v>
      </c>
      <c r="D8">
        <v>1.1100000000000001</v>
      </c>
      <c r="E8" t="s">
        <v>27</v>
      </c>
    </row>
    <row r="9" spans="1:6" x14ac:dyDescent="0.25">
      <c r="A9" s="14" t="s">
        <v>928</v>
      </c>
      <c r="C9">
        <v>0</v>
      </c>
      <c r="D9">
        <v>1.1100000000000001</v>
      </c>
      <c r="E9" t="s">
        <v>27</v>
      </c>
    </row>
    <row r="10" spans="1:6" x14ac:dyDescent="0.25">
      <c r="A10" s="14" t="s">
        <v>929</v>
      </c>
      <c r="C10">
        <v>0</v>
      </c>
      <c r="D10">
        <v>1.1100000000000001</v>
      </c>
      <c r="E10" t="s">
        <v>27</v>
      </c>
    </row>
    <row r="11" spans="1:6" x14ac:dyDescent="0.25">
      <c r="A11" s="14" t="s">
        <v>930</v>
      </c>
      <c r="C11">
        <v>0</v>
      </c>
      <c r="D11">
        <v>1.1100000000000001</v>
      </c>
      <c r="E11" t="s">
        <v>27</v>
      </c>
    </row>
    <row r="12" spans="1:6" x14ac:dyDescent="0.25">
      <c r="A12" s="14" t="s">
        <v>931</v>
      </c>
      <c r="C12">
        <v>0</v>
      </c>
      <c r="D12">
        <v>1.1100000000000001</v>
      </c>
      <c r="E12" t="s">
        <v>27</v>
      </c>
    </row>
    <row r="13" spans="1:6" x14ac:dyDescent="0.25">
      <c r="A13" s="14" t="s">
        <v>932</v>
      </c>
      <c r="C13">
        <v>0</v>
      </c>
      <c r="D13">
        <v>1.1100000000000001</v>
      </c>
      <c r="E13" t="s">
        <v>27</v>
      </c>
    </row>
  </sheetData>
  <conditionalFormatting sqref="A1:A1048576">
    <cfRule type="expression" dxfId="38" priority="1">
      <formula>E1="defective"</formula>
    </cfRule>
  </conditionalFormatting>
  <dataValidations count="2">
    <dataValidation type="list" allowBlank="1" showErrorMessage="1" sqref="E3:E1048576">
      <formula1>status</formula1>
    </dataValidation>
    <dataValidation allowBlank="1" showErrorMessage="1" sqref="E1:E2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93"/>
  <sheetViews>
    <sheetView topLeftCell="A113" workbookViewId="0">
      <selection activeCell="E306" sqref="E306"/>
    </sheetView>
  </sheetViews>
  <sheetFormatPr defaultRowHeight="15" outlineLevelRow="1" x14ac:dyDescent="0.25"/>
  <cols>
    <col min="1" max="1" width="14.140625" bestFit="1" customWidth="1"/>
    <col min="2" max="2" width="17" hidden="1" customWidth="1"/>
    <col min="3" max="3" width="13.85546875" bestFit="1" customWidth="1"/>
    <col min="4" max="4" width="13.85546875" customWidth="1"/>
    <col min="5" max="5" width="17.85546875" bestFit="1" customWidth="1"/>
    <col min="6" max="6" width="10.7109375" bestFit="1" customWidth="1"/>
    <col min="8" max="8" width="15.42578125" customWidth="1"/>
  </cols>
  <sheetData>
    <row r="2" spans="1:8" x14ac:dyDescent="0.25">
      <c r="A2" s="1" t="s">
        <v>14</v>
      </c>
      <c r="B2" s="1" t="s">
        <v>692</v>
      </c>
      <c r="C2" s="1" t="s">
        <v>10</v>
      </c>
      <c r="D2" s="1" t="s">
        <v>758</v>
      </c>
      <c r="E2" s="1" t="s">
        <v>945</v>
      </c>
      <c r="F2" s="1" t="s">
        <v>11</v>
      </c>
      <c r="G2" s="1" t="s">
        <v>759</v>
      </c>
      <c r="H2" s="17" t="s">
        <v>851</v>
      </c>
    </row>
    <row r="3" spans="1:8" x14ac:dyDescent="0.25">
      <c r="A3" t="s">
        <v>608</v>
      </c>
      <c r="E3" t="s">
        <v>880</v>
      </c>
      <c r="F3" t="s">
        <v>30</v>
      </c>
      <c r="G3" t="str">
        <f>IF((COUNTIF(F4:F12,"defective")&gt;0),"FALSE","TRUE")</f>
        <v>TRUE</v>
      </c>
    </row>
    <row r="4" spans="1:8" hidden="1" outlineLevel="1" x14ac:dyDescent="0.25">
      <c r="B4" t="e">
        <f t="array" ref="B4">SMALL(IF(Sensors!$D$2:'Sensors'!$D$999=$A$3,ROW(Sensors!$D$2:'Sensors'!$D$999)),ROW(#REF!))</f>
        <v>#REF!</v>
      </c>
      <c r="C4" t="str">
        <f t="shared" ref="C4:C67" ca="1" si="0">IFERROR(INDIRECT("Sensors!"&amp;"A"&amp;B4),"")</f>
        <v/>
      </c>
      <c r="D4" t="str">
        <f t="shared" ref="D4:D67" ca="1" si="1">IFERROR(INDIRECT("Sensors!"&amp;"F"&amp;B4),"")</f>
        <v/>
      </c>
      <c r="E4" t="s">
        <v>880</v>
      </c>
      <c r="F4" t="s">
        <v>30</v>
      </c>
    </row>
    <row r="5" spans="1:8" hidden="1" outlineLevel="1" x14ac:dyDescent="0.25">
      <c r="B5">
        <f t="array" ref="B5">SMALL(IF(Sensors!$D$2:'Sensors'!$D$999=$A$3,ROW(Sensors!$D$2:'Sensors'!$D$999)),ROW(2:2))</f>
        <v>6</v>
      </c>
      <c r="C5" t="str">
        <f t="shared" ca="1" si="0"/>
        <v>A0E5E9001269</v>
      </c>
      <c r="D5">
        <f t="shared" ca="1" si="1"/>
        <v>0</v>
      </c>
      <c r="E5" t="s">
        <v>880</v>
      </c>
      <c r="F5" t="s">
        <v>30</v>
      </c>
    </row>
    <row r="6" spans="1:8" hidden="1" outlineLevel="1" x14ac:dyDescent="0.25">
      <c r="B6">
        <f t="array" ref="B6">SMALL(IF(Sensors!$D$2:'Sensors'!$D$999=$A$3,ROW(Sensors!$D$2:'Sensors'!$D$999)),ROW(3:3))</f>
        <v>7</v>
      </c>
      <c r="C6" t="str">
        <f t="shared" ca="1" si="0"/>
        <v>A0E5E90013FB</v>
      </c>
      <c r="D6">
        <f t="shared" ca="1" si="1"/>
        <v>0</v>
      </c>
      <c r="E6" t="s">
        <v>880</v>
      </c>
      <c r="F6" t="s">
        <v>30</v>
      </c>
    </row>
    <row r="7" spans="1:8" hidden="1" outlineLevel="1" x14ac:dyDescent="0.25">
      <c r="B7">
        <f t="array" ref="B7">SMALL(IF(Sensors!$D$2:'Sensors'!$D$999=$A$3,ROW(Sensors!$D$2:'Sensors'!$D$999)),ROW(4:4))</f>
        <v>8</v>
      </c>
      <c r="C7" t="str">
        <f t="shared" ca="1" si="0"/>
        <v>A0E5E900153F</v>
      </c>
      <c r="D7">
        <f t="shared" ca="1" si="1"/>
        <v>0</v>
      </c>
      <c r="E7" t="s">
        <v>880</v>
      </c>
      <c r="F7" t="s">
        <v>30</v>
      </c>
    </row>
    <row r="8" spans="1:8" hidden="1" outlineLevel="1" x14ac:dyDescent="0.25">
      <c r="B8">
        <f t="array" ref="B8">SMALL(IF(Sensors!$D$2:'Sensors'!$D$999=$A$3,ROW(Sensors!$D$2:'Sensors'!$D$999)),ROW(5:5))</f>
        <v>9</v>
      </c>
      <c r="C8" t="str">
        <f t="shared" ca="1" si="0"/>
        <v>A0E5E900163F</v>
      </c>
      <c r="D8">
        <f t="shared" ca="1" si="1"/>
        <v>0</v>
      </c>
      <c r="E8" t="s">
        <v>880</v>
      </c>
      <c r="F8" t="s">
        <v>30</v>
      </c>
    </row>
    <row r="9" spans="1:8" hidden="1" outlineLevel="1" x14ac:dyDescent="0.25">
      <c r="B9">
        <f t="array" ref="B9">SMALL(IF(Sensors!$D$2:'Sensors'!$D$999=$A$3,ROW(Sensors!$D$2:'Sensors'!$D$999)),ROW(6:6))</f>
        <v>10</v>
      </c>
      <c r="C9" t="str">
        <f t="shared" ca="1" si="0"/>
        <v>A0E5E90012C9</v>
      </c>
      <c r="D9">
        <f t="shared" ca="1" si="1"/>
        <v>0</v>
      </c>
      <c r="E9" t="s">
        <v>880</v>
      </c>
      <c r="F9" t="s">
        <v>30</v>
      </c>
    </row>
    <row r="10" spans="1:8" hidden="1" outlineLevel="1" x14ac:dyDescent="0.25">
      <c r="B10">
        <f t="array" ref="B10">SMALL(IF(Sensors!$D$2:'Sensors'!$D$999=$A$3,ROW(Sensors!$D$2:'Sensors'!$D$999)),ROW(7:7))</f>
        <v>11</v>
      </c>
      <c r="C10" t="str">
        <f t="shared" ca="1" si="0"/>
        <v>A0E5E900139D</v>
      </c>
      <c r="D10">
        <f t="shared" ca="1" si="1"/>
        <v>0</v>
      </c>
      <c r="E10" t="s">
        <v>880</v>
      </c>
      <c r="F10" t="s">
        <v>30</v>
      </c>
    </row>
    <row r="11" spans="1:8" hidden="1" outlineLevel="1" x14ac:dyDescent="0.25">
      <c r="B11">
        <f t="array" ref="B11">SMALL(IF(Sensors!$D$2:'Sensors'!$D$999=$A$3,ROW(Sensors!$D$2:'Sensors'!$D$999)),ROW(8:8))</f>
        <v>12</v>
      </c>
      <c r="C11" t="str">
        <f t="shared" ca="1" si="0"/>
        <v>A0E5E900144D</v>
      </c>
      <c r="D11">
        <f t="shared" ca="1" si="1"/>
        <v>0</v>
      </c>
      <c r="E11" t="s">
        <v>880</v>
      </c>
      <c r="F11" t="s">
        <v>30</v>
      </c>
    </row>
    <row r="12" spans="1:8" hidden="1" outlineLevel="1" x14ac:dyDescent="0.25">
      <c r="B12">
        <f t="array" ref="B12">SMALL(IF(Sensors!$D$2:'Sensors'!$D$999=$A$3,ROW(Sensors!$D$2:'Sensors'!$D$999)),ROW(9:9))</f>
        <v>13</v>
      </c>
      <c r="C12" t="str">
        <f t="shared" ca="1" si="0"/>
        <v>A0E5E900152F</v>
      </c>
      <c r="D12">
        <f t="shared" ca="1" si="1"/>
        <v>0</v>
      </c>
      <c r="E12" t="s">
        <v>880</v>
      </c>
      <c r="F12" t="s">
        <v>30</v>
      </c>
    </row>
    <row r="13" spans="1:8" collapsed="1" x14ac:dyDescent="0.25">
      <c r="A13" t="s">
        <v>620</v>
      </c>
      <c r="C13" t="str">
        <f t="shared" ca="1" si="0"/>
        <v/>
      </c>
      <c r="D13" t="str">
        <f t="shared" ca="1" si="1"/>
        <v/>
      </c>
      <c r="E13" t="s">
        <v>880</v>
      </c>
      <c r="F13" t="s">
        <v>30</v>
      </c>
      <c r="G13" t="str">
        <f t="shared" ref="G13" si="2">IF((COUNTIF(F14:F22,"defective")&gt;0),"FALSE","TRUE")</f>
        <v>TRUE</v>
      </c>
    </row>
    <row r="14" spans="1:8" hidden="1" outlineLevel="1" x14ac:dyDescent="0.25">
      <c r="B14" t="e">
        <f t="array" ref="B14">SMALL(IF(Sensors!$D$2:'Sensors'!$D$999=$A$13,ROW(Sensors!$D$2:'Sensors'!$D$999)),ROW(#REF!))</f>
        <v>#REF!</v>
      </c>
      <c r="C14" t="str">
        <f t="shared" ca="1" si="0"/>
        <v/>
      </c>
      <c r="D14" t="str">
        <f t="shared" ca="1" si="1"/>
        <v/>
      </c>
      <c r="E14" t="s">
        <v>880</v>
      </c>
      <c r="F14" t="s">
        <v>30</v>
      </c>
    </row>
    <row r="15" spans="1:8" hidden="1" outlineLevel="1" x14ac:dyDescent="0.25">
      <c r="B15">
        <f t="array" ref="B15">SMALL(IF(Sensors!$D$2:'Sensors'!$D$999=$A$13,ROW(Sensors!$D$2:'Sensors'!$D$999)),ROW(2:2))</f>
        <v>105</v>
      </c>
      <c r="C15" t="str">
        <f t="shared" ca="1" si="0"/>
        <v>A0E5E900144F</v>
      </c>
      <c r="D15">
        <f t="shared" ca="1" si="1"/>
        <v>0</v>
      </c>
      <c r="E15" t="s">
        <v>880</v>
      </c>
      <c r="F15" t="s">
        <v>30</v>
      </c>
    </row>
    <row r="16" spans="1:8" hidden="1" outlineLevel="1" x14ac:dyDescent="0.25">
      <c r="B16">
        <f t="array" ref="B16">SMALL(IF(Sensors!$D$2:'Sensors'!$D$999=$A$13,ROW(Sensors!$D$2:'Sensors'!$D$999)),ROW(3:3))</f>
        <v>106</v>
      </c>
      <c r="C16" t="str">
        <f t="shared" ca="1" si="0"/>
        <v>A0E5E9001582</v>
      </c>
      <c r="D16">
        <f t="shared" ca="1" si="1"/>
        <v>0</v>
      </c>
      <c r="E16" t="s">
        <v>880</v>
      </c>
      <c r="F16" t="s">
        <v>30</v>
      </c>
    </row>
    <row r="17" spans="1:7" hidden="1" outlineLevel="1" x14ac:dyDescent="0.25">
      <c r="B17">
        <f t="array" ref="B17">SMALL(IF(Sensors!$D$2:'Sensors'!$D$999=$A$13,ROW(Sensors!$D$2:'Sensors'!$D$999)),ROW(4:4))</f>
        <v>107</v>
      </c>
      <c r="C17" t="str">
        <f t="shared" ca="1" si="0"/>
        <v>A0E5E90012CB</v>
      </c>
      <c r="D17">
        <f t="shared" ca="1" si="1"/>
        <v>0</v>
      </c>
      <c r="E17" t="s">
        <v>880</v>
      </c>
      <c r="F17" t="s">
        <v>30</v>
      </c>
    </row>
    <row r="18" spans="1:7" hidden="1" outlineLevel="1" x14ac:dyDescent="0.25">
      <c r="B18">
        <f t="array" ref="B18">SMALL(IF(Sensors!$D$2:'Sensors'!$D$999=$A$13,ROW(Sensors!$D$2:'Sensors'!$D$999)),ROW(5:5))</f>
        <v>108</v>
      </c>
      <c r="C18" t="str">
        <f t="shared" ca="1" si="0"/>
        <v>A0E5E90012CF</v>
      </c>
      <c r="D18">
        <f t="shared" ca="1" si="1"/>
        <v>0</v>
      </c>
      <c r="E18" t="s">
        <v>880</v>
      </c>
      <c r="F18" t="s">
        <v>30</v>
      </c>
    </row>
    <row r="19" spans="1:7" hidden="1" outlineLevel="1" x14ac:dyDescent="0.25">
      <c r="B19">
        <f t="array" ref="B19">SMALL(IF(Sensors!$D$2:'Sensors'!$D$999=$A$13,ROW(Sensors!$D$2:'Sensors'!$D$999)),ROW(6:6))</f>
        <v>109</v>
      </c>
      <c r="C19" t="str">
        <f t="shared" ca="1" si="0"/>
        <v>A0E5E9001580</v>
      </c>
      <c r="D19">
        <f t="shared" ca="1" si="1"/>
        <v>0</v>
      </c>
      <c r="E19" t="s">
        <v>880</v>
      </c>
      <c r="F19" t="s">
        <v>30</v>
      </c>
    </row>
    <row r="20" spans="1:7" hidden="1" outlineLevel="1" x14ac:dyDescent="0.25">
      <c r="B20">
        <f t="array" ref="B20">SMALL(IF(Sensors!$D$2:'Sensors'!$D$999=$A$13,ROW(Sensors!$D$2:'Sensors'!$D$999)),ROW(7:7))</f>
        <v>110</v>
      </c>
      <c r="C20" t="str">
        <f t="shared" ca="1" si="0"/>
        <v>A0E5E900158B</v>
      </c>
      <c r="D20">
        <f t="shared" ca="1" si="1"/>
        <v>0</v>
      </c>
      <c r="E20" t="s">
        <v>880</v>
      </c>
      <c r="F20" t="s">
        <v>30</v>
      </c>
    </row>
    <row r="21" spans="1:7" hidden="1" outlineLevel="1" x14ac:dyDescent="0.25">
      <c r="B21">
        <f t="array" ref="B21">SMALL(IF(Sensors!$D$2:'Sensors'!$D$999=$A$13,ROW(Sensors!$D$2:'Sensors'!$D$999)),ROW(8:8))</f>
        <v>111</v>
      </c>
      <c r="C21" t="str">
        <f t="shared" ca="1" si="0"/>
        <v>A0E5E900153B</v>
      </c>
      <c r="D21">
        <f t="shared" ca="1" si="1"/>
        <v>0</v>
      </c>
      <c r="E21" t="s">
        <v>880</v>
      </c>
      <c r="F21" t="s">
        <v>30</v>
      </c>
    </row>
    <row r="22" spans="1:7" hidden="1" outlineLevel="1" x14ac:dyDescent="0.25">
      <c r="B22">
        <f t="array" ref="B22">SMALL(IF(Sensors!$D$2:'Sensors'!$D$999=$A$13,ROW(Sensors!$D$2:'Sensors'!$D$999)),ROW(9:9))</f>
        <v>112</v>
      </c>
      <c r="C22" t="str">
        <f t="shared" ca="1" si="0"/>
        <v>A0E5E9001585</v>
      </c>
      <c r="D22">
        <f t="shared" ca="1" si="1"/>
        <v>0</v>
      </c>
      <c r="E22" t="s">
        <v>880</v>
      </c>
      <c r="F22" t="s">
        <v>30</v>
      </c>
    </row>
    <row r="23" spans="1:7" collapsed="1" x14ac:dyDescent="0.25">
      <c r="A23" t="s">
        <v>630</v>
      </c>
      <c r="C23" t="str">
        <f t="shared" ca="1" si="0"/>
        <v/>
      </c>
      <c r="D23" t="str">
        <f ca="1">IFERROR(INDIRECT("Sensors!"&amp;"F"&amp;B23),"")</f>
        <v/>
      </c>
      <c r="E23" t="s">
        <v>880</v>
      </c>
      <c r="F23" t="s">
        <v>30</v>
      </c>
      <c r="G23" t="str">
        <f t="shared" ref="G23" si="3">IF((COUNTIF(F24:F32,"defective")&gt;0),"FALSE","TRUE")</f>
        <v>TRUE</v>
      </c>
    </row>
    <row r="24" spans="1:7" hidden="1" outlineLevel="1" x14ac:dyDescent="0.25">
      <c r="B24" t="e">
        <f t="array" ref="B24">SMALL(IF(Sensors!$D$2:'Sensors'!$D$999=$A$23,ROW(Sensors!$D$2:'Sensors'!$D$999)),ROW(#REF!))</f>
        <v>#REF!</v>
      </c>
      <c r="C24" t="str">
        <f t="shared" ca="1" si="0"/>
        <v/>
      </c>
      <c r="D24" t="str">
        <f t="shared" ca="1" si="1"/>
        <v/>
      </c>
      <c r="E24" t="s">
        <v>880</v>
      </c>
      <c r="F24" t="s">
        <v>30</v>
      </c>
    </row>
    <row r="25" spans="1:7" hidden="1" outlineLevel="1" x14ac:dyDescent="0.25">
      <c r="B25">
        <f t="array" ref="B25">SMALL(IF(Sensors!$D$2:'Sensors'!$D$999=$A$23,ROW(Sensors!$D$2:'Sensors'!$D$999)),ROW(2:2))</f>
        <v>195</v>
      </c>
      <c r="C25" t="str">
        <f t="shared" ca="1" si="0"/>
        <v>A0E5E9001265</v>
      </c>
      <c r="D25">
        <f t="shared" ca="1" si="1"/>
        <v>0</v>
      </c>
      <c r="E25" t="s">
        <v>880</v>
      </c>
      <c r="F25" t="s">
        <v>30</v>
      </c>
    </row>
    <row r="26" spans="1:7" hidden="1" outlineLevel="1" x14ac:dyDescent="0.25">
      <c r="B26">
        <f t="array" ref="B26">SMALL(IF(Sensors!$D$2:'Sensors'!$D$999=$A$23,ROW(Sensors!$D$2:'Sensors'!$D$999)),ROW(3:3))</f>
        <v>196</v>
      </c>
      <c r="C26" t="str">
        <f t="shared" ca="1" si="0"/>
        <v>A0E5E900138B</v>
      </c>
      <c r="D26">
        <f t="shared" ca="1" si="1"/>
        <v>0</v>
      </c>
      <c r="E26" t="s">
        <v>880</v>
      </c>
      <c r="F26" t="s">
        <v>30</v>
      </c>
    </row>
    <row r="27" spans="1:7" hidden="1" outlineLevel="1" x14ac:dyDescent="0.25">
      <c r="B27">
        <f t="array" ref="B27">SMALL(IF(Sensors!$D$2:'Sensors'!$D$999=$A$23,ROW(Sensors!$D$2:'Sensors'!$D$999)),ROW(4:4))</f>
        <v>197</v>
      </c>
      <c r="C27" t="str">
        <f t="shared" ca="1" si="0"/>
        <v>A0E5E9001404</v>
      </c>
      <c r="D27">
        <f t="shared" ca="1" si="1"/>
        <v>0</v>
      </c>
      <c r="E27" t="s">
        <v>880</v>
      </c>
      <c r="F27" t="s">
        <v>30</v>
      </c>
    </row>
    <row r="28" spans="1:7" hidden="1" outlineLevel="1" x14ac:dyDescent="0.25">
      <c r="B28">
        <f t="array" ref="B28">SMALL(IF(Sensors!$D$2:'Sensors'!$D$999=$A$23,ROW(Sensors!$D$2:'Sensors'!$D$999)),ROW(5:5))</f>
        <v>198</v>
      </c>
      <c r="C28" t="str">
        <f t="shared" ca="1" si="0"/>
        <v>A0E5E9001407</v>
      </c>
      <c r="D28">
        <f t="shared" ca="1" si="1"/>
        <v>0</v>
      </c>
      <c r="E28" t="s">
        <v>880</v>
      </c>
      <c r="F28" t="s">
        <v>30</v>
      </c>
    </row>
    <row r="29" spans="1:7" hidden="1" outlineLevel="1" x14ac:dyDescent="0.25">
      <c r="B29">
        <f t="array" ref="B29">SMALL(IF(Sensors!$D$2:'Sensors'!$D$999=$A$23,ROW(Sensors!$D$2:'Sensors'!$D$999)),ROW(6:6))</f>
        <v>199</v>
      </c>
      <c r="C29" t="str">
        <f t="shared" ca="1" si="0"/>
        <v>A0E5E900140B</v>
      </c>
      <c r="D29">
        <f t="shared" ca="1" si="1"/>
        <v>0</v>
      </c>
      <c r="E29" t="s">
        <v>880</v>
      </c>
      <c r="F29" t="s">
        <v>30</v>
      </c>
    </row>
    <row r="30" spans="1:7" hidden="1" outlineLevel="1" x14ac:dyDescent="0.25">
      <c r="B30">
        <f t="array" ref="B30">SMALL(IF(Sensors!$D$2:'Sensors'!$D$999=$A$23,ROW(Sensors!$D$2:'Sensors'!$D$999)),ROW(7:7))</f>
        <v>200</v>
      </c>
      <c r="C30" t="str">
        <f t="shared" ca="1" si="0"/>
        <v>A0E5E900171E</v>
      </c>
      <c r="D30">
        <f t="shared" ca="1" si="1"/>
        <v>0</v>
      </c>
      <c r="E30" t="s">
        <v>880</v>
      </c>
      <c r="F30" t="s">
        <v>30</v>
      </c>
    </row>
    <row r="31" spans="1:7" hidden="1" outlineLevel="1" x14ac:dyDescent="0.25">
      <c r="B31">
        <f t="array" ref="B31">SMALL(IF(Sensors!$D$2:'Sensors'!$D$999=$A$23,ROW(Sensors!$D$2:'Sensors'!$D$999)),ROW(8:8))</f>
        <v>201</v>
      </c>
      <c r="C31" t="str">
        <f t="shared" ca="1" si="0"/>
        <v>A0E5E90013C8</v>
      </c>
      <c r="D31">
        <f t="shared" ca="1" si="1"/>
        <v>0</v>
      </c>
      <c r="E31" t="s">
        <v>880</v>
      </c>
      <c r="F31" t="s">
        <v>30</v>
      </c>
    </row>
    <row r="32" spans="1:7" hidden="1" outlineLevel="1" x14ac:dyDescent="0.25">
      <c r="B32">
        <f t="array" ref="B32">SMALL(IF(Sensors!$D$2:'Sensors'!$D$999=$A$23,ROW(Sensors!$D$2:'Sensors'!$D$999)),ROW(9:9))</f>
        <v>202</v>
      </c>
      <c r="C32" t="str">
        <f t="shared" ca="1" si="0"/>
        <v>A0E5E9001589</v>
      </c>
      <c r="D32">
        <f t="shared" ca="1" si="1"/>
        <v>0</v>
      </c>
      <c r="E32" t="s">
        <v>880</v>
      </c>
      <c r="F32" t="s">
        <v>30</v>
      </c>
    </row>
    <row r="33" spans="1:7" collapsed="1" x14ac:dyDescent="0.25">
      <c r="A33" t="s">
        <v>631</v>
      </c>
      <c r="C33" t="str">
        <f t="shared" ca="1" si="0"/>
        <v/>
      </c>
      <c r="D33" t="str">
        <f t="shared" ca="1" si="1"/>
        <v/>
      </c>
      <c r="E33" t="s">
        <v>880</v>
      </c>
      <c r="F33" t="s">
        <v>30</v>
      </c>
      <c r="G33" t="str">
        <f t="shared" ref="G33" si="4">IF((COUNTIF(F34:F42,"defective")&gt;0),"FALSE","TRUE")</f>
        <v>TRUE</v>
      </c>
    </row>
    <row r="34" spans="1:7" hidden="1" outlineLevel="1" x14ac:dyDescent="0.25">
      <c r="B34" t="e">
        <f t="array" ref="B34">SMALL(IF(Sensors!$D$2:'Sensors'!$D$999=$A$33,ROW(Sensors!$D$2:'Sensors'!$D$999)),ROW(#REF!))</f>
        <v>#REF!</v>
      </c>
      <c r="C34" t="str">
        <f t="shared" ca="1" si="0"/>
        <v/>
      </c>
      <c r="D34" t="str">
        <f t="shared" ca="1" si="1"/>
        <v/>
      </c>
      <c r="E34" t="s">
        <v>880</v>
      </c>
      <c r="F34" t="s">
        <v>30</v>
      </c>
    </row>
    <row r="35" spans="1:7" hidden="1" outlineLevel="1" x14ac:dyDescent="0.25">
      <c r="B35">
        <f t="array" ref="B35">SMALL(IF(Sensors!$D$2:'Sensors'!$D$999=$A$33,ROW(Sensors!$D$2:'Sensors'!$D$999)),ROW(2:2))</f>
        <v>204</v>
      </c>
      <c r="C35" t="str">
        <f t="shared" ca="1" si="0"/>
        <v>A0E5E90012CE</v>
      </c>
      <c r="D35">
        <f t="shared" ca="1" si="1"/>
        <v>0</v>
      </c>
      <c r="E35" t="s">
        <v>880</v>
      </c>
      <c r="F35" t="s">
        <v>30</v>
      </c>
    </row>
    <row r="36" spans="1:7" hidden="1" outlineLevel="1" x14ac:dyDescent="0.25">
      <c r="B36">
        <f t="array" ref="B36">SMALL(IF(Sensors!$D$2:'Sensors'!$D$999=$A$33,ROW(Sensors!$D$2:'Sensors'!$D$999)),ROW(3:3))</f>
        <v>205</v>
      </c>
      <c r="C36" t="str">
        <f t="shared" ca="1" si="0"/>
        <v>A0E5E90013DB</v>
      </c>
      <c r="D36">
        <f t="shared" ca="1" si="1"/>
        <v>0</v>
      </c>
      <c r="E36" t="s">
        <v>880</v>
      </c>
      <c r="F36" t="s">
        <v>30</v>
      </c>
    </row>
    <row r="37" spans="1:7" hidden="1" outlineLevel="1" x14ac:dyDescent="0.25">
      <c r="B37">
        <f t="array" ref="B37">SMALL(IF(Sensors!$D$2:'Sensors'!$D$999=$A$33,ROW(Sensors!$D$2:'Sensors'!$D$999)),ROW(4:4))</f>
        <v>206</v>
      </c>
      <c r="C37" t="str">
        <f t="shared" ca="1" si="0"/>
        <v>A0E5E90013DF</v>
      </c>
      <c r="D37">
        <f t="shared" ca="1" si="1"/>
        <v>0</v>
      </c>
      <c r="E37" t="s">
        <v>880</v>
      </c>
      <c r="F37" t="s">
        <v>30</v>
      </c>
    </row>
    <row r="38" spans="1:7" hidden="1" outlineLevel="1" x14ac:dyDescent="0.25">
      <c r="B38">
        <f t="array" ref="B38">SMALL(IF(Sensors!$D$2:'Sensors'!$D$999=$A$33,ROW(Sensors!$D$2:'Sensors'!$D$999)),ROW(5:5))</f>
        <v>207</v>
      </c>
      <c r="C38" t="str">
        <f t="shared" ca="1" si="0"/>
        <v>A0E5E900120F</v>
      </c>
      <c r="D38">
        <f t="shared" ca="1" si="1"/>
        <v>0</v>
      </c>
      <c r="E38" t="s">
        <v>880</v>
      </c>
      <c r="F38" t="s">
        <v>30</v>
      </c>
    </row>
    <row r="39" spans="1:7" hidden="1" outlineLevel="1" x14ac:dyDescent="0.25">
      <c r="B39">
        <f t="array" ref="B39">SMALL(IF(Sensors!$D$2:'Sensors'!$D$999=$A$33,ROW(Sensors!$D$2:'Sensors'!$D$999)),ROW(6:6))</f>
        <v>208</v>
      </c>
      <c r="C39" t="str">
        <f t="shared" ca="1" si="0"/>
        <v>A0E5E9001268</v>
      </c>
      <c r="D39">
        <f t="shared" ca="1" si="1"/>
        <v>0</v>
      </c>
      <c r="E39" t="s">
        <v>880</v>
      </c>
      <c r="F39" t="s">
        <v>30</v>
      </c>
    </row>
    <row r="40" spans="1:7" hidden="1" outlineLevel="1" x14ac:dyDescent="0.25">
      <c r="B40">
        <f t="array" ref="B40">SMALL(IF(Sensors!$D$2:'Sensors'!$D$999=$A$33,ROW(Sensors!$D$2:'Sensors'!$D$999)),ROW(7:7))</f>
        <v>209</v>
      </c>
      <c r="C40" t="str">
        <f t="shared" ca="1" si="0"/>
        <v>A0E5E90012CA</v>
      </c>
      <c r="D40">
        <f t="shared" ca="1" si="1"/>
        <v>0</v>
      </c>
      <c r="E40" t="s">
        <v>880</v>
      </c>
      <c r="F40" t="s">
        <v>30</v>
      </c>
    </row>
    <row r="41" spans="1:7" hidden="1" outlineLevel="1" x14ac:dyDescent="0.25">
      <c r="B41">
        <f t="array" ref="B41">SMALL(IF(Sensors!$D$2:'Sensors'!$D$999=$A$33,ROW(Sensors!$D$2:'Sensors'!$D$999)),ROW(8:8))</f>
        <v>210</v>
      </c>
      <c r="C41" t="str">
        <f t="shared" ca="1" si="0"/>
        <v>A0E5E9001539</v>
      </c>
      <c r="D41">
        <f t="shared" ca="1" si="1"/>
        <v>0</v>
      </c>
      <c r="E41" t="s">
        <v>880</v>
      </c>
      <c r="F41" t="s">
        <v>30</v>
      </c>
    </row>
    <row r="42" spans="1:7" hidden="1" outlineLevel="1" x14ac:dyDescent="0.25">
      <c r="B42">
        <f t="array" ref="B42">SMALL(IF(Sensors!$D$2:'Sensors'!$D$999=$A$33,ROW(Sensors!$D$2:'Sensors'!$D$999)),ROW(9:9))</f>
        <v>211</v>
      </c>
      <c r="C42" t="str">
        <f t="shared" ca="1" si="0"/>
        <v>A0E5E9001354</v>
      </c>
      <c r="D42">
        <f t="shared" ca="1" si="1"/>
        <v>0</v>
      </c>
      <c r="E42" t="s">
        <v>880</v>
      </c>
      <c r="F42" t="s">
        <v>30</v>
      </c>
    </row>
    <row r="43" spans="1:7" collapsed="1" x14ac:dyDescent="0.25">
      <c r="A43" t="s">
        <v>632</v>
      </c>
      <c r="C43" t="str">
        <f t="shared" ca="1" si="0"/>
        <v/>
      </c>
      <c r="D43" t="str">
        <f t="shared" ca="1" si="1"/>
        <v/>
      </c>
      <c r="E43" t="s">
        <v>880</v>
      </c>
      <c r="F43" t="s">
        <v>30</v>
      </c>
      <c r="G43" t="str">
        <f t="shared" ref="G43" si="5">IF((COUNTIF(F44:F52,"defective")&gt;0),"FALSE","TRUE")</f>
        <v>TRUE</v>
      </c>
    </row>
    <row r="44" spans="1:7" hidden="1" outlineLevel="1" x14ac:dyDescent="0.25">
      <c r="B44" t="e">
        <f t="array" ref="B44">SMALL(IF(Sensors!$D$2:'Sensors'!$D$999=$A$43,ROW(Sensors!$D$2:'Sensors'!$D$999)),ROW(#REF!))</f>
        <v>#REF!</v>
      </c>
      <c r="C44" t="str">
        <f t="shared" ca="1" si="0"/>
        <v/>
      </c>
      <c r="D44" t="str">
        <f t="shared" ca="1" si="1"/>
        <v/>
      </c>
      <c r="E44" t="s">
        <v>880</v>
      </c>
      <c r="F44" t="s">
        <v>30</v>
      </c>
    </row>
    <row r="45" spans="1:7" hidden="1" outlineLevel="1" x14ac:dyDescent="0.25">
      <c r="B45">
        <f t="array" ref="B45">SMALL(IF(Sensors!$D$2:'Sensors'!$D$999=$A$43,ROW(Sensors!$D$2:'Sensors'!$D$999)),ROW(2:2))</f>
        <v>213</v>
      </c>
      <c r="C45" t="str">
        <f t="shared" ca="1" si="0"/>
        <v>A0E5E9001426</v>
      </c>
      <c r="D45">
        <f t="shared" ca="1" si="1"/>
        <v>0</v>
      </c>
      <c r="E45" t="s">
        <v>880</v>
      </c>
      <c r="F45" t="s">
        <v>30</v>
      </c>
    </row>
    <row r="46" spans="1:7" hidden="1" outlineLevel="1" x14ac:dyDescent="0.25">
      <c r="B46">
        <f t="array" ref="B46">SMALL(IF(Sensors!$D$2:'Sensors'!$D$999=$A$43,ROW(Sensors!$D$2:'Sensors'!$D$999)),ROW(3:3))</f>
        <v>214</v>
      </c>
      <c r="C46" t="str">
        <f t="shared" ca="1" si="0"/>
        <v>A0E5E9001639</v>
      </c>
      <c r="D46">
        <f t="shared" ca="1" si="1"/>
        <v>0</v>
      </c>
      <c r="E46" t="s">
        <v>880</v>
      </c>
      <c r="F46" t="s">
        <v>30</v>
      </c>
    </row>
    <row r="47" spans="1:7" hidden="1" outlineLevel="1" x14ac:dyDescent="0.25">
      <c r="B47">
        <f t="array" ref="B47">SMALL(IF(Sensors!$D$2:'Sensors'!$D$999=$A$43,ROW(Sensors!$D$2:'Sensors'!$D$999)),ROW(4:4))</f>
        <v>215</v>
      </c>
      <c r="C47" t="str">
        <f t="shared" ca="1" si="0"/>
        <v>A0E5E9001515</v>
      </c>
      <c r="D47">
        <f t="shared" ca="1" si="1"/>
        <v>0</v>
      </c>
      <c r="E47" t="s">
        <v>880</v>
      </c>
      <c r="F47" t="s">
        <v>30</v>
      </c>
    </row>
    <row r="48" spans="1:7" hidden="1" outlineLevel="1" x14ac:dyDescent="0.25">
      <c r="B48">
        <f t="array" ref="B48">SMALL(IF(Sensors!$D$2:'Sensors'!$D$999=$A$43,ROW(Sensors!$D$2:'Sensors'!$D$999)),ROW(5:5))</f>
        <v>216</v>
      </c>
      <c r="C48" t="str">
        <f t="shared" ca="1" si="0"/>
        <v>A0E5E900126A</v>
      </c>
      <c r="D48">
        <f t="shared" ca="1" si="1"/>
        <v>0</v>
      </c>
      <c r="E48" t="s">
        <v>880</v>
      </c>
      <c r="F48" t="s">
        <v>30</v>
      </c>
    </row>
    <row r="49" spans="1:7" hidden="1" outlineLevel="1" x14ac:dyDescent="0.25">
      <c r="B49">
        <f t="array" ref="B49">SMALL(IF(Sensors!$D$2:'Sensors'!$D$999=$A$43,ROW(Sensors!$D$2:'Sensors'!$D$999)),ROW(6:6))</f>
        <v>217</v>
      </c>
      <c r="C49" t="str">
        <f t="shared" ca="1" si="0"/>
        <v>A0E5E900144A</v>
      </c>
      <c r="D49">
        <f t="shared" ca="1" si="1"/>
        <v>0</v>
      </c>
      <c r="E49" t="s">
        <v>880</v>
      </c>
      <c r="F49" t="s">
        <v>30</v>
      </c>
    </row>
    <row r="50" spans="1:7" hidden="1" outlineLevel="1" x14ac:dyDescent="0.25">
      <c r="B50">
        <f t="array" ref="B50">SMALL(IF(Sensors!$D$2:'Sensors'!$D$999=$A$43,ROW(Sensors!$D$2:'Sensors'!$D$999)),ROW(7:7))</f>
        <v>218</v>
      </c>
      <c r="C50" t="str">
        <f t="shared" ca="1" si="0"/>
        <v>A0E5E900144E</v>
      </c>
      <c r="D50">
        <f t="shared" ca="1" si="1"/>
        <v>0</v>
      </c>
      <c r="E50" t="s">
        <v>880</v>
      </c>
      <c r="F50" t="s">
        <v>30</v>
      </c>
    </row>
    <row r="51" spans="1:7" hidden="1" outlineLevel="1" x14ac:dyDescent="0.25">
      <c r="B51">
        <f t="array" ref="B51">SMALL(IF(Sensors!$D$2:'Sensors'!$D$999=$A$43,ROW(Sensors!$D$2:'Sensors'!$D$999)),ROW(8:8))</f>
        <v>219</v>
      </c>
      <c r="C51" t="str">
        <f t="shared" ca="1" si="0"/>
        <v>A0E5E9001637</v>
      </c>
      <c r="D51">
        <f t="shared" ca="1" si="1"/>
        <v>0</v>
      </c>
      <c r="E51" t="s">
        <v>880</v>
      </c>
      <c r="F51" t="s">
        <v>30</v>
      </c>
    </row>
    <row r="52" spans="1:7" hidden="1" outlineLevel="1" x14ac:dyDescent="0.25">
      <c r="B52">
        <f t="array" ref="B52">SMALL(IF(Sensors!$D$2:'Sensors'!$D$999=$A$43,ROW(Sensors!$D$2:'Sensors'!$D$999)),ROW(9:9))</f>
        <v>220</v>
      </c>
      <c r="C52" t="str">
        <f t="shared" ca="1" si="0"/>
        <v>A0E5E900163B</v>
      </c>
      <c r="D52">
        <f t="shared" ca="1" si="1"/>
        <v>0</v>
      </c>
      <c r="E52" t="s">
        <v>880</v>
      </c>
      <c r="F52" t="s">
        <v>30</v>
      </c>
    </row>
    <row r="53" spans="1:7" collapsed="1" x14ac:dyDescent="0.25">
      <c r="A53" t="s">
        <v>633</v>
      </c>
      <c r="C53" t="str">
        <f t="shared" ca="1" si="0"/>
        <v/>
      </c>
      <c r="D53" t="str">
        <f t="shared" ca="1" si="1"/>
        <v/>
      </c>
      <c r="E53" t="s">
        <v>880</v>
      </c>
      <c r="F53" t="s">
        <v>30</v>
      </c>
      <c r="G53" t="str">
        <f t="shared" ref="G53" si="6">IF((COUNTIF(F54:F62,"defective")&gt;0),"FALSE","TRUE")</f>
        <v>TRUE</v>
      </c>
    </row>
    <row r="54" spans="1:7" hidden="1" outlineLevel="1" x14ac:dyDescent="0.25">
      <c r="B54" t="e">
        <f t="array" ref="B54">SMALL(IF(Sensors!$D$2:'Sensors'!$D$999=$A$53,ROW(Sensors!$D$2:'Sensors'!$D$999)),ROW(#REF!))</f>
        <v>#REF!</v>
      </c>
      <c r="C54" t="str">
        <f t="shared" ca="1" si="0"/>
        <v/>
      </c>
      <c r="D54" t="str">
        <f t="shared" ca="1" si="1"/>
        <v/>
      </c>
      <c r="E54" t="s">
        <v>880</v>
      </c>
      <c r="F54" t="s">
        <v>30</v>
      </c>
    </row>
    <row r="55" spans="1:7" hidden="1" outlineLevel="1" x14ac:dyDescent="0.25">
      <c r="B55">
        <f t="array" ref="B55">SMALL(IF(Sensors!$D$2:'Sensors'!$D$999=$A$53,ROW(Sensors!$D$2:'Sensors'!$D$999)),ROW(2:2))</f>
        <v>222</v>
      </c>
      <c r="C55" t="str">
        <f t="shared" ca="1" si="0"/>
        <v>A0E5E9001352</v>
      </c>
      <c r="D55">
        <f t="shared" ca="1" si="1"/>
        <v>0</v>
      </c>
      <c r="E55" t="s">
        <v>880</v>
      </c>
      <c r="F55" t="s">
        <v>30</v>
      </c>
    </row>
    <row r="56" spans="1:7" hidden="1" outlineLevel="1" x14ac:dyDescent="0.25">
      <c r="B56">
        <f t="array" ref="B56">SMALL(IF(Sensors!$D$2:'Sensors'!$D$999=$A$53,ROW(Sensors!$D$2:'Sensors'!$D$999)),ROW(3:3))</f>
        <v>223</v>
      </c>
      <c r="C56" t="str">
        <f t="shared" ca="1" si="0"/>
        <v>A0E5E9001358</v>
      </c>
      <c r="D56">
        <f t="shared" ca="1" si="1"/>
        <v>0</v>
      </c>
      <c r="E56" t="s">
        <v>880</v>
      </c>
      <c r="F56" t="s">
        <v>30</v>
      </c>
    </row>
    <row r="57" spans="1:7" hidden="1" outlineLevel="1" x14ac:dyDescent="0.25">
      <c r="B57">
        <f t="array" ref="B57">SMALL(IF(Sensors!$D$2:'Sensors'!$D$999=$A$53,ROW(Sensors!$D$2:'Sensors'!$D$999)),ROW(4:4))</f>
        <v>224</v>
      </c>
      <c r="C57" t="str">
        <f t="shared" ca="1" si="0"/>
        <v>A0E5E90013B2</v>
      </c>
      <c r="D57">
        <f t="shared" ca="1" si="1"/>
        <v>0</v>
      </c>
      <c r="E57" t="s">
        <v>880</v>
      </c>
      <c r="F57" t="s">
        <v>30</v>
      </c>
    </row>
    <row r="58" spans="1:7" hidden="1" outlineLevel="1" x14ac:dyDescent="0.25">
      <c r="B58">
        <f t="array" ref="B58">SMALL(IF(Sensors!$D$2:'Sensors'!$D$999=$A$53,ROW(Sensors!$D$2:'Sensors'!$D$999)),ROW(5:5))</f>
        <v>225</v>
      </c>
      <c r="C58" t="str">
        <f t="shared" ca="1" si="0"/>
        <v>A0E5E90013B8</v>
      </c>
      <c r="D58">
        <f t="shared" ca="1" si="1"/>
        <v>0</v>
      </c>
      <c r="E58" t="s">
        <v>880</v>
      </c>
      <c r="F58" t="s">
        <v>30</v>
      </c>
    </row>
    <row r="59" spans="1:7" hidden="1" outlineLevel="1" x14ac:dyDescent="0.25">
      <c r="B59">
        <f t="array" ref="B59">SMALL(IF(Sensors!$D$2:'Sensors'!$D$999=$A$53,ROW(Sensors!$D$2:'Sensors'!$D$999)),ROW(6:6))</f>
        <v>226</v>
      </c>
      <c r="C59" t="str">
        <f t="shared" ca="1" si="0"/>
        <v>A0E5E90011A5</v>
      </c>
      <c r="D59">
        <f t="shared" ca="1" si="1"/>
        <v>0</v>
      </c>
      <c r="E59" t="s">
        <v>880</v>
      </c>
      <c r="F59" t="s">
        <v>30</v>
      </c>
    </row>
    <row r="60" spans="1:7" hidden="1" outlineLevel="1" x14ac:dyDescent="0.25">
      <c r="B60">
        <f t="array" ref="B60">SMALL(IF(Sensors!$D$2:'Sensors'!$D$999=$A$53,ROW(Sensors!$D$2:'Sensors'!$D$999)),ROW(7:7))</f>
        <v>227</v>
      </c>
      <c r="C60" t="str">
        <f t="shared" ca="1" si="0"/>
        <v>A0E5E9001206</v>
      </c>
      <c r="D60">
        <f t="shared" ca="1" si="1"/>
        <v>0</v>
      </c>
      <c r="E60" t="s">
        <v>880</v>
      </c>
      <c r="F60" t="s">
        <v>30</v>
      </c>
    </row>
    <row r="61" spans="1:7" hidden="1" outlineLevel="1" x14ac:dyDescent="0.25">
      <c r="B61">
        <f t="array" ref="B61">SMALL(IF(Sensors!$D$2:'Sensors'!$D$999=$A$53,ROW(Sensors!$D$2:'Sensors'!$D$999)),ROW(8:8))</f>
        <v>228</v>
      </c>
      <c r="C61" t="str">
        <f t="shared" ca="1" si="0"/>
        <v>A0E5E90012BF</v>
      </c>
      <c r="D61">
        <f t="shared" ca="1" si="1"/>
        <v>0</v>
      </c>
      <c r="E61" t="s">
        <v>880</v>
      </c>
      <c r="F61" t="s">
        <v>30</v>
      </c>
    </row>
    <row r="62" spans="1:7" hidden="1" outlineLevel="1" x14ac:dyDescent="0.25">
      <c r="B62">
        <f t="array" ref="B62">SMALL(IF(Sensors!$D$2:'Sensors'!$D$999=$A$53,ROW(Sensors!$D$2:'Sensors'!$D$999)),ROW(9:9))</f>
        <v>229</v>
      </c>
      <c r="C62" t="str">
        <f t="shared" ca="1" si="0"/>
        <v>A0E5E90013B6</v>
      </c>
      <c r="D62">
        <f t="shared" ca="1" si="1"/>
        <v>0</v>
      </c>
      <c r="E62" t="s">
        <v>880</v>
      </c>
      <c r="F62" t="s">
        <v>30</v>
      </c>
    </row>
    <row r="63" spans="1:7" collapsed="1" x14ac:dyDescent="0.25">
      <c r="A63" t="s">
        <v>634</v>
      </c>
      <c r="C63" t="str">
        <f t="shared" ca="1" si="0"/>
        <v/>
      </c>
      <c r="D63" t="str">
        <f t="shared" ca="1" si="1"/>
        <v/>
      </c>
      <c r="E63" t="s">
        <v>880</v>
      </c>
      <c r="F63" t="s">
        <v>30</v>
      </c>
      <c r="G63" t="str">
        <f t="shared" ref="G63" si="7">IF((COUNTIF(F64:F72,"defective")&gt;0),"FALSE","TRUE")</f>
        <v>TRUE</v>
      </c>
    </row>
    <row r="64" spans="1:7" hidden="1" outlineLevel="1" x14ac:dyDescent="0.25">
      <c r="B64" t="e">
        <f t="array" ref="B64">SMALL(IF(Sensors!$D$2:'Sensors'!$D$999=$A$63,ROW(Sensors!$D$2:'Sensors'!$D$999)),ROW(#REF!))</f>
        <v>#REF!</v>
      </c>
      <c r="C64" t="str">
        <f t="shared" ca="1" si="0"/>
        <v/>
      </c>
      <c r="D64" t="str">
        <f t="shared" ca="1" si="1"/>
        <v/>
      </c>
      <c r="E64" t="s">
        <v>880</v>
      </c>
      <c r="F64" t="s">
        <v>30</v>
      </c>
    </row>
    <row r="65" spans="1:8" hidden="1" outlineLevel="1" x14ac:dyDescent="0.25">
      <c r="B65">
        <f t="array" ref="B65">SMALL(IF(Sensors!$D$2:'Sensors'!$D$999=$A$63,ROW(Sensors!$D$2:'Sensors'!$D$999)),ROW(2:2))</f>
        <v>231</v>
      </c>
      <c r="C65" t="str">
        <f t="shared" ca="1" si="0"/>
        <v>A0E5E90011A1</v>
      </c>
      <c r="D65">
        <f t="shared" ca="1" si="1"/>
        <v>0</v>
      </c>
      <c r="E65" t="s">
        <v>880</v>
      </c>
      <c r="F65" t="s">
        <v>30</v>
      </c>
    </row>
    <row r="66" spans="1:8" hidden="1" outlineLevel="1" x14ac:dyDescent="0.25">
      <c r="B66">
        <f t="array" ref="B66">SMALL(IF(Sensors!$D$2:'Sensors'!$D$999=$A$63,ROW(Sensors!$D$2:'Sensors'!$D$999)),ROW(3:3))</f>
        <v>232</v>
      </c>
      <c r="C66" t="str">
        <f t="shared" ca="1" si="0"/>
        <v>A0E5E90014D9</v>
      </c>
      <c r="D66">
        <f t="shared" ca="1" si="1"/>
        <v>0</v>
      </c>
      <c r="E66" t="s">
        <v>880</v>
      </c>
      <c r="F66" t="s">
        <v>30</v>
      </c>
    </row>
    <row r="67" spans="1:8" hidden="1" outlineLevel="1" x14ac:dyDescent="0.25">
      <c r="B67">
        <f t="array" ref="B67">SMALL(IF(Sensors!$D$2:'Sensors'!$D$999=$A$63,ROW(Sensors!$D$2:'Sensors'!$D$999)),ROW(4:4))</f>
        <v>233</v>
      </c>
      <c r="C67" t="str">
        <f t="shared" ca="1" si="0"/>
        <v>A0E5E9001518</v>
      </c>
      <c r="D67">
        <f t="shared" ca="1" si="1"/>
        <v>0</v>
      </c>
      <c r="E67" t="s">
        <v>880</v>
      </c>
      <c r="F67" t="s">
        <v>30</v>
      </c>
    </row>
    <row r="68" spans="1:8" hidden="1" outlineLevel="1" x14ac:dyDescent="0.25">
      <c r="B68">
        <f t="array" ref="B68">SMALL(IF(Sensors!$D$2:'Sensors'!$D$999=$A$63,ROW(Sensors!$D$2:'Sensors'!$D$999)),ROW(5:5))</f>
        <v>234</v>
      </c>
      <c r="C68" t="str">
        <f t="shared" ref="C68:C131" ca="1" si="8">IFERROR(INDIRECT("Sensors!"&amp;"A"&amp;B68),"")</f>
        <v>A0E5E90012B4</v>
      </c>
      <c r="D68">
        <f t="shared" ref="D68:D131" ca="1" si="9">IFERROR(INDIRECT("Sensors!"&amp;"F"&amp;B68),"")</f>
        <v>0</v>
      </c>
      <c r="E68" t="s">
        <v>880</v>
      </c>
      <c r="F68" t="s">
        <v>30</v>
      </c>
    </row>
    <row r="69" spans="1:8" hidden="1" outlineLevel="1" x14ac:dyDescent="0.25">
      <c r="B69">
        <f t="array" ref="B69">SMALL(IF(Sensors!$D$2:'Sensors'!$D$999=$A$63,ROW(Sensors!$D$2:'Sensors'!$D$999)),ROW(6:6))</f>
        <v>235</v>
      </c>
      <c r="C69" t="str">
        <f t="shared" ca="1" si="8"/>
        <v>A0E5E90012BA</v>
      </c>
      <c r="D69">
        <f t="shared" ca="1" si="9"/>
        <v>0</v>
      </c>
      <c r="E69" t="s">
        <v>880</v>
      </c>
      <c r="F69" t="s">
        <v>30</v>
      </c>
    </row>
    <row r="70" spans="1:8" hidden="1" outlineLevel="1" x14ac:dyDescent="0.25">
      <c r="B70">
        <f t="array" ref="B70">SMALL(IF(Sensors!$D$2:'Sensors'!$D$999=$A$63,ROW(Sensors!$D$2:'Sensors'!$D$999)),ROW(7:7))</f>
        <v>236</v>
      </c>
      <c r="C70" t="str">
        <f t="shared" ca="1" si="8"/>
        <v>A0E5E90013F9</v>
      </c>
      <c r="D70">
        <f t="shared" ca="1" si="9"/>
        <v>0</v>
      </c>
      <c r="E70" t="s">
        <v>880</v>
      </c>
      <c r="F70" t="s">
        <v>30</v>
      </c>
    </row>
    <row r="71" spans="1:8" hidden="1" outlineLevel="1" x14ac:dyDescent="0.25">
      <c r="B71">
        <f t="array" ref="B71">SMALL(IF(Sensors!$D$2:'Sensors'!$D$999=$A$63,ROW(Sensors!$D$2:'Sensors'!$D$999)),ROW(8:8))</f>
        <v>237</v>
      </c>
      <c r="C71" t="str">
        <f t="shared" ca="1" si="8"/>
        <v>A0E5E9001428</v>
      </c>
      <c r="D71">
        <f t="shared" ca="1" si="9"/>
        <v>0</v>
      </c>
      <c r="E71" t="s">
        <v>880</v>
      </c>
      <c r="F71" t="s">
        <v>30</v>
      </c>
    </row>
    <row r="72" spans="1:8" hidden="1" outlineLevel="1" x14ac:dyDescent="0.25">
      <c r="B72">
        <f t="array" ref="B72">SMALL(IF(Sensors!$D$2:'Sensors'!$D$999=$A$63,ROW(Sensors!$D$2:'Sensors'!$D$999)),ROW(9:9))</f>
        <v>238</v>
      </c>
      <c r="C72" t="str">
        <f t="shared" ca="1" si="8"/>
        <v>A0E5E90015CA</v>
      </c>
      <c r="D72">
        <f t="shared" ca="1" si="9"/>
        <v>0</v>
      </c>
      <c r="E72" t="s">
        <v>880</v>
      </c>
      <c r="F72" t="s">
        <v>30</v>
      </c>
    </row>
    <row r="73" spans="1:8" collapsed="1" x14ac:dyDescent="0.25">
      <c r="A73" t="s">
        <v>618</v>
      </c>
      <c r="C73" t="str">
        <f t="shared" ca="1" si="8"/>
        <v/>
      </c>
      <c r="D73" t="str">
        <f t="shared" ca="1" si="9"/>
        <v/>
      </c>
      <c r="E73" t="s">
        <v>880</v>
      </c>
      <c r="F73" t="s">
        <v>27</v>
      </c>
      <c r="G73" t="str">
        <f t="shared" ref="G73" si="10">IF((COUNTIF(F74:F82,"defective")&gt;0),"FALSE","TRUE")</f>
        <v>TRUE</v>
      </c>
      <c r="H73" t="s">
        <v>946</v>
      </c>
    </row>
    <row r="74" spans="1:8" hidden="1" outlineLevel="1" x14ac:dyDescent="0.25">
      <c r="B74" t="e">
        <f t="array" ref="B74">SMALL(IF(Sensors!$D$2:'Sensors'!$D$999=$A$73,ROW(Sensors!$D$2:'Sensors'!$D$999)),ROW(#REF!))</f>
        <v>#REF!</v>
      </c>
      <c r="C74" t="str">
        <f t="shared" ca="1" si="8"/>
        <v/>
      </c>
      <c r="D74" t="str">
        <f t="shared" ca="1" si="9"/>
        <v/>
      </c>
      <c r="E74" t="s">
        <v>880</v>
      </c>
      <c r="F74" t="s">
        <v>30</v>
      </c>
    </row>
    <row r="75" spans="1:8" hidden="1" outlineLevel="1" x14ac:dyDescent="0.25">
      <c r="B75">
        <f t="array" ref="B75">SMALL(IF(Sensors!$D$2:'Sensors'!$D$999=$A$73,ROW(Sensors!$D$2:'Sensors'!$D$999)),ROW(2:2))</f>
        <v>239</v>
      </c>
      <c r="C75" t="str">
        <f t="shared" ca="1" si="8"/>
        <v>A0E5E90013BF</v>
      </c>
      <c r="D75">
        <f t="shared" ca="1" si="9"/>
        <v>0</v>
      </c>
      <c r="E75" t="s">
        <v>880</v>
      </c>
      <c r="F75" t="s">
        <v>30</v>
      </c>
    </row>
    <row r="76" spans="1:8" hidden="1" outlineLevel="1" x14ac:dyDescent="0.25">
      <c r="B76">
        <f t="array" ref="B76">SMALL(IF(Sensors!$D$2:'Sensors'!$D$999=$A$73,ROW(Sensors!$D$2:'Sensors'!$D$999)),ROW(3:3))</f>
        <v>240</v>
      </c>
      <c r="C76" t="str">
        <f t="shared" ca="1" si="8"/>
        <v>A0E5E90010BD</v>
      </c>
      <c r="D76">
        <f t="shared" ca="1" si="9"/>
        <v>0</v>
      </c>
      <c r="E76" t="s">
        <v>880</v>
      </c>
      <c r="F76" t="s">
        <v>30</v>
      </c>
    </row>
    <row r="77" spans="1:8" hidden="1" outlineLevel="1" x14ac:dyDescent="0.25">
      <c r="B77">
        <f t="array" ref="B77">SMALL(IF(Sensors!$D$2:'Sensors'!$D$999=$A$73,ROW(Sensors!$D$2:'Sensors'!$D$999)),ROW(4:4))</f>
        <v>241</v>
      </c>
      <c r="C77" t="str">
        <f t="shared" ca="1" si="8"/>
        <v>A0E5E90011AB</v>
      </c>
      <c r="D77">
        <f t="shared" ca="1" si="9"/>
        <v>0</v>
      </c>
      <c r="E77" t="s">
        <v>880</v>
      </c>
      <c r="F77" t="s">
        <v>30</v>
      </c>
    </row>
    <row r="78" spans="1:8" hidden="1" outlineLevel="1" x14ac:dyDescent="0.25">
      <c r="B78">
        <f t="array" ref="B78">SMALL(IF(Sensors!$D$2:'Sensors'!$D$999=$A$73,ROW(Sensors!$D$2:'Sensors'!$D$999)),ROW(5:5))</f>
        <v>242</v>
      </c>
      <c r="C78" t="str">
        <f t="shared" ca="1" si="8"/>
        <v>A0E5E90012C3</v>
      </c>
      <c r="D78">
        <f t="shared" ca="1" si="9"/>
        <v>0</v>
      </c>
      <c r="E78" t="s">
        <v>880</v>
      </c>
      <c r="F78" t="s">
        <v>30</v>
      </c>
    </row>
    <row r="79" spans="1:8" hidden="1" outlineLevel="1" x14ac:dyDescent="0.25">
      <c r="B79">
        <f t="array" ref="B79">SMALL(IF(Sensors!$D$2:'Sensors'!$D$999=$A$73,ROW(Sensors!$D$2:'Sensors'!$D$999)),ROW(6:6))</f>
        <v>243</v>
      </c>
      <c r="C79" t="str">
        <f t="shared" ca="1" si="8"/>
        <v>A0E5E90013B9</v>
      </c>
      <c r="D79">
        <f t="shared" ca="1" si="9"/>
        <v>0</v>
      </c>
      <c r="E79" t="s">
        <v>880</v>
      </c>
      <c r="F79" t="s">
        <v>30</v>
      </c>
    </row>
    <row r="80" spans="1:8" hidden="1" outlineLevel="1" x14ac:dyDescent="0.25">
      <c r="B80">
        <f t="array" ref="B80">SMALL(IF(Sensors!$D$2:'Sensors'!$D$999=$A$73,ROW(Sensors!$D$2:'Sensors'!$D$999)),ROW(7:7))</f>
        <v>244</v>
      </c>
      <c r="C80" t="str">
        <f t="shared" ca="1" si="8"/>
        <v>A0E5E9001512</v>
      </c>
      <c r="D80">
        <f t="shared" ca="1" si="9"/>
        <v>0</v>
      </c>
      <c r="E80" t="s">
        <v>880</v>
      </c>
      <c r="F80" t="s">
        <v>30</v>
      </c>
    </row>
    <row r="81" spans="1:7" hidden="1" outlineLevel="1" x14ac:dyDescent="0.25">
      <c r="B81">
        <f t="array" ref="B81">SMALL(IF(Sensors!$D$2:'Sensors'!$D$999=$A$73,ROW(Sensors!$D$2:'Sensors'!$D$999)),ROW(8:8))</f>
        <v>245</v>
      </c>
      <c r="C81" t="str">
        <f t="shared" ca="1" si="8"/>
        <v>A0E5E9001201</v>
      </c>
      <c r="D81">
        <f t="shared" ca="1" si="9"/>
        <v>0</v>
      </c>
      <c r="E81" t="s">
        <v>880</v>
      </c>
      <c r="F81" t="s">
        <v>30</v>
      </c>
    </row>
    <row r="82" spans="1:7" hidden="1" outlineLevel="1" x14ac:dyDescent="0.25">
      <c r="B82">
        <f t="array" ref="B82">SMALL(IF(Sensors!$D$2:'Sensors'!$D$999=$A$73,ROW(Sensors!$D$2:'Sensors'!$D$999)),ROW(9:9))</f>
        <v>246</v>
      </c>
      <c r="C82" t="str">
        <f t="shared" ca="1" si="8"/>
        <v>A0E5E90012BE</v>
      </c>
      <c r="D82">
        <f t="shared" ca="1" si="9"/>
        <v>0</v>
      </c>
      <c r="E82" t="s">
        <v>880</v>
      </c>
      <c r="F82" t="s">
        <v>30</v>
      </c>
    </row>
    <row r="83" spans="1:7" collapsed="1" x14ac:dyDescent="0.25">
      <c r="A83" t="s">
        <v>635</v>
      </c>
      <c r="C83" t="str">
        <f t="shared" ca="1" si="8"/>
        <v/>
      </c>
      <c r="D83" t="str">
        <f t="shared" ca="1" si="9"/>
        <v/>
      </c>
      <c r="E83" t="s">
        <v>880</v>
      </c>
      <c r="F83" t="s">
        <v>30</v>
      </c>
      <c r="G83" t="str">
        <f t="shared" ref="G83" si="11">IF((COUNTIF(F84:F92,"defective")&gt;0),"FALSE","TRUE")</f>
        <v>TRUE</v>
      </c>
    </row>
    <row r="84" spans="1:7" hidden="1" outlineLevel="1" x14ac:dyDescent="0.25">
      <c r="B84" t="e">
        <f t="array" ref="B84">SMALL(IF(Sensors!$D$2:'Sensors'!$D$999=$A$83,ROW(Sensors!$D$2:'Sensors'!$D$999)),ROW(#REF!))</f>
        <v>#REF!</v>
      </c>
      <c r="C84" t="str">
        <f t="shared" ca="1" si="8"/>
        <v/>
      </c>
      <c r="D84" t="str">
        <f t="shared" ca="1" si="9"/>
        <v/>
      </c>
      <c r="E84" t="s">
        <v>880</v>
      </c>
      <c r="F84" t="s">
        <v>30</v>
      </c>
    </row>
    <row r="85" spans="1:7" hidden="1" outlineLevel="1" x14ac:dyDescent="0.25">
      <c r="B85">
        <f t="array" ref="B85">SMALL(IF(Sensors!$D$2:'Sensors'!$D$999=$A$83,ROW(Sensors!$D$2:'Sensors'!$D$999)),ROW(2:2))</f>
        <v>249</v>
      </c>
      <c r="C85" t="str">
        <f t="shared" ca="1" si="8"/>
        <v>A0E5E900147F</v>
      </c>
      <c r="D85">
        <f t="shared" ca="1" si="9"/>
        <v>0</v>
      </c>
      <c r="E85" t="s">
        <v>880</v>
      </c>
      <c r="F85" t="s">
        <v>30</v>
      </c>
    </row>
    <row r="86" spans="1:7" hidden="1" outlineLevel="1" x14ac:dyDescent="0.25">
      <c r="B86">
        <f t="array" ref="B86">SMALL(IF(Sensors!$D$2:'Sensors'!$D$999=$A$83,ROW(Sensors!$D$2:'Sensors'!$D$999)),ROW(3:3))</f>
        <v>250</v>
      </c>
      <c r="C86" t="str">
        <f t="shared" ca="1" si="8"/>
        <v>A0E5E90010BB</v>
      </c>
      <c r="D86">
        <f t="shared" ca="1" si="9"/>
        <v>0</v>
      </c>
      <c r="E86" t="s">
        <v>880</v>
      </c>
      <c r="F86" t="s">
        <v>30</v>
      </c>
    </row>
    <row r="87" spans="1:7" hidden="1" outlineLevel="1" x14ac:dyDescent="0.25">
      <c r="B87">
        <f t="array" ref="B87">SMALL(IF(Sensors!$D$2:'Sensors'!$D$999=$A$83,ROW(Sensors!$D$2:'Sensors'!$D$999)),ROW(4:4))</f>
        <v>251</v>
      </c>
      <c r="C87" t="str">
        <f t="shared" ca="1" si="8"/>
        <v>A0E5E90011A8</v>
      </c>
      <c r="D87">
        <f t="shared" ca="1" si="9"/>
        <v>0</v>
      </c>
      <c r="E87" t="s">
        <v>880</v>
      </c>
      <c r="F87" t="s">
        <v>30</v>
      </c>
    </row>
    <row r="88" spans="1:7" hidden="1" outlineLevel="1" x14ac:dyDescent="0.25">
      <c r="B88">
        <f t="array" ref="B88">SMALL(IF(Sensors!$D$2:'Sensors'!$D$999=$A$83,ROW(Sensors!$D$2:'Sensors'!$D$999)),ROW(5:5))</f>
        <v>252</v>
      </c>
      <c r="C88" t="str">
        <f t="shared" ca="1" si="8"/>
        <v>A0E5E90011AE</v>
      </c>
      <c r="D88">
        <f t="shared" ca="1" si="9"/>
        <v>0</v>
      </c>
      <c r="E88" t="s">
        <v>880</v>
      </c>
      <c r="F88" t="s">
        <v>30</v>
      </c>
    </row>
    <row r="89" spans="1:7" hidden="1" outlineLevel="1" x14ac:dyDescent="0.25">
      <c r="B89">
        <f t="array" ref="B89">SMALL(IF(Sensors!$D$2:'Sensors'!$D$999=$A$83,ROW(Sensors!$D$2:'Sensors'!$D$999)),ROW(6:6))</f>
        <v>253</v>
      </c>
      <c r="C89" t="str">
        <f t="shared" ca="1" si="8"/>
        <v>A0E5E90012B6</v>
      </c>
      <c r="D89">
        <f t="shared" ca="1" si="9"/>
        <v>0</v>
      </c>
      <c r="E89" t="s">
        <v>880</v>
      </c>
      <c r="F89" t="s">
        <v>30</v>
      </c>
    </row>
    <row r="90" spans="1:7" hidden="1" outlineLevel="1" x14ac:dyDescent="0.25">
      <c r="B90">
        <f t="array" ref="B90">SMALL(IF(Sensors!$D$2:'Sensors'!$D$999=$A$83,ROW(Sensors!$D$2:'Sensors'!$D$999)),ROW(7:7))</f>
        <v>254</v>
      </c>
      <c r="C90" t="str">
        <f t="shared" ca="1" si="8"/>
        <v>A0E5E9001544</v>
      </c>
      <c r="D90">
        <f t="shared" ca="1" si="9"/>
        <v>0</v>
      </c>
      <c r="E90" t="s">
        <v>880</v>
      </c>
      <c r="F90" t="s">
        <v>30</v>
      </c>
    </row>
    <row r="91" spans="1:7" hidden="1" outlineLevel="1" x14ac:dyDescent="0.25">
      <c r="B91">
        <f t="array" ref="B91">SMALL(IF(Sensors!$D$2:'Sensors'!$D$999=$A$83,ROW(Sensors!$D$2:'Sensors'!$D$999)),ROW(8:8))</f>
        <v>255</v>
      </c>
      <c r="C91" t="str">
        <f t="shared" ca="1" si="8"/>
        <v>A0E5E9001205</v>
      </c>
      <c r="D91">
        <f t="shared" ca="1" si="9"/>
        <v>0</v>
      </c>
      <c r="E91" t="s">
        <v>880</v>
      </c>
      <c r="F91" t="s">
        <v>30</v>
      </c>
    </row>
    <row r="92" spans="1:7" hidden="1" outlineLevel="1" x14ac:dyDescent="0.25">
      <c r="B92">
        <f t="array" ref="B92">SMALL(IF(Sensors!$D$2:'Sensors'!$D$999=$A$83,ROW(Sensors!$D$2:'Sensors'!$D$999)),ROW(9:9))</f>
        <v>256</v>
      </c>
      <c r="C92" t="str">
        <f t="shared" ca="1" si="8"/>
        <v>A0E5E90013B3</v>
      </c>
      <c r="D92">
        <f t="shared" ca="1" si="9"/>
        <v>0</v>
      </c>
      <c r="E92" t="s">
        <v>880</v>
      </c>
      <c r="F92" t="s">
        <v>30</v>
      </c>
    </row>
    <row r="93" spans="1:7" collapsed="1" x14ac:dyDescent="0.25">
      <c r="A93" t="s">
        <v>609</v>
      </c>
      <c r="C93" t="str">
        <f t="shared" ca="1" si="8"/>
        <v/>
      </c>
      <c r="D93" t="str">
        <f t="shared" ca="1" si="9"/>
        <v/>
      </c>
      <c r="E93" t="s">
        <v>880</v>
      </c>
      <c r="F93" t="s">
        <v>30</v>
      </c>
      <c r="G93" t="str">
        <f t="shared" ref="G93" si="12">IF((COUNTIF(F94:F102,"defective")&gt;0),"FALSE","TRUE")</f>
        <v>TRUE</v>
      </c>
    </row>
    <row r="94" spans="1:7" hidden="1" outlineLevel="1" x14ac:dyDescent="0.25">
      <c r="B94" t="e">
        <f t="array" ref="B94">SMALL(IF(Sensors!$D$2:'Sensors'!$D$999=$A$93,ROW(Sensors!$D$2:'Sensors'!$D$999)),ROW(#REF!))</f>
        <v>#REF!</v>
      </c>
      <c r="C94" t="str">
        <f t="shared" ca="1" si="8"/>
        <v/>
      </c>
      <c r="D94" t="str">
        <f t="shared" ca="1" si="9"/>
        <v/>
      </c>
      <c r="E94" t="s">
        <v>880</v>
      </c>
      <c r="F94" t="s">
        <v>30</v>
      </c>
    </row>
    <row r="95" spans="1:7" hidden="1" outlineLevel="1" x14ac:dyDescent="0.25">
      <c r="B95">
        <f t="array" ref="B95">SMALL(IF(Sensors!$D$2:'Sensors'!$D$999=$A$93,ROW(Sensors!$D$2:'Sensors'!$D$999)),ROW(2:2))</f>
        <v>15</v>
      </c>
      <c r="C95" t="str">
        <f t="shared" ca="1" si="8"/>
        <v>A0E5E90012E4</v>
      </c>
      <c r="D95">
        <f t="shared" ca="1" si="9"/>
        <v>0</v>
      </c>
      <c r="E95" t="s">
        <v>880</v>
      </c>
      <c r="F95" t="s">
        <v>30</v>
      </c>
    </row>
    <row r="96" spans="1:7" hidden="1" outlineLevel="1" x14ac:dyDescent="0.25">
      <c r="B96">
        <f t="array" ref="B96">SMALL(IF(Sensors!$D$2:'Sensors'!$D$999=$A$93,ROW(Sensors!$D$2:'Sensors'!$D$999)),ROW(3:3))</f>
        <v>16</v>
      </c>
      <c r="C96" t="str">
        <f t="shared" ca="1" si="8"/>
        <v>A0E5E900133A</v>
      </c>
      <c r="D96">
        <f t="shared" ca="1" si="9"/>
        <v>0</v>
      </c>
      <c r="E96" t="s">
        <v>880</v>
      </c>
      <c r="F96" t="s">
        <v>30</v>
      </c>
    </row>
    <row r="97" spans="1:7" hidden="1" outlineLevel="1" x14ac:dyDescent="0.25">
      <c r="B97">
        <f t="array" ref="B97">SMALL(IF(Sensors!$D$2:'Sensors'!$D$999=$A$93,ROW(Sensors!$D$2:'Sensors'!$D$999)),ROW(4:4))</f>
        <v>17</v>
      </c>
      <c r="C97" t="str">
        <f t="shared" ca="1" si="8"/>
        <v>A0E5E900135C</v>
      </c>
      <c r="D97">
        <f t="shared" ca="1" si="9"/>
        <v>0</v>
      </c>
      <c r="E97" t="s">
        <v>880</v>
      </c>
      <c r="F97" t="s">
        <v>30</v>
      </c>
    </row>
    <row r="98" spans="1:7" hidden="1" outlineLevel="1" x14ac:dyDescent="0.25">
      <c r="B98">
        <f t="array" ref="B98">SMALL(IF(Sensors!$D$2:'Sensors'!$D$999=$A$93,ROW(Sensors!$D$2:'Sensors'!$D$999)),ROW(5:5))</f>
        <v>19</v>
      </c>
      <c r="C98" t="str">
        <f t="shared" ca="1" si="8"/>
        <v>A0E5E9001719</v>
      </c>
      <c r="D98">
        <f t="shared" ca="1" si="9"/>
        <v>0</v>
      </c>
      <c r="E98" t="s">
        <v>880</v>
      </c>
      <c r="F98" t="s">
        <v>30</v>
      </c>
    </row>
    <row r="99" spans="1:7" hidden="1" outlineLevel="1" x14ac:dyDescent="0.25">
      <c r="B99">
        <f t="array" ref="B99">SMALL(IF(Sensors!$D$2:'Sensors'!$D$999=$A$93,ROW(Sensors!$D$2:'Sensors'!$D$999)),ROW(6:6))</f>
        <v>20</v>
      </c>
      <c r="C99" t="str">
        <f t="shared" ca="1" si="8"/>
        <v>A0E5E900135D</v>
      </c>
      <c r="D99">
        <f t="shared" ca="1" si="9"/>
        <v>0</v>
      </c>
      <c r="E99" t="s">
        <v>880</v>
      </c>
      <c r="F99" t="s">
        <v>30</v>
      </c>
    </row>
    <row r="100" spans="1:7" hidden="1" outlineLevel="1" x14ac:dyDescent="0.25">
      <c r="B100">
        <f t="array" ref="B100">SMALL(IF(Sensors!$D$2:'Sensors'!$D$999=$A$93,ROW(Sensors!$D$2:'Sensors'!$D$999)),ROW(7:7))</f>
        <v>21</v>
      </c>
      <c r="C100" t="str">
        <f t="shared" ca="1" si="8"/>
        <v>A0E5E900139F</v>
      </c>
      <c r="D100">
        <f t="shared" ca="1" si="9"/>
        <v>0</v>
      </c>
      <c r="E100" t="s">
        <v>880</v>
      </c>
      <c r="F100" t="s">
        <v>30</v>
      </c>
    </row>
    <row r="101" spans="1:7" hidden="1" outlineLevel="1" x14ac:dyDescent="0.25">
      <c r="B101">
        <f t="array" ref="B101">SMALL(IF(Sensors!$D$2:'Sensors'!$D$999=$A$93,ROW(Sensors!$D$2:'Sensors'!$D$999)),ROW(8:8))</f>
        <v>22</v>
      </c>
      <c r="C101" t="str">
        <f t="shared" ca="1" si="8"/>
        <v>A0E5E90013C4</v>
      </c>
      <c r="D101">
        <f t="shared" ca="1" si="9"/>
        <v>0</v>
      </c>
      <c r="E101" t="s">
        <v>880</v>
      </c>
      <c r="F101" t="s">
        <v>30</v>
      </c>
    </row>
    <row r="102" spans="1:7" hidden="1" outlineLevel="1" x14ac:dyDescent="0.25">
      <c r="B102">
        <f t="array" ref="B102">SMALL(IF(Sensors!$D$2:'Sensors'!$D$999=$A$93,ROW(Sensors!$D$2:'Sensors'!$D$999)),ROW(9:9))</f>
        <v>90</v>
      </c>
      <c r="C102" t="str">
        <f t="shared" ca="1" si="8"/>
        <v>A0E5E900142D</v>
      </c>
      <c r="D102">
        <f t="shared" ca="1" si="9"/>
        <v>0</v>
      </c>
      <c r="E102" t="s">
        <v>880</v>
      </c>
      <c r="F102" t="s">
        <v>30</v>
      </c>
    </row>
    <row r="103" spans="1:7" collapsed="1" x14ac:dyDescent="0.25">
      <c r="A103" t="s">
        <v>610</v>
      </c>
      <c r="C103" t="str">
        <f t="shared" ca="1" si="8"/>
        <v/>
      </c>
      <c r="D103" t="str">
        <f t="shared" ca="1" si="9"/>
        <v/>
      </c>
      <c r="E103" t="s">
        <v>880</v>
      </c>
      <c r="F103" t="s">
        <v>30</v>
      </c>
      <c r="G103" t="str">
        <f t="shared" ref="G103" si="13">IF((COUNTIF(F104:F112,"defective")&gt;0),"FALSE","TRUE")</f>
        <v>TRUE</v>
      </c>
    </row>
    <row r="104" spans="1:7" hidden="1" outlineLevel="1" x14ac:dyDescent="0.25">
      <c r="B104" t="e">
        <f t="array" ref="B104">SMALL(IF(Sensors!$D$2:'Sensors'!$D$999=$A$103,ROW(Sensors!$D$2:'Sensors'!$D$999)),ROW(#REF!))</f>
        <v>#REF!</v>
      </c>
      <c r="C104" t="str">
        <f t="shared" ca="1" si="8"/>
        <v/>
      </c>
      <c r="D104" t="str">
        <f t="shared" ca="1" si="9"/>
        <v/>
      </c>
      <c r="E104" t="s">
        <v>880</v>
      </c>
      <c r="F104" t="s">
        <v>30</v>
      </c>
    </row>
    <row r="105" spans="1:7" hidden="1" outlineLevel="1" x14ac:dyDescent="0.25">
      <c r="B105">
        <f t="array" ref="B105">SMALL(IF(Sensors!$D$2:'Sensors'!$D$999=$A$103,ROW(Sensors!$D$2:'Sensors'!$D$999)),ROW(2:2))</f>
        <v>24</v>
      </c>
      <c r="C105" t="str">
        <f t="shared" ca="1" si="8"/>
        <v>A0E5E9001715</v>
      </c>
      <c r="D105">
        <f t="shared" ca="1" si="9"/>
        <v>0</v>
      </c>
      <c r="E105" t="s">
        <v>880</v>
      </c>
      <c r="F105" t="s">
        <v>30</v>
      </c>
    </row>
    <row r="106" spans="1:7" hidden="1" outlineLevel="1" x14ac:dyDescent="0.25">
      <c r="B106">
        <f t="array" ref="B106">SMALL(IF(Sensors!$D$2:'Sensors'!$D$999=$A$103,ROW(Sensors!$D$2:'Sensors'!$D$999)),ROW(3:3))</f>
        <v>25</v>
      </c>
      <c r="C106" t="str">
        <f t="shared" ca="1" si="8"/>
        <v>A0E5E9001353</v>
      </c>
      <c r="D106">
        <f t="shared" ca="1" si="9"/>
        <v>0</v>
      </c>
      <c r="E106" t="s">
        <v>880</v>
      </c>
      <c r="F106" t="s">
        <v>30</v>
      </c>
    </row>
    <row r="107" spans="1:7" hidden="1" outlineLevel="1" x14ac:dyDescent="0.25">
      <c r="B107">
        <f t="array" ref="B107">SMALL(IF(Sensors!$D$2:'Sensors'!$D$999=$A$103,ROW(Sensors!$D$2:'Sensors'!$D$999)),ROW(4:4))</f>
        <v>26</v>
      </c>
      <c r="C107" t="str">
        <f t="shared" ca="1" si="8"/>
        <v>A0E5E9001357</v>
      </c>
      <c r="D107">
        <f t="shared" ca="1" si="9"/>
        <v>0</v>
      </c>
      <c r="E107" t="s">
        <v>880</v>
      </c>
      <c r="F107" t="s">
        <v>30</v>
      </c>
    </row>
    <row r="108" spans="1:7" hidden="1" outlineLevel="1" x14ac:dyDescent="0.25">
      <c r="B108">
        <f t="array" ref="B108">SMALL(IF(Sensors!$D$2:'Sensors'!$D$999=$A$103,ROW(Sensors!$D$2:'Sensors'!$D$999)),ROW(5:5))</f>
        <v>27</v>
      </c>
      <c r="C108" t="str">
        <f t="shared" ca="1" si="8"/>
        <v>A0E5E900135E</v>
      </c>
      <c r="D108">
        <f t="shared" ca="1" si="9"/>
        <v>0</v>
      </c>
      <c r="E108" t="s">
        <v>880</v>
      </c>
      <c r="F108" t="s">
        <v>30</v>
      </c>
    </row>
    <row r="109" spans="1:7" hidden="1" outlineLevel="1" x14ac:dyDescent="0.25">
      <c r="B109">
        <f t="array" ref="B109">SMALL(IF(Sensors!$D$2:'Sensors'!$D$999=$A$103,ROW(Sensors!$D$2:'Sensors'!$D$999)),ROW(6:6))</f>
        <v>28</v>
      </c>
      <c r="C109" t="str">
        <f t="shared" ca="1" si="8"/>
        <v>A0E5E9001408</v>
      </c>
      <c r="D109">
        <f t="shared" ca="1" si="9"/>
        <v>0</v>
      </c>
      <c r="E109" t="s">
        <v>880</v>
      </c>
      <c r="F109" t="s">
        <v>30</v>
      </c>
    </row>
    <row r="110" spans="1:7" hidden="1" outlineLevel="1" x14ac:dyDescent="0.25">
      <c r="B110">
        <f t="array" ref="B110">SMALL(IF(Sensors!$D$2:'Sensors'!$D$999=$A$103,ROW(Sensors!$D$2:'Sensors'!$D$999)),ROW(7:7))</f>
        <v>29</v>
      </c>
      <c r="C110" t="str">
        <f t="shared" ca="1" si="8"/>
        <v>A0E5E9001656</v>
      </c>
      <c r="D110">
        <f t="shared" ca="1" si="9"/>
        <v>0</v>
      </c>
      <c r="E110" t="s">
        <v>880</v>
      </c>
      <c r="F110" t="s">
        <v>30</v>
      </c>
    </row>
    <row r="111" spans="1:7" hidden="1" outlineLevel="1" x14ac:dyDescent="0.25">
      <c r="B111">
        <f t="array" ref="B111">SMALL(IF(Sensors!$D$2:'Sensors'!$D$999=$A$103,ROW(Sensors!$D$2:'Sensors'!$D$999)),ROW(8:8))</f>
        <v>30</v>
      </c>
      <c r="C111" t="str">
        <f t="shared" ca="1" si="8"/>
        <v>A0E5E90010B1</v>
      </c>
      <c r="D111">
        <f t="shared" ca="1" si="9"/>
        <v>0</v>
      </c>
      <c r="E111" t="s">
        <v>880</v>
      </c>
      <c r="F111" t="s">
        <v>30</v>
      </c>
    </row>
    <row r="112" spans="1:7" hidden="1" outlineLevel="1" x14ac:dyDescent="0.25">
      <c r="B112">
        <f t="array" ref="B112">SMALL(IF(Sensors!$D$2:'Sensors'!$D$999=$A$103,ROW(Sensors!$D$2:'Sensors'!$D$999)),ROW(9:9))</f>
        <v>31</v>
      </c>
      <c r="C112" t="str">
        <f t="shared" ca="1" si="8"/>
        <v>A0E5E90011F9</v>
      </c>
      <c r="D112">
        <f t="shared" ca="1" si="9"/>
        <v>0</v>
      </c>
      <c r="E112" t="s">
        <v>880</v>
      </c>
      <c r="F112" t="s">
        <v>30</v>
      </c>
    </row>
    <row r="113" spans="1:7" collapsed="1" x14ac:dyDescent="0.25">
      <c r="A113" t="s">
        <v>611</v>
      </c>
      <c r="C113" t="str">
        <f t="shared" ca="1" si="8"/>
        <v/>
      </c>
      <c r="D113" t="str">
        <f t="shared" ca="1" si="9"/>
        <v/>
      </c>
      <c r="E113" t="s">
        <v>880</v>
      </c>
      <c r="F113" t="s">
        <v>30</v>
      </c>
      <c r="G113" t="str">
        <f t="shared" ref="G113" si="14">IF((COUNTIF(F114:F122,"defective")&gt;0),"FALSE","TRUE")</f>
        <v>TRUE</v>
      </c>
    </row>
    <row r="114" spans="1:7" hidden="1" outlineLevel="1" x14ac:dyDescent="0.25">
      <c r="B114" t="e">
        <f t="array" ref="B114">SMALL(IF(Sensors!$D$2:'Sensors'!$D$999=$A$113,ROW(Sensors!$D$2:'Sensors'!$D$999)),ROW(#REF!))</f>
        <v>#REF!</v>
      </c>
      <c r="C114" t="str">
        <f t="shared" ca="1" si="8"/>
        <v/>
      </c>
      <c r="D114" t="str">
        <f t="shared" ca="1" si="9"/>
        <v/>
      </c>
      <c r="E114" t="s">
        <v>880</v>
      </c>
      <c r="F114" t="s">
        <v>30</v>
      </c>
    </row>
    <row r="115" spans="1:7" hidden="1" outlineLevel="1" x14ac:dyDescent="0.25">
      <c r="B115">
        <f t="array" ref="B115">SMALL(IF(Sensors!$D$2:'Sensors'!$D$999=$A$113,ROW(Sensors!$D$2:'Sensors'!$D$999)),ROW(2:2))</f>
        <v>33</v>
      </c>
      <c r="C115" t="str">
        <f t="shared" ca="1" si="8"/>
        <v>A0E5E9001379</v>
      </c>
      <c r="D115">
        <f t="shared" ca="1" si="9"/>
        <v>0</v>
      </c>
      <c r="E115" t="s">
        <v>880</v>
      </c>
      <c r="F115" t="s">
        <v>30</v>
      </c>
    </row>
    <row r="116" spans="1:7" hidden="1" outlineLevel="1" x14ac:dyDescent="0.25">
      <c r="B116">
        <f t="array" ref="B116">SMALL(IF(Sensors!$D$2:'Sensors'!$D$999=$A$113,ROW(Sensors!$D$2:'Sensors'!$D$999)),ROW(3:3))</f>
        <v>34</v>
      </c>
      <c r="C116" t="str">
        <f t="shared" ca="1" si="8"/>
        <v>A0E5E90013F8</v>
      </c>
      <c r="D116">
        <f t="shared" ca="1" si="9"/>
        <v>0</v>
      </c>
      <c r="E116" t="s">
        <v>880</v>
      </c>
      <c r="F116" t="s">
        <v>30</v>
      </c>
    </row>
    <row r="117" spans="1:7" hidden="1" outlineLevel="1" x14ac:dyDescent="0.25">
      <c r="B117">
        <f t="array" ref="B117">SMALL(IF(Sensors!$D$2:'Sensors'!$D$999=$A$113,ROW(Sensors!$D$2:'Sensors'!$D$999)),ROW(4:4))</f>
        <v>35</v>
      </c>
      <c r="C117" t="str">
        <f t="shared" ca="1" si="8"/>
        <v>A0E5E9001461</v>
      </c>
      <c r="D117">
        <f t="shared" ca="1" si="9"/>
        <v>0</v>
      </c>
      <c r="E117" t="s">
        <v>880</v>
      </c>
      <c r="F117" t="s">
        <v>30</v>
      </c>
    </row>
    <row r="118" spans="1:7" hidden="1" outlineLevel="1" x14ac:dyDescent="0.25">
      <c r="B118">
        <f t="array" ref="B118">SMALL(IF(Sensors!$D$2:'Sensors'!$D$999=$A$113,ROW(Sensors!$D$2:'Sensors'!$D$999)),ROW(5:5))</f>
        <v>36</v>
      </c>
      <c r="C118" t="str">
        <f t="shared" ca="1" si="8"/>
        <v>A0E5E900170B</v>
      </c>
      <c r="D118">
        <f t="shared" ca="1" si="9"/>
        <v>0</v>
      </c>
      <c r="E118" t="s">
        <v>880</v>
      </c>
      <c r="F118" t="s">
        <v>30</v>
      </c>
    </row>
    <row r="119" spans="1:7" hidden="1" outlineLevel="1" x14ac:dyDescent="0.25">
      <c r="B119">
        <f t="array" ref="B119">SMALL(IF(Sensors!$D$2:'Sensors'!$D$999=$A$113,ROW(Sensors!$D$2:'Sensors'!$D$999)),ROW(6:6))</f>
        <v>37</v>
      </c>
      <c r="C119" t="str">
        <f t="shared" ca="1" si="8"/>
        <v>A0E5E90011C6</v>
      </c>
      <c r="D119">
        <f t="shared" ca="1" si="9"/>
        <v>0</v>
      </c>
      <c r="E119" t="s">
        <v>880</v>
      </c>
      <c r="F119" t="s">
        <v>30</v>
      </c>
    </row>
    <row r="120" spans="1:7" hidden="1" outlineLevel="1" x14ac:dyDescent="0.25">
      <c r="B120">
        <f t="array" ref="B120">SMALL(IF(Sensors!$D$2:'Sensors'!$D$999=$A$113,ROW(Sensors!$D$2:'Sensors'!$D$999)),ROW(7:7))</f>
        <v>38</v>
      </c>
      <c r="C120" t="str">
        <f t="shared" ca="1" si="8"/>
        <v>A0E5E90011FB</v>
      </c>
      <c r="D120">
        <f t="shared" ca="1" si="9"/>
        <v>0</v>
      </c>
      <c r="E120" t="s">
        <v>880</v>
      </c>
      <c r="F120" t="s">
        <v>30</v>
      </c>
    </row>
    <row r="121" spans="1:7" hidden="1" outlineLevel="1" x14ac:dyDescent="0.25">
      <c r="B121">
        <f t="array" ref="B121">SMALL(IF(Sensors!$D$2:'Sensors'!$D$999=$A$113,ROW(Sensors!$D$2:'Sensors'!$D$999)),ROW(8:8))</f>
        <v>39</v>
      </c>
      <c r="C121" t="str">
        <f t="shared" ca="1" si="8"/>
        <v>A0E5E900135F</v>
      </c>
      <c r="D121">
        <f t="shared" ca="1" si="9"/>
        <v>0</v>
      </c>
      <c r="E121" t="s">
        <v>880</v>
      </c>
      <c r="F121" t="s">
        <v>30</v>
      </c>
    </row>
    <row r="122" spans="1:7" hidden="1" outlineLevel="1" x14ac:dyDescent="0.25">
      <c r="B122">
        <f t="array" ref="B122">SMALL(IF(Sensors!$D$2:'Sensors'!$D$999=$A$113,ROW(Sensors!$D$2:'Sensors'!$D$999)),ROW(9:9))</f>
        <v>40</v>
      </c>
      <c r="C122" t="str">
        <f t="shared" ca="1" si="8"/>
        <v>A0E5E9001635</v>
      </c>
      <c r="D122">
        <f t="shared" ca="1" si="9"/>
        <v>0</v>
      </c>
      <c r="E122" t="s">
        <v>880</v>
      </c>
      <c r="F122" t="s">
        <v>30</v>
      </c>
    </row>
    <row r="123" spans="1:7" collapsed="1" x14ac:dyDescent="0.25">
      <c r="A123" t="s">
        <v>612</v>
      </c>
      <c r="C123" t="str">
        <f t="shared" ca="1" si="8"/>
        <v/>
      </c>
      <c r="D123" t="str">
        <f t="shared" ca="1" si="9"/>
        <v/>
      </c>
      <c r="E123" t="s">
        <v>880</v>
      </c>
      <c r="F123" t="s">
        <v>30</v>
      </c>
      <c r="G123" t="str">
        <f t="shared" ref="G123" si="15">IF((COUNTIF(F124:F132,"defective")&gt;0),"FALSE","TRUE")</f>
        <v>TRUE</v>
      </c>
    </row>
    <row r="124" spans="1:7" hidden="1" outlineLevel="1" x14ac:dyDescent="0.25">
      <c r="B124" t="e">
        <f t="array" ref="B124">SMALL(IF(Sensors!$D$2:'Sensors'!$D$999=$A$123,ROW(Sensors!$D$2:'Sensors'!$D$999)),ROW(#REF!))</f>
        <v>#REF!</v>
      </c>
      <c r="C124" t="str">
        <f t="shared" ca="1" si="8"/>
        <v/>
      </c>
      <c r="D124" t="str">
        <f t="shared" ca="1" si="9"/>
        <v/>
      </c>
      <c r="E124" t="s">
        <v>880</v>
      </c>
      <c r="F124" t="s">
        <v>30</v>
      </c>
    </row>
    <row r="125" spans="1:7" hidden="1" outlineLevel="1" x14ac:dyDescent="0.25">
      <c r="B125">
        <f t="array" ref="B125">SMALL(IF(Sensors!$D$2:'Sensors'!$D$999=$A$123,ROW(Sensors!$D$2:'Sensors'!$D$999)),ROW(2:2))</f>
        <v>42</v>
      </c>
      <c r="C125" t="str">
        <f t="shared" ca="1" si="8"/>
        <v>A0E5E900153C</v>
      </c>
      <c r="D125">
        <f t="shared" ca="1" si="9"/>
        <v>0</v>
      </c>
      <c r="E125" t="s">
        <v>880</v>
      </c>
      <c r="F125" t="s">
        <v>30</v>
      </c>
    </row>
    <row r="126" spans="1:7" hidden="1" outlineLevel="1" x14ac:dyDescent="0.25">
      <c r="B126">
        <f t="array" ref="B126">SMALL(IF(Sensors!$D$2:'Sensors'!$D$999=$A$123,ROW(Sensors!$D$2:'Sensors'!$D$999)),ROW(3:3))</f>
        <v>43</v>
      </c>
      <c r="C126" t="str">
        <f t="shared" ca="1" si="8"/>
        <v>A0E5E900153D</v>
      </c>
      <c r="D126">
        <f t="shared" ca="1" si="9"/>
        <v>0</v>
      </c>
      <c r="E126" t="s">
        <v>880</v>
      </c>
      <c r="F126" t="s">
        <v>30</v>
      </c>
    </row>
    <row r="127" spans="1:7" hidden="1" outlineLevel="1" x14ac:dyDescent="0.25">
      <c r="B127">
        <f t="array" ref="B127">SMALL(IF(Sensors!$D$2:'Sensors'!$D$999=$A$123,ROW(Sensors!$D$2:'Sensors'!$D$999)),ROW(4:4))</f>
        <v>44</v>
      </c>
      <c r="C127" t="str">
        <f t="shared" ca="1" si="8"/>
        <v>A0E5E90016D9</v>
      </c>
      <c r="D127">
        <f t="shared" ca="1" si="9"/>
        <v>0</v>
      </c>
      <c r="E127" t="s">
        <v>880</v>
      </c>
      <c r="F127" t="s">
        <v>30</v>
      </c>
    </row>
    <row r="128" spans="1:7" hidden="1" outlineLevel="1" x14ac:dyDescent="0.25">
      <c r="B128">
        <f t="array" ref="B128">SMALL(IF(Sensors!$D$2:'Sensors'!$D$999=$A$123,ROW(Sensors!$D$2:'Sensors'!$D$999)),ROW(5:5))</f>
        <v>45</v>
      </c>
      <c r="C128" t="str">
        <f t="shared" ca="1" si="8"/>
        <v>A0E5E90010B7</v>
      </c>
      <c r="D128">
        <f t="shared" ca="1" si="9"/>
        <v>0</v>
      </c>
      <c r="E128" t="s">
        <v>880</v>
      </c>
      <c r="F128" t="s">
        <v>30</v>
      </c>
    </row>
    <row r="129" spans="1:7" hidden="1" outlineLevel="1" x14ac:dyDescent="0.25">
      <c r="B129">
        <f t="array" ref="B129">SMALL(IF(Sensors!$D$2:'Sensors'!$D$999=$A$123,ROW(Sensors!$D$2:'Sensors'!$D$999)),ROW(6:6))</f>
        <v>46</v>
      </c>
      <c r="C129" t="str">
        <f t="shared" ca="1" si="8"/>
        <v>A0E5E900120D</v>
      </c>
      <c r="D129">
        <f t="shared" ca="1" si="9"/>
        <v>0</v>
      </c>
      <c r="E129" t="s">
        <v>880</v>
      </c>
      <c r="F129" t="s">
        <v>30</v>
      </c>
    </row>
    <row r="130" spans="1:7" hidden="1" outlineLevel="1" x14ac:dyDescent="0.25">
      <c r="B130">
        <f t="array" ref="B130">SMALL(IF(Sensors!$D$2:'Sensors'!$D$999=$A$123,ROW(Sensors!$D$2:'Sensors'!$D$999)),ROW(7:7))</f>
        <v>47</v>
      </c>
      <c r="C130" t="str">
        <f t="shared" ca="1" si="8"/>
        <v>A0E5E90012C4</v>
      </c>
      <c r="D130">
        <f t="shared" ca="1" si="9"/>
        <v>0</v>
      </c>
      <c r="E130" t="s">
        <v>880</v>
      </c>
      <c r="F130" t="s">
        <v>30</v>
      </c>
    </row>
    <row r="131" spans="1:7" hidden="1" outlineLevel="1" x14ac:dyDescent="0.25">
      <c r="B131">
        <f t="array" ref="B131">SMALL(IF(Sensors!$D$2:'Sensors'!$D$999=$A$123,ROW(Sensors!$D$2:'Sensors'!$D$999)),ROW(8:8))</f>
        <v>48</v>
      </c>
      <c r="C131" t="str">
        <f t="shared" ca="1" si="8"/>
        <v>A0E5E90013C5</v>
      </c>
      <c r="D131">
        <f t="shared" ca="1" si="9"/>
        <v>0</v>
      </c>
      <c r="E131" t="s">
        <v>880</v>
      </c>
      <c r="F131" t="s">
        <v>30</v>
      </c>
    </row>
    <row r="132" spans="1:7" hidden="1" outlineLevel="1" x14ac:dyDescent="0.25">
      <c r="B132">
        <f t="array" ref="B132">SMALL(IF(Sensors!$D$2:'Sensors'!$D$999=$A$123,ROW(Sensors!$D$2:'Sensors'!$D$999)),ROW(9:9))</f>
        <v>49</v>
      </c>
      <c r="C132" t="str">
        <f t="shared" ref="C132:C195" ca="1" si="16">IFERROR(INDIRECT("Sensors!"&amp;"A"&amp;B132),"")</f>
        <v>A0E5E90013CE</v>
      </c>
      <c r="D132">
        <f t="shared" ref="D132:D195" ca="1" si="17">IFERROR(INDIRECT("Sensors!"&amp;"F"&amp;B132),"")</f>
        <v>0</v>
      </c>
      <c r="E132" t="s">
        <v>880</v>
      </c>
      <c r="F132" t="s">
        <v>30</v>
      </c>
    </row>
    <row r="133" spans="1:7" collapsed="1" x14ac:dyDescent="0.25">
      <c r="A133" t="s">
        <v>613</v>
      </c>
      <c r="C133" t="str">
        <f t="shared" ca="1" si="16"/>
        <v/>
      </c>
      <c r="D133" t="str">
        <f t="shared" ca="1" si="17"/>
        <v/>
      </c>
      <c r="E133" t="s">
        <v>880</v>
      </c>
      <c r="F133" t="s">
        <v>30</v>
      </c>
      <c r="G133" t="str">
        <f t="shared" ref="G133" si="18">IF((COUNTIF(F134:F142,"defective")&gt;0),"FALSE","TRUE")</f>
        <v>TRUE</v>
      </c>
    </row>
    <row r="134" spans="1:7" hidden="1" outlineLevel="1" x14ac:dyDescent="0.25">
      <c r="B134" t="e">
        <f t="array" ref="B134">SMALL(IF(Sensors!$D$2:'Sensors'!$D$999=$A$133,ROW(Sensors!$D$2:'Sensors'!$D$999)),ROW(#REF!))</f>
        <v>#REF!</v>
      </c>
      <c r="C134" t="str">
        <f t="shared" ca="1" si="16"/>
        <v/>
      </c>
      <c r="D134" t="str">
        <f t="shared" ca="1" si="17"/>
        <v/>
      </c>
      <c r="E134" t="s">
        <v>880</v>
      </c>
      <c r="F134" t="s">
        <v>30</v>
      </c>
    </row>
    <row r="135" spans="1:7" hidden="1" outlineLevel="1" x14ac:dyDescent="0.25">
      <c r="B135">
        <f t="array" ref="B135">SMALL(IF(Sensors!$D$2:'Sensors'!$D$999=$A$133,ROW(Sensors!$D$2:'Sensors'!$D$999)),ROW(2:2))</f>
        <v>51</v>
      </c>
      <c r="C135" t="str">
        <f t="shared" ca="1" si="16"/>
        <v>A0E5E90011AA</v>
      </c>
      <c r="D135">
        <f t="shared" ca="1" si="17"/>
        <v>0</v>
      </c>
      <c r="E135" t="s">
        <v>880</v>
      </c>
      <c r="F135" t="s">
        <v>30</v>
      </c>
    </row>
    <row r="136" spans="1:7" hidden="1" outlineLevel="1" x14ac:dyDescent="0.25">
      <c r="B136">
        <f t="array" ref="B136">SMALL(IF(Sensors!$D$2:'Sensors'!$D$999=$A$133,ROW(Sensors!$D$2:'Sensors'!$D$999)),ROW(3:3))</f>
        <v>52</v>
      </c>
      <c r="C136" t="str">
        <f t="shared" ca="1" si="16"/>
        <v>A0E5E9001200</v>
      </c>
      <c r="D136">
        <f t="shared" ca="1" si="17"/>
        <v>0</v>
      </c>
      <c r="E136" t="s">
        <v>880</v>
      </c>
      <c r="F136" t="s">
        <v>30</v>
      </c>
    </row>
    <row r="137" spans="1:7" hidden="1" outlineLevel="1" x14ac:dyDescent="0.25">
      <c r="B137">
        <f t="array" ref="B137">SMALL(IF(Sensors!$D$2:'Sensors'!$D$999=$A$133,ROW(Sensors!$D$2:'Sensors'!$D$999)),ROW(4:4))</f>
        <v>53</v>
      </c>
      <c r="C137" t="str">
        <f t="shared" ca="1" si="16"/>
        <v>A0E5E90012B0</v>
      </c>
      <c r="D137">
        <f t="shared" ca="1" si="17"/>
        <v>0</v>
      </c>
      <c r="E137" t="s">
        <v>880</v>
      </c>
      <c r="F137" t="s">
        <v>30</v>
      </c>
    </row>
    <row r="138" spans="1:7" hidden="1" outlineLevel="1" x14ac:dyDescent="0.25">
      <c r="B138">
        <f t="array" ref="B138">SMALL(IF(Sensors!$D$2:'Sensors'!$D$999=$A$133,ROW(Sensors!$D$2:'Sensors'!$D$999)),ROW(5:5))</f>
        <v>54</v>
      </c>
      <c r="C138" t="str">
        <f t="shared" ca="1" si="16"/>
        <v>A0E5E9001439</v>
      </c>
      <c r="D138">
        <f t="shared" ca="1" si="17"/>
        <v>0</v>
      </c>
      <c r="E138" t="s">
        <v>880</v>
      </c>
      <c r="F138" t="s">
        <v>30</v>
      </c>
    </row>
    <row r="139" spans="1:7" hidden="1" outlineLevel="1" x14ac:dyDescent="0.25">
      <c r="B139">
        <f t="array" ref="B139">SMALL(IF(Sensors!$D$2:'Sensors'!$D$999=$A$133,ROW(Sensors!$D$2:'Sensors'!$D$999)),ROW(6:6))</f>
        <v>55</v>
      </c>
      <c r="C139" t="str">
        <f t="shared" ca="1" si="16"/>
        <v>A0E5E90012C0</v>
      </c>
      <c r="D139">
        <f t="shared" ca="1" si="17"/>
        <v>0</v>
      </c>
      <c r="E139" t="s">
        <v>880</v>
      </c>
      <c r="F139" t="s">
        <v>30</v>
      </c>
    </row>
    <row r="140" spans="1:7" hidden="1" outlineLevel="1" x14ac:dyDescent="0.25">
      <c r="B140">
        <f t="array" ref="B140">SMALL(IF(Sensors!$D$2:'Sensors'!$D$999=$A$133,ROW(Sensors!$D$2:'Sensors'!$D$999)),ROW(7:7))</f>
        <v>56</v>
      </c>
      <c r="C140" t="str">
        <f t="shared" ca="1" si="16"/>
        <v>A0E5E90013CA</v>
      </c>
      <c r="D140">
        <f t="shared" ca="1" si="17"/>
        <v>0</v>
      </c>
      <c r="E140" t="s">
        <v>880</v>
      </c>
      <c r="F140" t="s">
        <v>30</v>
      </c>
    </row>
    <row r="141" spans="1:7" hidden="1" outlineLevel="1" x14ac:dyDescent="0.25">
      <c r="B141">
        <f t="array" ref="B141">SMALL(IF(Sensors!$D$2:'Sensors'!$D$999=$A$133,ROW(Sensors!$D$2:'Sensors'!$D$999)),ROW(8:8))</f>
        <v>57</v>
      </c>
      <c r="C141" t="str">
        <f t="shared" ca="1" si="16"/>
        <v>A0E5E9001587</v>
      </c>
      <c r="D141">
        <f t="shared" ca="1" si="17"/>
        <v>0</v>
      </c>
      <c r="E141" t="s">
        <v>880</v>
      </c>
      <c r="F141" t="s">
        <v>30</v>
      </c>
    </row>
    <row r="142" spans="1:7" hidden="1" outlineLevel="1" x14ac:dyDescent="0.25">
      <c r="B142">
        <f t="array" ref="B142">SMALL(IF(Sensors!$D$2:'Sensors'!$D$999=$A$133,ROW(Sensors!$D$2:'Sensors'!$D$999)),ROW(9:9))</f>
        <v>58</v>
      </c>
      <c r="C142" t="str">
        <f t="shared" ca="1" si="16"/>
        <v>A0E5E90011AC</v>
      </c>
      <c r="D142">
        <f t="shared" ca="1" si="17"/>
        <v>0</v>
      </c>
      <c r="E142" t="s">
        <v>880</v>
      </c>
      <c r="F142" t="s">
        <v>30</v>
      </c>
    </row>
    <row r="143" spans="1:7" collapsed="1" x14ac:dyDescent="0.25">
      <c r="A143" t="s">
        <v>614</v>
      </c>
      <c r="C143" t="str">
        <f t="shared" ca="1" si="16"/>
        <v/>
      </c>
      <c r="D143" t="str">
        <f t="shared" ca="1" si="17"/>
        <v/>
      </c>
      <c r="E143" t="s">
        <v>880</v>
      </c>
      <c r="F143" t="s">
        <v>30</v>
      </c>
      <c r="G143" t="str">
        <f t="shared" ref="G143" si="19">IF((COUNTIF(F144:F152,"defective")&gt;0),"FALSE","TRUE")</f>
        <v>TRUE</v>
      </c>
    </row>
    <row r="144" spans="1:7" hidden="1" outlineLevel="1" x14ac:dyDescent="0.25">
      <c r="B144" t="e">
        <f t="array" ref="B144">SMALL(IF(Sensors!$D$2:'Sensors'!$D$999=$A$143,ROW(Sensors!$D$2:'Sensors'!$D$999)),ROW(#REF!))</f>
        <v>#REF!</v>
      </c>
      <c r="C144" t="str">
        <f t="shared" ca="1" si="16"/>
        <v/>
      </c>
      <c r="D144" t="str">
        <f t="shared" ca="1" si="17"/>
        <v/>
      </c>
      <c r="E144" t="s">
        <v>880</v>
      </c>
      <c r="F144" t="s">
        <v>30</v>
      </c>
    </row>
    <row r="145" spans="1:7" hidden="1" outlineLevel="1" x14ac:dyDescent="0.25">
      <c r="B145">
        <f t="array" ref="B145">SMALL(IF(Sensors!$D$2:'Sensors'!$D$999=$A$143,ROW(Sensors!$D$2:'Sensors'!$D$999)),ROW(2:2))</f>
        <v>60</v>
      </c>
      <c r="C145" t="str">
        <f t="shared" ca="1" si="16"/>
        <v>A0E5E9001517</v>
      </c>
      <c r="D145">
        <f t="shared" ca="1" si="17"/>
        <v>0</v>
      </c>
      <c r="E145" t="s">
        <v>880</v>
      </c>
      <c r="F145" t="s">
        <v>30</v>
      </c>
    </row>
    <row r="146" spans="1:7" hidden="1" outlineLevel="1" x14ac:dyDescent="0.25">
      <c r="B146">
        <f t="array" ref="B146">SMALL(IF(Sensors!$D$2:'Sensors'!$D$999=$A$143,ROW(Sensors!$D$2:'Sensors'!$D$999)),ROW(3:3))</f>
        <v>61</v>
      </c>
      <c r="C146" t="str">
        <f t="shared" ca="1" si="16"/>
        <v>A0E5E9001584</v>
      </c>
      <c r="D146">
        <f t="shared" ca="1" si="17"/>
        <v>0</v>
      </c>
      <c r="E146" t="s">
        <v>880</v>
      </c>
      <c r="F146" t="s">
        <v>30</v>
      </c>
    </row>
    <row r="147" spans="1:7" hidden="1" outlineLevel="1" x14ac:dyDescent="0.25">
      <c r="B147">
        <f t="array" ref="B147">SMALL(IF(Sensors!$D$2:'Sensors'!$D$999=$A$143,ROW(Sensors!$D$2:'Sensors'!$D$999)),ROW(4:4))</f>
        <v>62</v>
      </c>
      <c r="C147" t="str">
        <f t="shared" ca="1" si="16"/>
        <v>A0E5E9001586</v>
      </c>
      <c r="D147">
        <f t="shared" ca="1" si="17"/>
        <v>0</v>
      </c>
      <c r="E147" t="s">
        <v>880</v>
      </c>
      <c r="F147" t="s">
        <v>30</v>
      </c>
    </row>
    <row r="148" spans="1:7" hidden="1" outlineLevel="1" x14ac:dyDescent="0.25">
      <c r="B148">
        <f t="array" ref="B148">SMALL(IF(Sensors!$D$2:'Sensors'!$D$999=$A$143,ROW(Sensors!$D$2:'Sensors'!$D$999)),ROW(5:5))</f>
        <v>63</v>
      </c>
      <c r="C148" t="str">
        <f t="shared" ca="1" si="16"/>
        <v>A0E5E90010B8</v>
      </c>
      <c r="D148">
        <f t="shared" ca="1" si="17"/>
        <v>0</v>
      </c>
      <c r="E148" t="s">
        <v>880</v>
      </c>
      <c r="F148" t="s">
        <v>30</v>
      </c>
    </row>
    <row r="149" spans="1:7" hidden="1" outlineLevel="1" x14ac:dyDescent="0.25">
      <c r="B149">
        <f t="array" ref="B149">SMALL(IF(Sensors!$D$2:'Sensors'!$D$999=$A$143,ROW(Sensors!$D$2:'Sensors'!$D$999)),ROW(6:6))</f>
        <v>64</v>
      </c>
      <c r="C149" t="str">
        <f t="shared" ca="1" si="16"/>
        <v>A0E5E90010BE</v>
      </c>
      <c r="D149">
        <f t="shared" ca="1" si="17"/>
        <v>0</v>
      </c>
      <c r="E149" t="s">
        <v>880</v>
      </c>
      <c r="F149" t="s">
        <v>30</v>
      </c>
    </row>
    <row r="150" spans="1:7" hidden="1" outlineLevel="1" x14ac:dyDescent="0.25">
      <c r="B150">
        <f t="array" ref="B150">SMALL(IF(Sensors!$D$2:'Sensors'!$D$999=$A$143,ROW(Sensors!$D$2:'Sensors'!$D$999)),ROW(7:7))</f>
        <v>65</v>
      </c>
      <c r="C150" t="str">
        <f t="shared" ca="1" si="16"/>
        <v>A0E5E900120E</v>
      </c>
      <c r="D150">
        <f t="shared" ca="1" si="17"/>
        <v>0</v>
      </c>
      <c r="E150" t="s">
        <v>880</v>
      </c>
      <c r="F150" t="s">
        <v>30</v>
      </c>
    </row>
    <row r="151" spans="1:7" hidden="1" outlineLevel="1" x14ac:dyDescent="0.25">
      <c r="B151">
        <f t="array" ref="B151">SMALL(IF(Sensors!$D$2:'Sensors'!$D$999=$A$143,ROW(Sensors!$D$2:'Sensors'!$D$999)),ROW(8:8))</f>
        <v>66</v>
      </c>
      <c r="C151" t="str">
        <f t="shared" ca="1" si="16"/>
        <v>A0E5E9001271</v>
      </c>
      <c r="D151">
        <f t="shared" ca="1" si="17"/>
        <v>0</v>
      </c>
      <c r="E151" t="s">
        <v>880</v>
      </c>
      <c r="F151" t="s">
        <v>30</v>
      </c>
    </row>
    <row r="152" spans="1:7" hidden="1" outlineLevel="1" x14ac:dyDescent="0.25">
      <c r="B152">
        <f t="array" ref="B152">SMALL(IF(Sensors!$D$2:'Sensors'!$D$999=$A$143,ROW(Sensors!$D$2:'Sensors'!$D$999)),ROW(9:9))</f>
        <v>67</v>
      </c>
      <c r="C152" t="str">
        <f t="shared" ca="1" si="16"/>
        <v>A0E5E900151A</v>
      </c>
      <c r="D152">
        <f t="shared" ca="1" si="17"/>
        <v>0</v>
      </c>
      <c r="E152" t="s">
        <v>880</v>
      </c>
      <c r="F152" t="s">
        <v>30</v>
      </c>
    </row>
    <row r="153" spans="1:7" collapsed="1" x14ac:dyDescent="0.25">
      <c r="A153" t="s">
        <v>615</v>
      </c>
      <c r="C153" t="str">
        <f t="shared" ca="1" si="16"/>
        <v/>
      </c>
      <c r="D153" t="str">
        <f t="shared" ca="1" si="17"/>
        <v/>
      </c>
      <c r="E153" t="s">
        <v>880</v>
      </c>
      <c r="F153" t="s">
        <v>30</v>
      </c>
      <c r="G153" t="str">
        <f t="shared" ref="G153" si="20">IF((COUNTIF(F154:F162,"defective")&gt;0),"FALSE","TRUE")</f>
        <v>TRUE</v>
      </c>
    </row>
    <row r="154" spans="1:7" hidden="1" outlineLevel="1" x14ac:dyDescent="0.25">
      <c r="B154" t="e">
        <f t="array" ref="B154">SMALL(IF(Sensors!$D$2:'Sensors'!$D$999=$A$153,ROW(Sensors!$D$2:'Sensors'!$D$999)),ROW(#REF!))</f>
        <v>#REF!</v>
      </c>
      <c r="C154" t="str">
        <f t="shared" ca="1" si="16"/>
        <v/>
      </c>
      <c r="D154" t="str">
        <f t="shared" ca="1" si="17"/>
        <v/>
      </c>
      <c r="E154" t="s">
        <v>880</v>
      </c>
      <c r="F154" t="s">
        <v>30</v>
      </c>
    </row>
    <row r="155" spans="1:7" hidden="1" outlineLevel="1" x14ac:dyDescent="0.25">
      <c r="B155">
        <f t="array" ref="B155">SMALL(IF(Sensors!$D$2:'Sensors'!$D$999=$A$153,ROW(Sensors!$D$2:'Sensors'!$D$999)),ROW(2:2))</f>
        <v>69</v>
      </c>
      <c r="C155" t="str">
        <f t="shared" ca="1" si="16"/>
        <v>A0E5E90011CD</v>
      </c>
      <c r="D155">
        <f t="shared" ca="1" si="17"/>
        <v>0</v>
      </c>
      <c r="E155" t="s">
        <v>880</v>
      </c>
      <c r="F155" t="s">
        <v>30</v>
      </c>
    </row>
    <row r="156" spans="1:7" hidden="1" outlineLevel="1" x14ac:dyDescent="0.25">
      <c r="B156">
        <f t="array" ref="B156">SMALL(IF(Sensors!$D$2:'Sensors'!$D$999=$A$153,ROW(Sensors!$D$2:'Sensors'!$D$999)),ROW(3:3))</f>
        <v>70</v>
      </c>
      <c r="C156" t="str">
        <f t="shared" ca="1" si="16"/>
        <v>A0E5E90012BC</v>
      </c>
      <c r="D156">
        <f t="shared" ca="1" si="17"/>
        <v>0</v>
      </c>
      <c r="E156" t="s">
        <v>880</v>
      </c>
      <c r="F156" t="s">
        <v>30</v>
      </c>
    </row>
    <row r="157" spans="1:7" hidden="1" outlineLevel="1" x14ac:dyDescent="0.25">
      <c r="B157">
        <f t="array" ref="B157">SMALL(IF(Sensors!$D$2:'Sensors'!$D$999=$A$153,ROW(Sensors!$D$2:'Sensors'!$D$999)),ROW(4:4))</f>
        <v>72</v>
      </c>
      <c r="C157" t="str">
        <f t="shared" ca="1" si="16"/>
        <v>A0E5E9001534</v>
      </c>
      <c r="D157">
        <f t="shared" ca="1" si="17"/>
        <v>0</v>
      </c>
      <c r="E157" t="s">
        <v>880</v>
      </c>
      <c r="F157" t="s">
        <v>30</v>
      </c>
    </row>
    <row r="158" spans="1:7" hidden="1" outlineLevel="1" x14ac:dyDescent="0.25">
      <c r="B158">
        <f t="array" ref="B158">SMALL(IF(Sensors!$D$2:'Sensors'!$D$999=$A$153,ROW(Sensors!$D$2:'Sensors'!$D$999)),ROW(5:5))</f>
        <v>73</v>
      </c>
      <c r="C158" t="str">
        <f t="shared" ca="1" si="16"/>
        <v>A0E5E90011E5</v>
      </c>
      <c r="D158">
        <f t="shared" ca="1" si="17"/>
        <v>0</v>
      </c>
      <c r="E158" t="s">
        <v>880</v>
      </c>
      <c r="F158" t="s">
        <v>30</v>
      </c>
    </row>
    <row r="159" spans="1:7" hidden="1" outlineLevel="1" x14ac:dyDescent="0.25">
      <c r="B159">
        <f t="array" ref="B159">SMALL(IF(Sensors!$D$2:'Sensors'!$D$999=$A$153,ROW(Sensors!$D$2:'Sensors'!$D$999)),ROW(6:6))</f>
        <v>74</v>
      </c>
      <c r="C159" t="str">
        <f t="shared" ca="1" si="16"/>
        <v>A0E5E9001388</v>
      </c>
      <c r="D159">
        <f t="shared" ca="1" si="17"/>
        <v>0</v>
      </c>
      <c r="E159" t="s">
        <v>880</v>
      </c>
      <c r="F159" t="s">
        <v>30</v>
      </c>
    </row>
    <row r="160" spans="1:7" hidden="1" outlineLevel="1" x14ac:dyDescent="0.25">
      <c r="B160">
        <f t="array" ref="B160">SMALL(IF(Sensors!$D$2:'Sensors'!$D$999=$A$153,ROW(Sensors!$D$2:'Sensors'!$D$999)),ROW(7:7))</f>
        <v>75</v>
      </c>
      <c r="C160" t="str">
        <f t="shared" ca="1" si="16"/>
        <v>A0E5E9001393</v>
      </c>
      <c r="D160">
        <f t="shared" ca="1" si="17"/>
        <v>0</v>
      </c>
      <c r="E160" t="s">
        <v>880</v>
      </c>
      <c r="F160" t="s">
        <v>30</v>
      </c>
    </row>
    <row r="161" spans="1:7" hidden="1" outlineLevel="1" x14ac:dyDescent="0.25">
      <c r="B161">
        <f t="array" ref="B161">SMALL(IF(Sensors!$D$2:'Sensors'!$D$999=$A$153,ROW(Sensors!$D$2:'Sensors'!$D$999)),ROW(8:8))</f>
        <v>76</v>
      </c>
      <c r="C161" t="str">
        <f t="shared" ca="1" si="16"/>
        <v>A0E5E9001396</v>
      </c>
      <c r="D161">
        <f t="shared" ca="1" si="17"/>
        <v>0</v>
      </c>
      <c r="E161" t="s">
        <v>880</v>
      </c>
      <c r="F161" t="s">
        <v>30</v>
      </c>
    </row>
    <row r="162" spans="1:7" hidden="1" outlineLevel="1" x14ac:dyDescent="0.25">
      <c r="B162">
        <f t="array" ref="B162">SMALL(IF(Sensors!$D$2:'Sensors'!$D$999=$A$153,ROW(Sensors!$D$2:'Sensors'!$D$999)),ROW(9:9))</f>
        <v>89</v>
      </c>
      <c r="C162" t="str">
        <f t="shared" ca="1" si="16"/>
        <v>A0E5E900133E</v>
      </c>
      <c r="D162">
        <f t="shared" ca="1" si="17"/>
        <v>0</v>
      </c>
      <c r="E162" t="s">
        <v>880</v>
      </c>
      <c r="F162" t="s">
        <v>30</v>
      </c>
    </row>
    <row r="163" spans="1:7" collapsed="1" x14ac:dyDescent="0.25">
      <c r="A163" t="s">
        <v>616</v>
      </c>
      <c r="C163" t="str">
        <f t="shared" ca="1" si="16"/>
        <v/>
      </c>
      <c r="D163" t="str">
        <f t="shared" ca="1" si="17"/>
        <v/>
      </c>
      <c r="E163" t="s">
        <v>880</v>
      </c>
      <c r="F163" t="s">
        <v>30</v>
      </c>
      <c r="G163" t="str">
        <f t="shared" ref="G163" ca="1" si="21">IF((COUNTIF(F164:F172,"defective")&gt;0),"FALSE","TRUE")</f>
        <v>TRUE</v>
      </c>
    </row>
    <row r="164" spans="1:7" ht="14.25" hidden="1" customHeight="1" outlineLevel="1" x14ac:dyDescent="0.25">
      <c r="B164" t="e">
        <f t="array" ref="B164">SMALL(IF(Sensors!$D$2:'Sensors'!$D$999=$A$163,ROW(Sensors!$D$2:'Sensors'!$D$999)),ROW(#REF!))</f>
        <v>#REF!</v>
      </c>
      <c r="C164" t="str">
        <f t="shared" ca="1" si="16"/>
        <v/>
      </c>
      <c r="D164" t="str">
        <f t="shared" ca="1" si="17"/>
        <v/>
      </c>
      <c r="F164" t="str">
        <f t="shared" ref="F164:F195" ca="1" si="22">IFERROR(INDIRECT("Sensors!"&amp;"D"&amp;B164),"")</f>
        <v/>
      </c>
    </row>
    <row r="165" spans="1:7" hidden="1" outlineLevel="1" x14ac:dyDescent="0.25">
      <c r="B165">
        <f t="array" ref="B165">SMALL(IF(Sensors!$D$2:'Sensors'!$D$999=$A$163,ROW(Sensors!$D$2:'Sensors'!$D$999)),ROW(2:2))</f>
        <v>78</v>
      </c>
      <c r="C165" t="str">
        <f t="shared" ca="1" si="16"/>
        <v>A0E5E90013B7</v>
      </c>
      <c r="D165">
        <f t="shared" ca="1" si="17"/>
        <v>0</v>
      </c>
      <c r="F165" t="str">
        <f t="shared" ca="1" si="22"/>
        <v>imu set 17</v>
      </c>
    </row>
    <row r="166" spans="1:7" hidden="1" outlineLevel="1" x14ac:dyDescent="0.25">
      <c r="B166">
        <f t="array" ref="B166">SMALL(IF(Sensors!$D$2:'Sensors'!$D$999=$A$163,ROW(Sensors!$D$2:'Sensors'!$D$999)),ROW(3:3))</f>
        <v>80</v>
      </c>
      <c r="C166" t="str">
        <f t="shared" ca="1" si="16"/>
        <v>A0E5E9001654</v>
      </c>
      <c r="D166">
        <f t="shared" ca="1" si="17"/>
        <v>0</v>
      </c>
      <c r="F166" t="str">
        <f t="shared" ca="1" si="22"/>
        <v>imu set 17</v>
      </c>
    </row>
    <row r="167" spans="1:7" hidden="1" outlineLevel="1" x14ac:dyDescent="0.25">
      <c r="B167">
        <f t="array" ref="B167">SMALL(IF(Sensors!$D$2:'Sensors'!$D$999=$A$163,ROW(Sensors!$D$2:'Sensors'!$D$999)),ROW(4:4))</f>
        <v>81</v>
      </c>
      <c r="C167" t="str">
        <f t="shared" ca="1" si="16"/>
        <v>A0E5E900171D</v>
      </c>
      <c r="D167">
        <f t="shared" ca="1" si="17"/>
        <v>0</v>
      </c>
      <c r="F167" t="str">
        <f t="shared" ca="1" si="22"/>
        <v>imu set 17</v>
      </c>
    </row>
    <row r="168" spans="1:7" hidden="1" outlineLevel="1" x14ac:dyDescent="0.25">
      <c r="B168">
        <f t="array" ref="B168">SMALL(IF(Sensors!$D$2:'Sensors'!$D$999=$A$163,ROW(Sensors!$D$2:'Sensors'!$D$999)),ROW(5:5))</f>
        <v>83</v>
      </c>
      <c r="C168" t="str">
        <f t="shared" ca="1" si="16"/>
        <v>A0E5E9001536</v>
      </c>
      <c r="D168">
        <f t="shared" ca="1" si="17"/>
        <v>0</v>
      </c>
      <c r="F168" t="str">
        <f t="shared" ca="1" si="22"/>
        <v>imu set 17</v>
      </c>
    </row>
    <row r="169" spans="1:7" hidden="1" outlineLevel="1" x14ac:dyDescent="0.25">
      <c r="B169">
        <f t="array" ref="B169">SMALL(IF(Sensors!$D$2:'Sensors'!$D$999=$A$163,ROW(Sensors!$D$2:'Sensors'!$D$999)),ROW(6:6))</f>
        <v>84</v>
      </c>
      <c r="C169" t="str">
        <f t="shared" ca="1" si="16"/>
        <v>A0E5E90016D0</v>
      </c>
      <c r="D169">
        <f t="shared" ca="1" si="17"/>
        <v>0</v>
      </c>
      <c r="F169" t="str">
        <f t="shared" ca="1" si="22"/>
        <v>imu set 17</v>
      </c>
    </row>
    <row r="170" spans="1:7" hidden="1" outlineLevel="1" x14ac:dyDescent="0.25">
      <c r="B170">
        <f t="array" ref="B170">SMALL(IF(Sensors!$D$2:'Sensors'!$D$999=$A$163,ROW(Sensors!$D$2:'Sensors'!$D$999)),ROW(7:7))</f>
        <v>85</v>
      </c>
      <c r="C170" t="str">
        <f t="shared" ca="1" si="16"/>
        <v>A0E5E90016D6</v>
      </c>
      <c r="D170">
        <f t="shared" ca="1" si="17"/>
        <v>0</v>
      </c>
      <c r="F170" t="str">
        <f t="shared" ca="1" si="22"/>
        <v>imu set 17</v>
      </c>
    </row>
    <row r="171" spans="1:7" hidden="1" outlineLevel="1" x14ac:dyDescent="0.25">
      <c r="B171">
        <f t="array" ref="B171">SMALL(IF(Sensors!$D$2:'Sensors'!$D$999=$A$163,ROW(Sensors!$D$2:'Sensors'!$D$999)),ROW(8:8))</f>
        <v>88</v>
      </c>
      <c r="C171" t="str">
        <f t="shared" ca="1" si="16"/>
        <v>A0E5E9001266</v>
      </c>
      <c r="D171">
        <f t="shared" ca="1" si="17"/>
        <v>0</v>
      </c>
      <c r="F171" t="str">
        <f t="shared" ca="1" si="22"/>
        <v>imu set 17</v>
      </c>
    </row>
    <row r="172" spans="1:7" hidden="1" outlineLevel="1" x14ac:dyDescent="0.25">
      <c r="B172">
        <f t="array" ref="B172">SMALL(IF(Sensors!$D$2:'Sensors'!$D$999=$A$163,ROW(Sensors!$D$2:'Sensors'!$D$999)),ROW(9:9))</f>
        <v>91</v>
      </c>
      <c r="C172" t="str">
        <f t="shared" ca="1" si="16"/>
        <v>A0E5E90016DA</v>
      </c>
      <c r="D172">
        <f t="shared" ca="1" si="17"/>
        <v>0</v>
      </c>
      <c r="F172" t="str">
        <f t="shared" ca="1" si="22"/>
        <v>imu set 17</v>
      </c>
    </row>
    <row r="173" spans="1:7" collapsed="1" x14ac:dyDescent="0.25">
      <c r="A173" t="s">
        <v>617</v>
      </c>
      <c r="C173" t="str">
        <f t="shared" ca="1" si="16"/>
        <v/>
      </c>
      <c r="D173" t="str">
        <f t="shared" ca="1" si="17"/>
        <v/>
      </c>
      <c r="E173" t="s">
        <v>881</v>
      </c>
      <c r="F173" t="s">
        <v>29</v>
      </c>
      <c r="G173" t="str">
        <f t="shared" ref="G173" ca="1" si="23">IF((COUNTIF(F174:F182,"defective")&gt;0),"FALSE","TRUE")</f>
        <v>TRUE</v>
      </c>
    </row>
    <row r="174" spans="1:7" hidden="1" outlineLevel="1" x14ac:dyDescent="0.25">
      <c r="B174" t="str">
        <f t="array" ref="B174">IFERROR(SMALL(IF(Sensors!$D$2:'Sensors'!$D$999=$A$173,ROW(Sensors!$D$2:'Sensors'!$D$999)),ROW(#REF!)),"")</f>
        <v/>
      </c>
      <c r="C174" t="str">
        <f t="shared" ca="1" si="16"/>
        <v/>
      </c>
      <c r="D174" t="str">
        <f t="shared" ca="1" si="17"/>
        <v/>
      </c>
      <c r="E174" t="s">
        <v>881</v>
      </c>
      <c r="F174" t="str">
        <f t="shared" ca="1" si="22"/>
        <v/>
      </c>
    </row>
    <row r="175" spans="1:7" hidden="1" outlineLevel="1" x14ac:dyDescent="0.25">
      <c r="B175">
        <f t="array" ref="B175">IFERROR(SMALL(IF(Sensors!$D$2:'Sensors'!$D$999=$A$173,ROW(Sensors!$D$2:'Sensors'!$D$999)),ROW(2:2)),"")</f>
        <v>87</v>
      </c>
      <c r="C175" t="str">
        <f t="shared" ca="1" si="16"/>
        <v>A0E5E90011D4</v>
      </c>
      <c r="D175">
        <f t="shared" ca="1" si="17"/>
        <v>0</v>
      </c>
      <c r="E175" t="s">
        <v>881</v>
      </c>
      <c r="F175" t="str">
        <f t="shared" ca="1" si="22"/>
        <v>imu set 18</v>
      </c>
    </row>
    <row r="176" spans="1:7" hidden="1" outlineLevel="1" x14ac:dyDescent="0.25">
      <c r="B176">
        <f t="array" ref="B176">IFERROR(SMALL(IF(Sensors!$D$2:'Sensors'!$D$999=$A$173,ROW(Sensors!$D$2:'Sensors'!$D$999)),ROW(3:3)),"")</f>
        <v>92</v>
      </c>
      <c r="C176" t="str">
        <f t="shared" ca="1" si="16"/>
        <v>A0E5E90011FE</v>
      </c>
      <c r="D176">
        <f t="shared" ca="1" si="17"/>
        <v>0</v>
      </c>
      <c r="E176" t="s">
        <v>881</v>
      </c>
      <c r="F176" t="str">
        <f t="shared" ca="1" si="22"/>
        <v>imu set 18</v>
      </c>
    </row>
    <row r="177" spans="1:7" hidden="1" outlineLevel="1" x14ac:dyDescent="0.25">
      <c r="B177">
        <f t="array" ref="B177">IFERROR(SMALL(IF(Sensors!$D$2:'Sensors'!$D$999=$A$173,ROW(Sensors!$D$2:'Sensors'!$D$999)),ROW(4:4)),"")</f>
        <v>93</v>
      </c>
      <c r="C177" t="str">
        <f t="shared" ca="1" si="16"/>
        <v>A0E5E90012C1</v>
      </c>
      <c r="D177">
        <f t="shared" ca="1" si="17"/>
        <v>0</v>
      </c>
      <c r="E177" t="s">
        <v>881</v>
      </c>
      <c r="F177" t="str">
        <f t="shared" ca="1" si="22"/>
        <v>imu set 18</v>
      </c>
    </row>
    <row r="178" spans="1:7" hidden="1" outlineLevel="1" x14ac:dyDescent="0.25">
      <c r="B178" t="str">
        <f t="array" ref="B178">IFERROR(SMALL(IF(Sensors!$D$2:'Sensors'!$D$999=$A$173,ROW(Sensors!$D$2:'Sensors'!$D$999)),ROW(5:5)),"")</f>
        <v/>
      </c>
      <c r="C178" t="str">
        <f t="shared" ca="1" si="16"/>
        <v/>
      </c>
      <c r="D178" t="str">
        <f t="shared" ca="1" si="17"/>
        <v/>
      </c>
      <c r="E178" t="s">
        <v>881</v>
      </c>
      <c r="F178" t="str">
        <f t="shared" ca="1" si="22"/>
        <v/>
      </c>
    </row>
    <row r="179" spans="1:7" hidden="1" outlineLevel="1" x14ac:dyDescent="0.25">
      <c r="B179" t="str">
        <f t="array" ref="B179">IFERROR(SMALL(IF(Sensors!$D$2:'Sensors'!$D$999=$A$173,ROW(Sensors!$D$2:'Sensors'!$D$999)),ROW(6:6)),"")</f>
        <v/>
      </c>
      <c r="C179" t="str">
        <f t="shared" ca="1" si="16"/>
        <v/>
      </c>
      <c r="D179" t="str">
        <f t="shared" ca="1" si="17"/>
        <v/>
      </c>
      <c r="E179" t="s">
        <v>881</v>
      </c>
      <c r="F179" t="str">
        <f t="shared" ca="1" si="22"/>
        <v/>
      </c>
    </row>
    <row r="180" spans="1:7" hidden="1" outlineLevel="1" x14ac:dyDescent="0.25">
      <c r="B180" t="str">
        <f t="array" ref="B180">IFERROR(SMALL(IF(Sensors!$D$2:'Sensors'!$D$999=$A$173,ROW(Sensors!$D$2:'Sensors'!$D$999)),ROW(7:7)),"")</f>
        <v/>
      </c>
      <c r="C180" t="str">
        <f t="shared" ca="1" si="16"/>
        <v/>
      </c>
      <c r="D180" t="str">
        <f t="shared" ca="1" si="17"/>
        <v/>
      </c>
      <c r="E180" t="s">
        <v>881</v>
      </c>
      <c r="F180" t="str">
        <f t="shared" ca="1" si="22"/>
        <v/>
      </c>
    </row>
    <row r="181" spans="1:7" hidden="1" outlineLevel="1" x14ac:dyDescent="0.25">
      <c r="B181" t="str">
        <f t="array" ref="B181">IFERROR(SMALL(IF(Sensors!$D$2:'Sensors'!$D$999=$A$173,ROW(Sensors!$D$2:'Sensors'!$D$999)),ROW(8:8)),"")</f>
        <v/>
      </c>
      <c r="C181" t="str">
        <f t="shared" ca="1" si="16"/>
        <v/>
      </c>
      <c r="D181" t="str">
        <f t="shared" ca="1" si="17"/>
        <v/>
      </c>
      <c r="E181" t="s">
        <v>881</v>
      </c>
      <c r="F181" t="str">
        <f t="shared" ca="1" si="22"/>
        <v/>
      </c>
    </row>
    <row r="182" spans="1:7" hidden="1" outlineLevel="1" x14ac:dyDescent="0.25">
      <c r="B182" t="str">
        <f t="array" ref="B182">IFERROR(SMALL(IF(Sensors!$D$2:'Sensors'!$D$999=$A$173,ROW(Sensors!$D$2:'Sensors'!$D$999)),ROW(9:9)),"")</f>
        <v/>
      </c>
      <c r="C182" t="str">
        <f t="shared" ca="1" si="16"/>
        <v/>
      </c>
      <c r="D182" t="str">
        <f t="shared" ca="1" si="17"/>
        <v/>
      </c>
      <c r="E182" t="s">
        <v>881</v>
      </c>
      <c r="F182" t="str">
        <f t="shared" ca="1" si="22"/>
        <v/>
      </c>
    </row>
    <row r="183" spans="1:7" collapsed="1" x14ac:dyDescent="0.25">
      <c r="A183" t="s">
        <v>619</v>
      </c>
      <c r="C183" t="str">
        <f t="shared" ca="1" si="16"/>
        <v/>
      </c>
      <c r="D183" t="str">
        <f t="shared" ca="1" si="17"/>
        <v/>
      </c>
      <c r="E183" t="s">
        <v>881</v>
      </c>
      <c r="G183" t="str">
        <f t="shared" ref="G183" ca="1" si="24">IF((COUNTIF(F184:F192,"defective")&gt;0),"FALSE","TRUE")</f>
        <v>TRUE</v>
      </c>
    </row>
    <row r="184" spans="1:7" hidden="1" outlineLevel="1" x14ac:dyDescent="0.25">
      <c r="B184" t="str">
        <f t="array" ref="B184">IFERROR(SMALL(IF(Sensors!$D$2:'Sensors'!$D$999=$A$183,ROW(Sensors!$D$2:'Sensors'!$D$999)),ROW(#REF!)),"")</f>
        <v/>
      </c>
      <c r="C184" t="str">
        <f t="shared" ca="1" si="16"/>
        <v/>
      </c>
      <c r="D184" t="str">
        <f t="shared" ca="1" si="17"/>
        <v/>
      </c>
      <c r="E184" t="s">
        <v>881</v>
      </c>
      <c r="F184" t="str">
        <f t="shared" ca="1" si="22"/>
        <v/>
      </c>
    </row>
    <row r="185" spans="1:7" hidden="1" outlineLevel="1" x14ac:dyDescent="0.25">
      <c r="B185">
        <f t="array" ref="B185">IFERROR(SMALL(IF(Sensors!$D$2:'Sensors'!$D$999=$A$183,ROW(Sensors!$D$2:'Sensors'!$D$999)),ROW(2:2)),"")</f>
        <v>96</v>
      </c>
      <c r="C185" t="str">
        <f t="shared" ca="1" si="16"/>
        <v>A0E5E90011C4</v>
      </c>
      <c r="D185">
        <f t="shared" ca="1" si="17"/>
        <v>0</v>
      </c>
      <c r="E185" t="s">
        <v>881</v>
      </c>
      <c r="F185" t="str">
        <f t="shared" ca="1" si="22"/>
        <v>imu set 19</v>
      </c>
    </row>
    <row r="186" spans="1:7" hidden="1" outlineLevel="1" x14ac:dyDescent="0.25">
      <c r="B186">
        <f t="array" ref="B186">IFERROR(SMALL(IF(Sensors!$D$2:'Sensors'!$D$999=$A$183,ROW(Sensors!$D$2:'Sensors'!$D$999)),ROW(3:3)),"")</f>
        <v>97</v>
      </c>
      <c r="C186" t="str">
        <f t="shared" ca="1" si="16"/>
        <v>A0E5E90016D8</v>
      </c>
      <c r="D186">
        <f t="shared" ca="1" si="17"/>
        <v>0</v>
      </c>
      <c r="E186" t="s">
        <v>881</v>
      </c>
      <c r="F186" t="str">
        <f t="shared" ca="1" si="22"/>
        <v>imu set 19</v>
      </c>
    </row>
    <row r="187" spans="1:7" hidden="1" outlineLevel="1" x14ac:dyDescent="0.25">
      <c r="B187">
        <f t="array" ref="B187">IFERROR(SMALL(IF(Sensors!$D$2:'Sensors'!$D$999=$A$183,ROW(Sensors!$D$2:'Sensors'!$D$999)),ROW(4:4)),"")</f>
        <v>98</v>
      </c>
      <c r="C187" t="str">
        <f t="shared" ca="1" si="16"/>
        <v>A0E5E9001726</v>
      </c>
      <c r="D187">
        <f t="shared" ca="1" si="17"/>
        <v>0</v>
      </c>
      <c r="E187" t="s">
        <v>881</v>
      </c>
      <c r="F187" t="str">
        <f t="shared" ca="1" si="22"/>
        <v>imu set 19</v>
      </c>
    </row>
    <row r="188" spans="1:7" hidden="1" outlineLevel="1" x14ac:dyDescent="0.25">
      <c r="B188">
        <f t="array" ref="B188">IFERROR(SMALL(IF(Sensors!$D$2:'Sensors'!$D$999=$A$183,ROW(Sensors!$D$2:'Sensors'!$D$999)),ROW(5:5)),"")</f>
        <v>99</v>
      </c>
      <c r="C188" t="str">
        <f t="shared" ca="1" si="16"/>
        <v>A0E5E9001449</v>
      </c>
      <c r="D188">
        <f t="shared" ca="1" si="17"/>
        <v>0</v>
      </c>
      <c r="E188" t="s">
        <v>881</v>
      </c>
      <c r="F188" t="str">
        <f t="shared" ca="1" si="22"/>
        <v>imu set 19</v>
      </c>
    </row>
    <row r="189" spans="1:7" hidden="1" outlineLevel="1" x14ac:dyDescent="0.25">
      <c r="B189">
        <f t="array" ref="B189">IFERROR(SMALL(IF(Sensors!$D$2:'Sensors'!$D$999=$A$183,ROW(Sensors!$D$2:'Sensors'!$D$999)),ROW(6:6)),"")</f>
        <v>100</v>
      </c>
      <c r="C189" t="str">
        <f t="shared" ca="1" si="16"/>
        <v>A0E5E90011D2</v>
      </c>
      <c r="D189">
        <f t="shared" ca="1" si="17"/>
        <v>0</v>
      </c>
      <c r="E189" t="s">
        <v>881</v>
      </c>
      <c r="F189" t="str">
        <f t="shared" ca="1" si="22"/>
        <v>imu set 19</v>
      </c>
    </row>
    <row r="190" spans="1:7" hidden="1" outlineLevel="1" x14ac:dyDescent="0.25">
      <c r="B190">
        <f t="array" ref="B190">IFERROR(SMALL(IF(Sensors!$D$2:'Sensors'!$D$999=$A$183,ROW(Sensors!$D$2:'Sensors'!$D$999)),ROW(7:7)),"")</f>
        <v>101</v>
      </c>
      <c r="C190" t="str">
        <f t="shared" ca="1" si="16"/>
        <v>A0E5E900139E</v>
      </c>
      <c r="D190">
        <f t="shared" ca="1" si="17"/>
        <v>0</v>
      </c>
      <c r="E190" t="s">
        <v>881</v>
      </c>
      <c r="F190" t="str">
        <f t="shared" ca="1" si="22"/>
        <v>imu set 19</v>
      </c>
    </row>
    <row r="191" spans="1:7" hidden="1" outlineLevel="1" x14ac:dyDescent="0.25">
      <c r="B191">
        <f t="array" ref="B191">IFERROR(SMALL(IF(Sensors!$D$2:'Sensors'!$D$999=$A$183,ROW(Sensors!$D$2:'Sensors'!$D$999)),ROW(8:8)),"")</f>
        <v>102</v>
      </c>
      <c r="C191" t="str">
        <f t="shared" ca="1" si="16"/>
        <v>A0E5E90013F4</v>
      </c>
      <c r="D191">
        <f t="shared" ca="1" si="17"/>
        <v>0</v>
      </c>
      <c r="E191" t="s">
        <v>881</v>
      </c>
      <c r="F191" t="str">
        <f t="shared" ca="1" si="22"/>
        <v>imu set 19</v>
      </c>
    </row>
    <row r="192" spans="1:7" hidden="1" outlineLevel="1" x14ac:dyDescent="0.25">
      <c r="B192">
        <f t="array" ref="B192">IFERROR(SMALL(IF(Sensors!$D$2:'Sensors'!$D$999=$A$183,ROW(Sensors!$D$2:'Sensors'!$D$999)),ROW(9:9)),"")</f>
        <v>103</v>
      </c>
      <c r="C192" t="str">
        <f t="shared" ca="1" si="16"/>
        <v>A0E5E90013FF</v>
      </c>
      <c r="D192">
        <f t="shared" ca="1" si="17"/>
        <v>0</v>
      </c>
      <c r="E192" t="s">
        <v>881</v>
      </c>
      <c r="F192" t="str">
        <f t="shared" ca="1" si="22"/>
        <v>imu set 19</v>
      </c>
    </row>
    <row r="193" spans="1:7" collapsed="1" x14ac:dyDescent="0.25">
      <c r="A193" t="s">
        <v>621</v>
      </c>
      <c r="C193" t="str">
        <f t="shared" ca="1" si="16"/>
        <v/>
      </c>
      <c r="D193" t="str">
        <f t="shared" ca="1" si="17"/>
        <v/>
      </c>
      <c r="E193" t="s">
        <v>881</v>
      </c>
      <c r="F193" t="str">
        <f t="shared" ca="1" si="22"/>
        <v/>
      </c>
      <c r="G193" t="str">
        <f t="shared" ref="G193" ca="1" si="25">IF((COUNTIF(F194:F202,"defective")&gt;0),"FALSE","TRUE")</f>
        <v>TRUE</v>
      </c>
    </row>
    <row r="194" spans="1:7" hidden="1" outlineLevel="1" x14ac:dyDescent="0.25">
      <c r="B194" t="str">
        <f t="array" ref="B194">IFERROR(SMALL(IF(Sensors!$D$2:'Sensors'!$D$999=$A$193,ROW(Sensors!$D$2:'Sensors'!$D$999)),ROW(#REF!)),"")</f>
        <v/>
      </c>
      <c r="C194" t="str">
        <f t="shared" ca="1" si="16"/>
        <v/>
      </c>
      <c r="D194" t="str">
        <f t="shared" ca="1" si="17"/>
        <v/>
      </c>
      <c r="E194" t="s">
        <v>881</v>
      </c>
      <c r="F194" t="str">
        <f t="shared" ca="1" si="22"/>
        <v/>
      </c>
    </row>
    <row r="195" spans="1:7" hidden="1" outlineLevel="1" x14ac:dyDescent="0.25">
      <c r="B195">
        <f t="array" ref="B195">IFERROR(SMALL(IF(Sensors!$D$2:'Sensors'!$D$999=$A$193,ROW(Sensors!$D$2:'Sensors'!$D$999)),ROW(2:2)),"")</f>
        <v>114</v>
      </c>
      <c r="C195" t="str">
        <f t="shared" ca="1" si="16"/>
        <v>A0E5E9001636</v>
      </c>
      <c r="D195">
        <f t="shared" ca="1" si="17"/>
        <v>0</v>
      </c>
      <c r="E195" t="s">
        <v>881</v>
      </c>
      <c r="F195" t="str">
        <f t="shared" ca="1" si="22"/>
        <v>imu set 20</v>
      </c>
    </row>
    <row r="196" spans="1:7" hidden="1" outlineLevel="1" x14ac:dyDescent="0.25">
      <c r="B196">
        <f t="array" ref="B196">IFERROR(SMALL(IF(Sensors!$D$2:'Sensors'!$D$999=$A$193,ROW(Sensors!$D$2:'Sensors'!$D$999)),ROW(3:3)),"")</f>
        <v>115</v>
      </c>
      <c r="C196" t="str">
        <f t="shared" ref="C196:C259" ca="1" si="26">IFERROR(INDIRECT("Sensors!"&amp;"A"&amp;B196),"")</f>
        <v>A0E5E9001653</v>
      </c>
      <c r="D196">
        <f t="shared" ref="D196:D259" ca="1" si="27">IFERROR(INDIRECT("Sensors!"&amp;"F"&amp;B196),"")</f>
        <v>0</v>
      </c>
      <c r="E196" t="s">
        <v>881</v>
      </c>
      <c r="F196" t="str">
        <f t="shared" ref="F196:F227" ca="1" si="28">IFERROR(INDIRECT("Sensors!"&amp;"D"&amp;B196),"")</f>
        <v>imu set 20</v>
      </c>
    </row>
    <row r="197" spans="1:7" hidden="1" outlineLevel="1" x14ac:dyDescent="0.25">
      <c r="B197">
        <f t="array" ref="B197">IFERROR(SMALL(IF(Sensors!$D$2:'Sensors'!$D$999=$A$193,ROW(Sensors!$D$2:'Sensors'!$D$999)),ROW(4:4)),"")</f>
        <v>116</v>
      </c>
      <c r="C197" t="str">
        <f t="shared" ca="1" si="26"/>
        <v>A0E5E9001709</v>
      </c>
      <c r="D197">
        <f t="shared" ca="1" si="27"/>
        <v>0</v>
      </c>
      <c r="E197" t="s">
        <v>881</v>
      </c>
      <c r="F197" t="str">
        <f t="shared" ca="1" si="28"/>
        <v>imu set 20</v>
      </c>
    </row>
    <row r="198" spans="1:7" hidden="1" outlineLevel="1" x14ac:dyDescent="0.25">
      <c r="B198">
        <f t="array" ref="B198">IFERROR(SMALL(IF(Sensors!$D$2:'Sensors'!$D$999=$A$193,ROW(Sensors!$D$2:'Sensors'!$D$999)),ROW(5:5)),"")</f>
        <v>117</v>
      </c>
      <c r="C198" t="str">
        <f t="shared" ca="1" si="26"/>
        <v>A0E5E90013C3</v>
      </c>
      <c r="D198">
        <f t="shared" ca="1" si="27"/>
        <v>0</v>
      </c>
      <c r="E198" t="s">
        <v>881</v>
      </c>
      <c r="F198" t="str">
        <f t="shared" ca="1" si="28"/>
        <v>imu set 20</v>
      </c>
    </row>
    <row r="199" spans="1:7" hidden="1" outlineLevel="1" x14ac:dyDescent="0.25">
      <c r="B199">
        <f t="array" ref="B199">IFERROR(SMALL(IF(Sensors!$D$2:'Sensors'!$D$999=$A$193,ROW(Sensors!$D$2:'Sensors'!$D$999)),ROW(6:6)),"")</f>
        <v>118</v>
      </c>
      <c r="C199" t="str">
        <f t="shared" ca="1" si="26"/>
        <v>A0E5E90013EC</v>
      </c>
      <c r="D199">
        <f t="shared" ca="1" si="27"/>
        <v>0</v>
      </c>
      <c r="E199" t="s">
        <v>881</v>
      </c>
      <c r="F199" t="str">
        <f t="shared" ca="1" si="28"/>
        <v>imu set 20</v>
      </c>
    </row>
    <row r="200" spans="1:7" hidden="1" outlineLevel="1" x14ac:dyDescent="0.25">
      <c r="B200">
        <f t="array" ref="B200">IFERROR(SMALL(IF(Sensors!$D$2:'Sensors'!$D$999=$A$193,ROW(Sensors!$D$2:'Sensors'!$D$999)),ROW(7:7)),"")</f>
        <v>119</v>
      </c>
      <c r="C200" t="str">
        <f t="shared" ca="1" si="26"/>
        <v>A0E5E900150E</v>
      </c>
      <c r="D200">
        <f t="shared" ca="1" si="27"/>
        <v>0</v>
      </c>
      <c r="E200" t="s">
        <v>881</v>
      </c>
      <c r="F200" t="str">
        <f t="shared" ca="1" si="28"/>
        <v>imu set 20</v>
      </c>
    </row>
    <row r="201" spans="1:7" hidden="1" outlineLevel="1" x14ac:dyDescent="0.25">
      <c r="B201">
        <f t="array" ref="B201">IFERROR(SMALL(IF(Sensors!$D$2:'Sensors'!$D$999=$A$193,ROW(Sensors!$D$2:'Sensors'!$D$999)),ROW(8:8)),"")</f>
        <v>120</v>
      </c>
      <c r="C201" t="str">
        <f t="shared" ca="1" si="26"/>
        <v>A0E5E900152E</v>
      </c>
      <c r="D201">
        <f t="shared" ca="1" si="27"/>
        <v>0</v>
      </c>
      <c r="E201" t="s">
        <v>881</v>
      </c>
      <c r="F201" t="str">
        <f t="shared" ca="1" si="28"/>
        <v>imu set 20</v>
      </c>
    </row>
    <row r="202" spans="1:7" hidden="1" outlineLevel="1" x14ac:dyDescent="0.25">
      <c r="B202">
        <f t="array" ref="B202">IFERROR(SMALL(IF(Sensors!$D$2:'Sensors'!$D$999=$A$193,ROW(Sensors!$D$2:'Sensors'!$D$999)),ROW(9:9)),"")</f>
        <v>121</v>
      </c>
      <c r="C202" t="str">
        <f t="shared" ca="1" si="26"/>
        <v>A0E5E90016D5</v>
      </c>
      <c r="D202">
        <f t="shared" ca="1" si="27"/>
        <v>0</v>
      </c>
      <c r="E202" t="s">
        <v>881</v>
      </c>
      <c r="F202" t="str">
        <f t="shared" ca="1" si="28"/>
        <v>imu set 20</v>
      </c>
    </row>
    <row r="203" spans="1:7" collapsed="1" x14ac:dyDescent="0.25">
      <c r="A203" t="s">
        <v>622</v>
      </c>
      <c r="C203" t="str">
        <f t="shared" ca="1" si="26"/>
        <v/>
      </c>
      <c r="D203" t="str">
        <f t="shared" ca="1" si="27"/>
        <v/>
      </c>
      <c r="E203" t="s">
        <v>881</v>
      </c>
      <c r="G203" t="str">
        <f t="shared" ref="G203" ca="1" si="29">IF((COUNTIF(F204:F212,"defective")&gt;0),"FALSE","TRUE")</f>
        <v>TRUE</v>
      </c>
    </row>
    <row r="204" spans="1:7" hidden="1" outlineLevel="1" x14ac:dyDescent="0.25">
      <c r="B204" t="str">
        <f t="array" ref="B204">IFERROR(SMALL(IF(Sensors!$D$2:'Sensors'!$D$999=$A$203,ROW(Sensors!$D$2:'Sensors'!$D$999)),ROW(#REF!)),"")</f>
        <v/>
      </c>
      <c r="C204" t="str">
        <f t="shared" ca="1" si="26"/>
        <v/>
      </c>
      <c r="D204" t="str">
        <f t="shared" ca="1" si="27"/>
        <v/>
      </c>
      <c r="E204" t="s">
        <v>881</v>
      </c>
      <c r="F204" t="str">
        <f t="shared" ca="1" si="28"/>
        <v/>
      </c>
    </row>
    <row r="205" spans="1:7" hidden="1" outlineLevel="1" x14ac:dyDescent="0.25">
      <c r="B205">
        <f t="array" ref="B205">IFERROR(SMALL(IF(Sensors!$D$2:'Sensors'!$D$999=$A$203,ROW(Sensors!$D$2:'Sensors'!$D$999)),ROW(2:2)),"")</f>
        <v>123</v>
      </c>
      <c r="C205" t="str">
        <f t="shared" ca="1" si="26"/>
        <v>A0E5E90013AD</v>
      </c>
      <c r="D205">
        <f t="shared" ca="1" si="27"/>
        <v>0</v>
      </c>
      <c r="E205" t="s">
        <v>881</v>
      </c>
      <c r="F205" t="str">
        <f t="shared" ca="1" si="28"/>
        <v>imu set 21</v>
      </c>
    </row>
    <row r="206" spans="1:7" hidden="1" outlineLevel="1" x14ac:dyDescent="0.25">
      <c r="B206">
        <f t="array" ref="B206">IFERROR(SMALL(IF(Sensors!$D$2:'Sensors'!$D$999=$A$203,ROW(Sensors!$D$2:'Sensors'!$D$999)),ROW(3:3)),"")</f>
        <v>124</v>
      </c>
      <c r="C206" t="str">
        <f t="shared" ca="1" si="26"/>
        <v>A0E5E90015E9</v>
      </c>
      <c r="D206">
        <f t="shared" ca="1" si="27"/>
        <v>0</v>
      </c>
      <c r="E206" t="s">
        <v>881</v>
      </c>
      <c r="F206" t="str">
        <f t="shared" ca="1" si="28"/>
        <v>imu set 21</v>
      </c>
    </row>
    <row r="207" spans="1:7" hidden="1" outlineLevel="1" x14ac:dyDescent="0.25">
      <c r="B207">
        <f t="array" ref="B207">IFERROR(SMALL(IF(Sensors!$D$2:'Sensors'!$D$999=$A$203,ROW(Sensors!$D$2:'Sensors'!$D$999)),ROW(4:4)),"")</f>
        <v>125</v>
      </c>
      <c r="C207" t="str">
        <f t="shared" ca="1" si="26"/>
        <v>A0E5E9001689</v>
      </c>
      <c r="D207">
        <f t="shared" ca="1" si="27"/>
        <v>0</v>
      </c>
      <c r="E207" t="s">
        <v>881</v>
      </c>
      <c r="F207" t="str">
        <f t="shared" ca="1" si="28"/>
        <v>imu set 21</v>
      </c>
    </row>
    <row r="208" spans="1:7" hidden="1" outlineLevel="1" x14ac:dyDescent="0.25">
      <c r="B208">
        <f t="array" ref="B208">IFERROR(SMALL(IF(Sensors!$D$2:'Sensors'!$D$999=$A$203,ROW(Sensors!$D$2:'Sensors'!$D$999)),ROW(5:5)),"")</f>
        <v>126</v>
      </c>
      <c r="C208" t="str">
        <f t="shared" ca="1" si="26"/>
        <v>A0E5E90012E6</v>
      </c>
      <c r="D208">
        <f t="shared" ca="1" si="27"/>
        <v>0</v>
      </c>
      <c r="E208" t="s">
        <v>881</v>
      </c>
      <c r="F208" t="str">
        <f t="shared" ca="1" si="28"/>
        <v>imu set 21</v>
      </c>
    </row>
    <row r="209" spans="1:7" hidden="1" outlineLevel="1" x14ac:dyDescent="0.25">
      <c r="B209">
        <f t="array" ref="B209">IFERROR(SMALL(IF(Sensors!$D$2:'Sensors'!$D$999=$A$203,ROW(Sensors!$D$2:'Sensors'!$D$999)),ROW(6:6)),"")</f>
        <v>127</v>
      </c>
      <c r="C209" t="str">
        <f t="shared" ca="1" si="26"/>
        <v>A0E5E9001395</v>
      </c>
      <c r="D209">
        <f t="shared" ca="1" si="27"/>
        <v>0</v>
      </c>
      <c r="E209" t="s">
        <v>881</v>
      </c>
      <c r="F209" t="str">
        <f t="shared" ca="1" si="28"/>
        <v>imu set 21</v>
      </c>
    </row>
    <row r="210" spans="1:7" hidden="1" outlineLevel="1" x14ac:dyDescent="0.25">
      <c r="B210">
        <f t="array" ref="B210">IFERROR(SMALL(IF(Sensors!$D$2:'Sensors'!$D$999=$A$203,ROW(Sensors!$D$2:'Sensors'!$D$999)),ROW(7:7)),"")</f>
        <v>128</v>
      </c>
      <c r="C210" t="str">
        <f t="shared" ca="1" si="26"/>
        <v>A0E5E90013C0</v>
      </c>
      <c r="D210">
        <f t="shared" ca="1" si="27"/>
        <v>0</v>
      </c>
      <c r="E210" t="s">
        <v>881</v>
      </c>
      <c r="F210" t="str">
        <f t="shared" ca="1" si="28"/>
        <v>imu set 21</v>
      </c>
    </row>
    <row r="211" spans="1:7" hidden="1" outlineLevel="1" x14ac:dyDescent="0.25">
      <c r="B211">
        <f t="array" ref="B211">IFERROR(SMALL(IF(Sensors!$D$2:'Sensors'!$D$999=$A$203,ROW(Sensors!$D$2:'Sensors'!$D$999)),ROW(8:8)),"")</f>
        <v>129</v>
      </c>
      <c r="C211" t="str">
        <f t="shared" ca="1" si="26"/>
        <v>A0E5E900142B</v>
      </c>
      <c r="D211">
        <f t="shared" ca="1" si="27"/>
        <v>0</v>
      </c>
      <c r="E211" t="s">
        <v>881</v>
      </c>
      <c r="F211" t="str">
        <f t="shared" ca="1" si="28"/>
        <v>imu set 21</v>
      </c>
    </row>
    <row r="212" spans="1:7" hidden="1" outlineLevel="1" x14ac:dyDescent="0.25">
      <c r="B212">
        <f t="array" ref="B212">IFERROR(SMALL(IF(Sensors!$D$2:'Sensors'!$D$999=$A$203,ROW(Sensors!$D$2:'Sensors'!$D$999)),ROW(9:9)),"")</f>
        <v>130</v>
      </c>
      <c r="C212" t="str">
        <f t="shared" ca="1" si="26"/>
        <v>A0E5E900165B</v>
      </c>
      <c r="D212">
        <f t="shared" ca="1" si="27"/>
        <v>0</v>
      </c>
      <c r="E212" t="s">
        <v>881</v>
      </c>
      <c r="F212" t="str">
        <f t="shared" ca="1" si="28"/>
        <v>imu set 21</v>
      </c>
    </row>
    <row r="213" spans="1:7" collapsed="1" x14ac:dyDescent="0.25">
      <c r="A213" t="s">
        <v>623</v>
      </c>
      <c r="C213" t="str">
        <f t="shared" ca="1" si="26"/>
        <v/>
      </c>
      <c r="D213" t="str">
        <f t="shared" ca="1" si="27"/>
        <v/>
      </c>
      <c r="E213" t="s">
        <v>881</v>
      </c>
      <c r="F213" t="str">
        <f t="shared" ca="1" si="28"/>
        <v/>
      </c>
      <c r="G213" t="str">
        <f t="shared" ref="G213" ca="1" si="30">IF((COUNTIF(F214:F222,"defective")&gt;0),"FALSE","TRUE")</f>
        <v>TRUE</v>
      </c>
    </row>
    <row r="214" spans="1:7" hidden="1" outlineLevel="1" x14ac:dyDescent="0.25">
      <c r="B214" t="str">
        <f t="array" ref="B214">IFERROR(SMALL(IF(Sensors!$D$2:'Sensors'!$D$999=$A$213,ROW(Sensors!$D$2:'Sensors'!$D$999)),ROW(#REF!)),"")</f>
        <v/>
      </c>
      <c r="C214" t="str">
        <f t="shared" ca="1" si="26"/>
        <v/>
      </c>
      <c r="D214" t="str">
        <f t="shared" ca="1" si="27"/>
        <v/>
      </c>
      <c r="E214" t="s">
        <v>881</v>
      </c>
      <c r="F214" t="str">
        <f t="shared" ca="1" si="28"/>
        <v/>
      </c>
    </row>
    <row r="215" spans="1:7" hidden="1" outlineLevel="1" x14ac:dyDescent="0.25">
      <c r="B215">
        <f t="array" ref="B215">IFERROR(SMALL(IF(Sensors!$D$2:'Sensors'!$D$999=$A$213,ROW(Sensors!$D$2:'Sensors'!$D$999)),ROW(2:2)),"")</f>
        <v>132</v>
      </c>
      <c r="C215" t="str">
        <f t="shared" ca="1" si="26"/>
        <v>A0E5E90011B6</v>
      </c>
      <c r="D215">
        <f t="shared" ca="1" si="27"/>
        <v>0</v>
      </c>
      <c r="E215" t="s">
        <v>881</v>
      </c>
      <c r="F215" t="str">
        <f t="shared" ca="1" si="28"/>
        <v>imu set 22</v>
      </c>
    </row>
    <row r="216" spans="1:7" hidden="1" outlineLevel="1" x14ac:dyDescent="0.25">
      <c r="B216">
        <f t="array" ref="B216">IFERROR(SMALL(IF(Sensors!$D$2:'Sensors'!$D$999=$A$213,ROW(Sensors!$D$2:'Sensors'!$D$999)),ROW(3:3)),"")</f>
        <v>133</v>
      </c>
      <c r="C216" t="str">
        <f t="shared" ca="1" si="26"/>
        <v>A0E5E90012AF</v>
      </c>
      <c r="D216">
        <f t="shared" ca="1" si="27"/>
        <v>0</v>
      </c>
      <c r="E216" t="s">
        <v>881</v>
      </c>
      <c r="F216" t="str">
        <f t="shared" ca="1" si="28"/>
        <v>imu set 22</v>
      </c>
    </row>
    <row r="217" spans="1:7" hidden="1" outlineLevel="1" x14ac:dyDescent="0.25">
      <c r="B217">
        <f t="array" ref="B217">IFERROR(SMALL(IF(Sensors!$D$2:'Sensors'!$D$999=$A$213,ROW(Sensors!$D$2:'Sensors'!$D$999)),ROW(4:4)),"")</f>
        <v>134</v>
      </c>
      <c r="C217" t="str">
        <f t="shared" ca="1" si="26"/>
        <v>A0E5E900130B</v>
      </c>
      <c r="D217">
        <f t="shared" ca="1" si="27"/>
        <v>0</v>
      </c>
      <c r="E217" t="s">
        <v>881</v>
      </c>
      <c r="F217" t="str">
        <f t="shared" ca="1" si="28"/>
        <v>imu set 22</v>
      </c>
    </row>
    <row r="218" spans="1:7" hidden="1" outlineLevel="1" x14ac:dyDescent="0.25">
      <c r="B218">
        <f t="array" ref="B218">IFERROR(SMALL(IF(Sensors!$D$2:'Sensors'!$D$999=$A$213,ROW(Sensors!$D$2:'Sensors'!$D$999)),ROW(5:5)),"")</f>
        <v>135</v>
      </c>
      <c r="C218" t="str">
        <f t="shared" ca="1" si="26"/>
        <v>A0E5E900168C</v>
      </c>
      <c r="D218">
        <f t="shared" ca="1" si="27"/>
        <v>0</v>
      </c>
      <c r="E218" t="s">
        <v>881</v>
      </c>
      <c r="F218" t="str">
        <f t="shared" ca="1" si="28"/>
        <v>imu set 22</v>
      </c>
    </row>
    <row r="219" spans="1:7" hidden="1" outlineLevel="1" x14ac:dyDescent="0.25">
      <c r="B219">
        <f t="array" ref="B219">IFERROR(SMALL(IF(Sensors!$D$2:'Sensors'!$D$999=$A$213,ROW(Sensors!$D$2:'Sensors'!$D$999)),ROW(6:6)),"")</f>
        <v>136</v>
      </c>
      <c r="C219" t="str">
        <f t="shared" ca="1" si="26"/>
        <v>A0E5E9001146</v>
      </c>
      <c r="D219">
        <f t="shared" ca="1" si="27"/>
        <v>0</v>
      </c>
      <c r="E219" t="s">
        <v>881</v>
      </c>
      <c r="F219" t="str">
        <f t="shared" ca="1" si="28"/>
        <v>imu set 22</v>
      </c>
    </row>
    <row r="220" spans="1:7" hidden="1" outlineLevel="1" x14ac:dyDescent="0.25">
      <c r="B220">
        <f t="array" ref="B220">IFERROR(SMALL(IF(Sensors!$D$2:'Sensors'!$D$999=$A$213,ROW(Sensors!$D$2:'Sensors'!$D$999)),ROW(7:7)),"")</f>
        <v>137</v>
      </c>
      <c r="C220" t="str">
        <f t="shared" ca="1" si="26"/>
        <v>A0E5E90012BF</v>
      </c>
      <c r="D220">
        <f t="shared" ca="1" si="27"/>
        <v>0</v>
      </c>
      <c r="E220" t="s">
        <v>881</v>
      </c>
      <c r="F220" t="str">
        <f t="shared" ca="1" si="28"/>
        <v>imu set 22</v>
      </c>
    </row>
    <row r="221" spans="1:7" hidden="1" outlineLevel="1" x14ac:dyDescent="0.25">
      <c r="B221">
        <f t="array" ref="B221">IFERROR(SMALL(IF(Sensors!$D$2:'Sensors'!$D$999=$A$213,ROW(Sensors!$D$2:'Sensors'!$D$999)),ROW(8:8)),"")</f>
        <v>138</v>
      </c>
      <c r="C221" t="str">
        <f t="shared" ca="1" si="26"/>
        <v>A0E5E9001301</v>
      </c>
      <c r="D221">
        <f t="shared" ca="1" si="27"/>
        <v>0</v>
      </c>
      <c r="E221" t="s">
        <v>881</v>
      </c>
      <c r="F221" t="str">
        <f t="shared" ca="1" si="28"/>
        <v>imu set 22</v>
      </c>
    </row>
    <row r="222" spans="1:7" hidden="1" outlineLevel="1" x14ac:dyDescent="0.25">
      <c r="B222">
        <f t="array" ref="B222">IFERROR(SMALL(IF(Sensors!$D$2:'Sensors'!$D$999=$A$213,ROW(Sensors!$D$2:'Sensors'!$D$999)),ROW(9:9)),"")</f>
        <v>139</v>
      </c>
      <c r="C222" t="str">
        <f t="shared" ca="1" si="26"/>
        <v>A0E5E90014A2</v>
      </c>
      <c r="D222">
        <f t="shared" ca="1" si="27"/>
        <v>0</v>
      </c>
      <c r="E222" t="s">
        <v>881</v>
      </c>
      <c r="F222" t="str">
        <f t="shared" ca="1" si="28"/>
        <v>imu set 22</v>
      </c>
    </row>
    <row r="223" spans="1:7" collapsed="1" x14ac:dyDescent="0.25">
      <c r="A223" t="s">
        <v>624</v>
      </c>
      <c r="C223" t="str">
        <f t="shared" ca="1" si="26"/>
        <v/>
      </c>
      <c r="D223" t="str">
        <f t="shared" ca="1" si="27"/>
        <v/>
      </c>
      <c r="E223" t="s">
        <v>881</v>
      </c>
      <c r="F223" t="str">
        <f t="shared" ca="1" si="28"/>
        <v/>
      </c>
      <c r="G223" t="str">
        <f t="shared" ref="G223" ca="1" si="31">IF((COUNTIF(F224:F232,"defective")&gt;0),"FALSE","TRUE")</f>
        <v>TRUE</v>
      </c>
    </row>
    <row r="224" spans="1:7" hidden="1" outlineLevel="1" x14ac:dyDescent="0.25">
      <c r="B224" t="str">
        <f t="array" ref="B224">IFERROR(SMALL(IF(Sensors!$D$2:'Sensors'!$D$999=$A$223,ROW(Sensors!$D$2:'Sensors'!$D$999)),ROW(#REF!)),"")</f>
        <v/>
      </c>
      <c r="C224" t="str">
        <f t="shared" ca="1" si="26"/>
        <v/>
      </c>
      <c r="D224" t="str">
        <f t="shared" ca="1" si="27"/>
        <v/>
      </c>
      <c r="E224" t="s">
        <v>881</v>
      </c>
      <c r="F224" t="str">
        <f t="shared" ca="1" si="28"/>
        <v/>
      </c>
    </row>
    <row r="225" spans="1:7" hidden="1" outlineLevel="1" x14ac:dyDescent="0.25">
      <c r="B225">
        <f t="array" ref="B225">IFERROR(SMALL(IF(Sensors!$D$2:'Sensors'!$D$999=$A$223,ROW(Sensors!$D$2:'Sensors'!$D$999)),ROW(2:2)),"")</f>
        <v>141</v>
      </c>
      <c r="C225" t="str">
        <f t="shared" ca="1" si="26"/>
        <v>A0E5E90010D9</v>
      </c>
      <c r="D225">
        <f t="shared" ca="1" si="27"/>
        <v>0</v>
      </c>
      <c r="E225" t="s">
        <v>881</v>
      </c>
      <c r="F225" t="str">
        <f t="shared" ca="1" si="28"/>
        <v>imu set 23</v>
      </c>
    </row>
    <row r="226" spans="1:7" hidden="1" outlineLevel="1" x14ac:dyDescent="0.25">
      <c r="B226">
        <f t="array" ref="B226">IFERROR(SMALL(IF(Sensors!$D$2:'Sensors'!$D$999=$A$223,ROW(Sensors!$D$2:'Sensors'!$D$999)),ROW(3:3)),"")</f>
        <v>142</v>
      </c>
      <c r="C226" t="str">
        <f t="shared" ca="1" si="26"/>
        <v>A0E5E9001214</v>
      </c>
      <c r="D226">
        <f t="shared" ca="1" si="27"/>
        <v>0</v>
      </c>
      <c r="E226" t="s">
        <v>881</v>
      </c>
      <c r="F226" t="str">
        <f t="shared" ca="1" si="28"/>
        <v>imu set 23</v>
      </c>
    </row>
    <row r="227" spans="1:7" hidden="1" outlineLevel="1" x14ac:dyDescent="0.25">
      <c r="B227">
        <f t="array" ref="B227">IFERROR(SMALL(IF(Sensors!$D$2:'Sensors'!$D$999=$A$223,ROW(Sensors!$D$2:'Sensors'!$D$999)),ROW(4:4)),"")</f>
        <v>143</v>
      </c>
      <c r="C227" t="str">
        <f t="shared" ca="1" si="26"/>
        <v>A0E5E90014B7</v>
      </c>
      <c r="D227">
        <f t="shared" ca="1" si="27"/>
        <v>0</v>
      </c>
      <c r="E227" t="s">
        <v>881</v>
      </c>
      <c r="F227" t="str">
        <f t="shared" ca="1" si="28"/>
        <v>imu set 23</v>
      </c>
    </row>
    <row r="228" spans="1:7" hidden="1" outlineLevel="1" x14ac:dyDescent="0.25">
      <c r="B228">
        <f t="array" ref="B228">IFERROR(SMALL(IF(Sensors!$D$2:'Sensors'!$D$999=$A$223,ROW(Sensors!$D$2:'Sensors'!$D$999)),ROW(5:5)),"")</f>
        <v>144</v>
      </c>
      <c r="C228" t="str">
        <f t="shared" ca="1" si="26"/>
        <v>A0E5E90015C0</v>
      </c>
      <c r="D228">
        <f t="shared" ca="1" si="27"/>
        <v>0</v>
      </c>
      <c r="E228" t="s">
        <v>881</v>
      </c>
      <c r="F228" t="str">
        <f t="shared" ref="F228:F252" ca="1" si="32">IFERROR(INDIRECT("Sensors!"&amp;"D"&amp;B228),"")</f>
        <v>imu set 23</v>
      </c>
    </row>
    <row r="229" spans="1:7" hidden="1" outlineLevel="1" x14ac:dyDescent="0.25">
      <c r="B229">
        <f t="array" ref="B229">IFERROR(SMALL(IF(Sensors!$D$2:'Sensors'!$D$999=$A$223,ROW(Sensors!$D$2:'Sensors'!$D$999)),ROW(6:6)),"")</f>
        <v>145</v>
      </c>
      <c r="C229" t="str">
        <f t="shared" ca="1" si="26"/>
        <v>A0E5E9001687</v>
      </c>
      <c r="D229">
        <f t="shared" ca="1" si="27"/>
        <v>0</v>
      </c>
      <c r="E229" t="s">
        <v>881</v>
      </c>
      <c r="F229" t="str">
        <f t="shared" ca="1" si="32"/>
        <v>imu set 23</v>
      </c>
    </row>
    <row r="230" spans="1:7" hidden="1" outlineLevel="1" x14ac:dyDescent="0.25">
      <c r="B230">
        <f t="array" ref="B230">IFERROR(SMALL(IF(Sensors!$D$2:'Sensors'!$D$999=$A$223,ROW(Sensors!$D$2:'Sensors'!$D$999)),ROW(7:7)),"")</f>
        <v>146</v>
      </c>
      <c r="C230" t="str">
        <f t="shared" ca="1" si="26"/>
        <v>A0E5E9001346</v>
      </c>
      <c r="D230">
        <f t="shared" ca="1" si="27"/>
        <v>0</v>
      </c>
      <c r="E230" t="s">
        <v>881</v>
      </c>
      <c r="F230" t="str">
        <f t="shared" ca="1" si="32"/>
        <v>imu set 23</v>
      </c>
    </row>
    <row r="231" spans="1:7" hidden="1" outlineLevel="1" x14ac:dyDescent="0.25">
      <c r="B231">
        <f t="array" ref="B231">IFERROR(SMALL(IF(Sensors!$D$2:'Sensors'!$D$999=$A$223,ROW(Sensors!$D$2:'Sensors'!$D$999)),ROW(8:8)),"")</f>
        <v>147</v>
      </c>
      <c r="C231" t="str">
        <f t="shared" ca="1" si="26"/>
        <v>A0E5E900134A</v>
      </c>
      <c r="D231">
        <f t="shared" ca="1" si="27"/>
        <v>0</v>
      </c>
      <c r="E231" t="s">
        <v>881</v>
      </c>
      <c r="F231" t="str">
        <f t="shared" ca="1" si="32"/>
        <v>imu set 23</v>
      </c>
    </row>
    <row r="232" spans="1:7" hidden="1" outlineLevel="1" x14ac:dyDescent="0.25">
      <c r="B232">
        <f t="array" ref="B232">IFERROR(SMALL(IF(Sensors!$D$2:'Sensors'!$D$999=$A$223,ROW(Sensors!$D$2:'Sensors'!$D$999)),ROW(9:9)),"")</f>
        <v>148</v>
      </c>
      <c r="C232" t="str">
        <f t="shared" ca="1" si="26"/>
        <v>A0E5E90013A5</v>
      </c>
      <c r="D232">
        <f t="shared" ca="1" si="27"/>
        <v>0</v>
      </c>
      <c r="E232" t="s">
        <v>881</v>
      </c>
      <c r="F232" t="str">
        <f t="shared" ca="1" si="32"/>
        <v>imu set 23</v>
      </c>
    </row>
    <row r="233" spans="1:7" collapsed="1" x14ac:dyDescent="0.25">
      <c r="A233" t="s">
        <v>625</v>
      </c>
      <c r="C233" t="str">
        <f t="shared" ca="1" si="26"/>
        <v/>
      </c>
      <c r="D233" t="str">
        <f t="shared" ca="1" si="27"/>
        <v/>
      </c>
      <c r="E233" t="s">
        <v>881</v>
      </c>
      <c r="F233" t="str">
        <f t="shared" ca="1" si="32"/>
        <v/>
      </c>
      <c r="G233" t="str">
        <f t="shared" ref="G233" ca="1" si="33">IF((COUNTIF(F234:F242,"defective")&gt;0),"FALSE","TRUE")</f>
        <v>TRUE</v>
      </c>
    </row>
    <row r="234" spans="1:7" hidden="1" outlineLevel="1" x14ac:dyDescent="0.25">
      <c r="B234" t="str">
        <f t="array" ref="B234">IFERROR(SMALL(IF(Sensors!$D$2:'Sensors'!$D$999=$A$233,ROW(Sensors!$D$2:'Sensors'!$D$999)),ROW(#REF!)),"")</f>
        <v/>
      </c>
      <c r="C234" t="str">
        <f t="shared" ca="1" si="26"/>
        <v/>
      </c>
      <c r="D234" t="str">
        <f t="shared" ca="1" si="27"/>
        <v/>
      </c>
      <c r="E234" t="s">
        <v>881</v>
      </c>
      <c r="F234" t="str">
        <f t="shared" ca="1" si="32"/>
        <v/>
      </c>
    </row>
    <row r="235" spans="1:7" hidden="1" outlineLevel="1" x14ac:dyDescent="0.25">
      <c r="B235">
        <f t="array" ref="B235">IFERROR(SMALL(IF(Sensors!$D$2:'Sensors'!$D$999=$A$233,ROW(Sensors!$D$2:'Sensors'!$D$999)),ROW(2:2)),"")</f>
        <v>150</v>
      </c>
      <c r="C235" t="str">
        <f t="shared" ca="1" si="26"/>
        <v>A0E5E9001281</v>
      </c>
      <c r="D235">
        <f t="shared" ca="1" si="27"/>
        <v>0</v>
      </c>
      <c r="E235" t="s">
        <v>881</v>
      </c>
      <c r="F235" t="str">
        <f t="shared" ca="1" si="32"/>
        <v>imu set 24</v>
      </c>
    </row>
    <row r="236" spans="1:7" hidden="1" outlineLevel="1" x14ac:dyDescent="0.25">
      <c r="B236">
        <f t="array" ref="B236">IFERROR(SMALL(IF(Sensors!$D$2:'Sensors'!$D$999=$A$233,ROW(Sensors!$D$2:'Sensors'!$D$999)),ROW(3:3)),"")</f>
        <v>151</v>
      </c>
      <c r="C236" t="str">
        <f t="shared" ca="1" si="26"/>
        <v>A0E5E9001306</v>
      </c>
      <c r="D236">
        <f t="shared" ca="1" si="27"/>
        <v>0</v>
      </c>
      <c r="E236" t="s">
        <v>881</v>
      </c>
      <c r="F236" t="str">
        <f t="shared" ca="1" si="32"/>
        <v>imu set 24</v>
      </c>
    </row>
    <row r="237" spans="1:7" hidden="1" outlineLevel="1" x14ac:dyDescent="0.25">
      <c r="B237">
        <f t="array" ref="B237">IFERROR(SMALL(IF(Sensors!$D$2:'Sensors'!$D$999=$A$233,ROW(Sensors!$D$2:'Sensors'!$D$999)),ROW(4:4)),"")</f>
        <v>152</v>
      </c>
      <c r="C237" t="str">
        <f t="shared" ca="1" si="26"/>
        <v>A0E5E900140C</v>
      </c>
      <c r="D237">
        <f t="shared" ca="1" si="27"/>
        <v>0</v>
      </c>
      <c r="E237" t="s">
        <v>881</v>
      </c>
      <c r="F237" t="str">
        <f t="shared" ca="1" si="32"/>
        <v>imu set 24</v>
      </c>
    </row>
    <row r="238" spans="1:7" hidden="1" outlineLevel="1" x14ac:dyDescent="0.25">
      <c r="B238">
        <f t="array" ref="B238">IFERROR(SMALL(IF(Sensors!$D$2:'Sensors'!$D$999=$A$233,ROW(Sensors!$D$2:'Sensors'!$D$999)),ROW(5:5)),"")</f>
        <v>153</v>
      </c>
      <c r="C238" t="str">
        <f t="shared" ca="1" si="26"/>
        <v>A0E5E90014A0</v>
      </c>
      <c r="D238">
        <f t="shared" ca="1" si="27"/>
        <v>0</v>
      </c>
      <c r="E238" t="s">
        <v>881</v>
      </c>
      <c r="F238" t="str">
        <f t="shared" ca="1" si="32"/>
        <v>imu set 24</v>
      </c>
    </row>
    <row r="239" spans="1:7" hidden="1" outlineLevel="1" x14ac:dyDescent="0.25">
      <c r="B239">
        <f t="array" ref="B239">IFERROR(SMALL(IF(Sensors!$D$2:'Sensors'!$D$999=$A$233,ROW(Sensors!$D$2:'Sensors'!$D$999)),ROW(6:6)),"")</f>
        <v>154</v>
      </c>
      <c r="C239" t="str">
        <f t="shared" ca="1" si="26"/>
        <v>A0E5E9001142</v>
      </c>
      <c r="D239">
        <f t="shared" ca="1" si="27"/>
        <v>0</v>
      </c>
      <c r="E239" t="s">
        <v>881</v>
      </c>
      <c r="F239" t="str">
        <f t="shared" ca="1" si="32"/>
        <v>imu set 24</v>
      </c>
    </row>
    <row r="240" spans="1:7" hidden="1" outlineLevel="1" x14ac:dyDescent="0.25">
      <c r="B240">
        <f t="array" ref="B240">IFERROR(SMALL(IF(Sensors!$D$2:'Sensors'!$D$999=$A$233,ROW(Sensors!$D$2:'Sensors'!$D$999)),ROW(7:7)),"")</f>
        <v>155</v>
      </c>
      <c r="C240" t="str">
        <f t="shared" ca="1" si="26"/>
        <v>A0E5E9001284</v>
      </c>
      <c r="D240">
        <f t="shared" ca="1" si="27"/>
        <v>0</v>
      </c>
      <c r="E240" t="s">
        <v>881</v>
      </c>
      <c r="F240" t="str">
        <f t="shared" ca="1" si="32"/>
        <v>imu set 24</v>
      </c>
    </row>
    <row r="241" spans="1:7" hidden="1" outlineLevel="1" x14ac:dyDescent="0.25">
      <c r="B241">
        <f t="array" ref="B241">IFERROR(SMALL(IF(Sensors!$D$2:'Sensors'!$D$999=$A$233,ROW(Sensors!$D$2:'Sensors'!$D$999)),ROW(8:8)),"")</f>
        <v>156</v>
      </c>
      <c r="C241" t="str">
        <f t="shared" ca="1" si="26"/>
        <v>A0E5E9001303</v>
      </c>
      <c r="D241">
        <f t="shared" ca="1" si="27"/>
        <v>0</v>
      </c>
      <c r="E241" t="s">
        <v>881</v>
      </c>
      <c r="F241" t="str">
        <f t="shared" ca="1" si="32"/>
        <v>imu set 24</v>
      </c>
    </row>
    <row r="242" spans="1:7" hidden="1" outlineLevel="1" x14ac:dyDescent="0.25">
      <c r="B242">
        <f t="array" ref="B242">IFERROR(SMALL(IF(Sensors!$D$2:'Sensors'!$D$999=$A$233,ROW(Sensors!$D$2:'Sensors'!$D$999)),ROW(9:9)),"")</f>
        <v>157</v>
      </c>
      <c r="C242" t="str">
        <f t="shared" ca="1" si="26"/>
        <v>A0E5E90014BD</v>
      </c>
      <c r="D242">
        <f t="shared" ca="1" si="27"/>
        <v>0</v>
      </c>
      <c r="E242" t="s">
        <v>881</v>
      </c>
      <c r="F242" t="str">
        <f t="shared" ca="1" si="32"/>
        <v>imu set 24</v>
      </c>
    </row>
    <row r="243" spans="1:7" collapsed="1" x14ac:dyDescent="0.25">
      <c r="A243" t="s">
        <v>626</v>
      </c>
      <c r="C243" t="str">
        <f t="shared" ca="1" si="26"/>
        <v/>
      </c>
      <c r="D243" t="str">
        <f t="shared" ca="1" si="27"/>
        <v/>
      </c>
      <c r="E243" t="s">
        <v>881</v>
      </c>
      <c r="F243" t="str">
        <f t="shared" ca="1" si="32"/>
        <v/>
      </c>
      <c r="G243" t="str">
        <f t="shared" ref="G243" ca="1" si="34">IF((COUNTIF(F244:F252,"defective")&gt;0),"FALSE","TRUE")</f>
        <v>TRUE</v>
      </c>
    </row>
    <row r="244" spans="1:7" hidden="1" outlineLevel="1" x14ac:dyDescent="0.25">
      <c r="B244" t="str">
        <f t="array" ref="B244">IFERROR(SMALL(IF(Sensors!$D$2:'Sensors'!$D$999=$A$243,ROW(Sensors!$D$2:'Sensors'!$D$999)),ROW(#REF!)),"")</f>
        <v/>
      </c>
      <c r="C244" t="str">
        <f t="shared" ca="1" si="26"/>
        <v/>
      </c>
      <c r="D244" t="str">
        <f t="shared" ca="1" si="27"/>
        <v/>
      </c>
      <c r="E244" t="s">
        <v>881</v>
      </c>
      <c r="F244" t="str">
        <f t="shared" ca="1" si="32"/>
        <v/>
      </c>
    </row>
    <row r="245" spans="1:7" hidden="1" outlineLevel="1" x14ac:dyDescent="0.25">
      <c r="B245">
        <f t="array" ref="B245">IFERROR(SMALL(IF(Sensors!$D$2:'Sensors'!$D$999=$A$243,ROW(Sensors!$D$2:'Sensors'!$D$999)),ROW(2:2)),"")</f>
        <v>159</v>
      </c>
      <c r="C245" t="str">
        <f t="shared" ca="1" si="26"/>
        <v>A0E5E90016FB</v>
      </c>
      <c r="D245">
        <f t="shared" ca="1" si="27"/>
        <v>0</v>
      </c>
      <c r="E245" t="s">
        <v>881</v>
      </c>
      <c r="F245" t="str">
        <f t="shared" ca="1" si="32"/>
        <v>imu set 25</v>
      </c>
    </row>
    <row r="246" spans="1:7" hidden="1" outlineLevel="1" x14ac:dyDescent="0.25">
      <c r="B246">
        <f t="array" ref="B246">IFERROR(SMALL(IF(Sensors!$D$2:'Sensors'!$D$999=$A$243,ROW(Sensors!$D$2:'Sensors'!$D$999)),ROW(3:3)),"")</f>
        <v>160</v>
      </c>
      <c r="C246" t="str">
        <f t="shared" ca="1" si="26"/>
        <v>A0E5E9001212</v>
      </c>
      <c r="D246">
        <f t="shared" ca="1" si="27"/>
        <v>0</v>
      </c>
      <c r="E246" t="s">
        <v>881</v>
      </c>
      <c r="F246" t="str">
        <f t="shared" ca="1" si="32"/>
        <v>imu set 25</v>
      </c>
    </row>
    <row r="247" spans="1:7" hidden="1" outlineLevel="1" x14ac:dyDescent="0.25">
      <c r="B247">
        <f t="array" ref="B247">IFERROR(SMALL(IF(Sensors!$D$2:'Sensors'!$D$999=$A$243,ROW(Sensors!$D$2:'Sensors'!$D$999)),ROW(4:4)),"")</f>
        <v>161</v>
      </c>
      <c r="C247" t="str">
        <f t="shared" ca="1" si="26"/>
        <v>A0E5E90013A6</v>
      </c>
      <c r="D247">
        <f t="shared" ca="1" si="27"/>
        <v>0</v>
      </c>
      <c r="E247" t="s">
        <v>881</v>
      </c>
      <c r="F247" t="str">
        <f t="shared" ca="1" si="32"/>
        <v>imu set 25</v>
      </c>
    </row>
    <row r="248" spans="1:7" hidden="1" outlineLevel="1" x14ac:dyDescent="0.25">
      <c r="B248">
        <f t="array" ref="B248">IFERROR(SMALL(IF(Sensors!$D$2:'Sensors'!$D$999=$A$243,ROW(Sensors!$D$2:'Sensors'!$D$999)),ROW(5:5)),"")</f>
        <v>162</v>
      </c>
      <c r="C248" t="str">
        <f t="shared" ca="1" si="26"/>
        <v>A0E5E90014BF</v>
      </c>
      <c r="D248">
        <f t="shared" ca="1" si="27"/>
        <v>0</v>
      </c>
      <c r="E248" t="s">
        <v>881</v>
      </c>
      <c r="F248" t="str">
        <f t="shared" ca="1" si="32"/>
        <v>imu set 25</v>
      </c>
    </row>
    <row r="249" spans="1:7" hidden="1" outlineLevel="1" x14ac:dyDescent="0.25">
      <c r="B249">
        <f t="array" ref="B249">IFERROR(SMALL(IF(Sensors!$D$2:'Sensors'!$D$999=$A$243,ROW(Sensors!$D$2:'Sensors'!$D$999)),ROW(6:6)),"")</f>
        <v>163</v>
      </c>
      <c r="C249" t="str">
        <f t="shared" ca="1" si="26"/>
        <v>A0E5E9001606</v>
      </c>
      <c r="D249">
        <f t="shared" ca="1" si="27"/>
        <v>0</v>
      </c>
      <c r="E249" t="s">
        <v>881</v>
      </c>
      <c r="F249" t="str">
        <f t="shared" ca="1" si="32"/>
        <v>imu set 25</v>
      </c>
    </row>
    <row r="250" spans="1:7" hidden="1" outlineLevel="1" x14ac:dyDescent="0.25">
      <c r="B250">
        <f t="array" ref="B250">IFERROR(SMALL(IF(Sensors!$D$2:'Sensors'!$D$999=$A$243,ROW(Sensors!$D$2:'Sensors'!$D$999)),ROW(7:7)),"")</f>
        <v>164</v>
      </c>
      <c r="C250" t="str">
        <f t="shared" ca="1" si="26"/>
        <v>A0E5E90016A9</v>
      </c>
      <c r="D250">
        <f t="shared" ca="1" si="27"/>
        <v>0</v>
      </c>
      <c r="E250" t="s">
        <v>881</v>
      </c>
      <c r="F250" t="str">
        <f t="shared" ca="1" si="32"/>
        <v>imu set 25</v>
      </c>
    </row>
    <row r="251" spans="1:7" hidden="1" outlineLevel="1" x14ac:dyDescent="0.25">
      <c r="B251">
        <f t="array" ref="B251">IFERROR(SMALL(IF(Sensors!$D$2:'Sensors'!$D$999=$A$243,ROW(Sensors!$D$2:'Sensors'!$D$999)),ROW(8:8)),"")</f>
        <v>165</v>
      </c>
      <c r="C251" t="str">
        <f t="shared" ca="1" si="26"/>
        <v>A0E5E900118F</v>
      </c>
      <c r="D251">
        <f t="shared" ca="1" si="27"/>
        <v>0</v>
      </c>
      <c r="E251" t="s">
        <v>881</v>
      </c>
      <c r="F251" t="str">
        <f t="shared" ca="1" si="32"/>
        <v>imu set 25</v>
      </c>
    </row>
    <row r="252" spans="1:7" hidden="1" outlineLevel="1" x14ac:dyDescent="0.25">
      <c r="B252">
        <f t="array" ref="B252">IFERROR(SMALL(IF(Sensors!$D$2:'Sensors'!$D$999=$A$243,ROW(Sensors!$D$2:'Sensors'!$D$999)),ROW(9:9)),"")</f>
        <v>166</v>
      </c>
      <c r="C252" t="str">
        <f t="shared" ca="1" si="26"/>
        <v>A0E5E9001282</v>
      </c>
      <c r="D252">
        <f t="shared" ca="1" si="27"/>
        <v>0</v>
      </c>
      <c r="E252" t="s">
        <v>881</v>
      </c>
      <c r="F252" t="str">
        <f t="shared" ca="1" si="32"/>
        <v>imu set 25</v>
      </c>
    </row>
    <row r="253" spans="1:7" collapsed="1" x14ac:dyDescent="0.25">
      <c r="A253" t="s">
        <v>627</v>
      </c>
      <c r="C253" t="str">
        <f t="shared" ca="1" si="26"/>
        <v/>
      </c>
      <c r="D253" t="str">
        <f t="shared" ca="1" si="27"/>
        <v/>
      </c>
      <c r="E253" t="s">
        <v>881</v>
      </c>
      <c r="G253" t="str">
        <f t="shared" ref="G253" ca="1" si="35">IF((COUNTIF(F254:F262,"defective")&gt;0),"FALSE","TRUE")</f>
        <v>TRUE</v>
      </c>
    </row>
    <row r="254" spans="1:7" hidden="1" outlineLevel="1" x14ac:dyDescent="0.25">
      <c r="B254" t="str">
        <f t="array" ref="B254">IFERROR(SMALL(IF(Sensors!$D$2:'Sensors'!$D$999=$A$253,ROW(Sensors!$D$2:'Sensors'!$D$999)),ROW(#REF!)),"")</f>
        <v/>
      </c>
      <c r="C254" t="str">
        <f t="shared" ca="1" si="26"/>
        <v/>
      </c>
      <c r="D254" t="str">
        <f t="shared" ca="1" si="27"/>
        <v/>
      </c>
      <c r="E254" t="s">
        <v>881</v>
      </c>
      <c r="F254" t="str">
        <f t="shared" ref="F254:F259" ca="1" si="36">IFERROR(INDIRECT("Sensors!"&amp;"D"&amp;B254),"")</f>
        <v/>
      </c>
    </row>
    <row r="255" spans="1:7" hidden="1" outlineLevel="1" x14ac:dyDescent="0.25">
      <c r="B255">
        <f t="array" ref="B255">IFERROR(SMALL(IF(Sensors!$D$2:'Sensors'!$D$999=$A$253,ROW(Sensors!$D$2:'Sensors'!$D$999)),ROW(2:2)),"")</f>
        <v>168</v>
      </c>
      <c r="C255" t="str">
        <f t="shared" ca="1" si="26"/>
        <v>A0E5E90014B2</v>
      </c>
      <c r="D255">
        <f t="shared" ca="1" si="27"/>
        <v>0</v>
      </c>
      <c r="E255" t="s">
        <v>881</v>
      </c>
      <c r="F255" t="str">
        <f t="shared" ca="1" si="36"/>
        <v>imu set 26</v>
      </c>
    </row>
    <row r="256" spans="1:7" hidden="1" outlineLevel="1" x14ac:dyDescent="0.25">
      <c r="B256">
        <f t="array" ref="B256">IFERROR(SMALL(IF(Sensors!$D$2:'Sensors'!$D$999=$A$253,ROW(Sensors!$D$2:'Sensors'!$D$999)),ROW(3:3)),"")</f>
        <v>169</v>
      </c>
      <c r="C256" t="str">
        <f t="shared" ca="1" si="26"/>
        <v>A0E5E90016BA</v>
      </c>
      <c r="D256">
        <f t="shared" ca="1" si="27"/>
        <v>0</v>
      </c>
      <c r="E256" t="s">
        <v>881</v>
      </c>
      <c r="F256" t="str">
        <f t="shared" ca="1" si="36"/>
        <v>imu set 26</v>
      </c>
    </row>
    <row r="257" spans="1:7" hidden="1" outlineLevel="1" x14ac:dyDescent="0.25">
      <c r="B257">
        <f t="array" ref="B257">IFERROR(SMALL(IF(Sensors!$D$2:'Sensors'!$D$999=$A$253,ROW(Sensors!$D$2:'Sensors'!$D$999)),ROW(4:4)),"")</f>
        <v>170</v>
      </c>
      <c r="C257" t="str">
        <f t="shared" ca="1" si="26"/>
        <v>A0E5E900112F</v>
      </c>
      <c r="D257">
        <f t="shared" ca="1" si="27"/>
        <v>0</v>
      </c>
      <c r="E257" t="s">
        <v>881</v>
      </c>
      <c r="F257" t="str">
        <f t="shared" ca="1" si="36"/>
        <v>imu set 26</v>
      </c>
    </row>
    <row r="258" spans="1:7" hidden="1" outlineLevel="1" x14ac:dyDescent="0.25">
      <c r="B258">
        <f t="array" ref="B258">IFERROR(SMALL(IF(Sensors!$D$2:'Sensors'!$D$999=$A$253,ROW(Sensors!$D$2:'Sensors'!$D$999)),ROW(5:5)),"")</f>
        <v>171</v>
      </c>
      <c r="C258" t="str">
        <f t="shared" ca="1" si="26"/>
        <v>A0E5E9001149</v>
      </c>
      <c r="D258">
        <f t="shared" ca="1" si="27"/>
        <v>0</v>
      </c>
      <c r="E258" t="s">
        <v>881</v>
      </c>
      <c r="F258" t="str">
        <f t="shared" ca="1" si="36"/>
        <v>imu set 26</v>
      </c>
    </row>
    <row r="259" spans="1:7" hidden="1" outlineLevel="1" x14ac:dyDescent="0.25">
      <c r="B259">
        <f t="array" ref="B259">IFERROR(SMALL(IF(Sensors!$D$2:'Sensors'!$D$999=$A$253,ROW(Sensors!$D$2:'Sensors'!$D$999)),ROW(6:6)),"")</f>
        <v>172</v>
      </c>
      <c r="C259" t="str">
        <f t="shared" ca="1" si="26"/>
        <v>A0E5E900123E</v>
      </c>
      <c r="D259">
        <f t="shared" ca="1" si="27"/>
        <v>0</v>
      </c>
      <c r="E259" t="s">
        <v>881</v>
      </c>
      <c r="F259" t="str">
        <f t="shared" ca="1" si="36"/>
        <v>imu set 26</v>
      </c>
    </row>
    <row r="260" spans="1:7" hidden="1" outlineLevel="1" x14ac:dyDescent="0.25">
      <c r="B260">
        <f t="array" ref="B260">IFERROR(SMALL(IF(Sensors!$D$2:'Sensors'!$D$999=$A$253,ROW(Sensors!$D$2:'Sensors'!$D$999)),ROW(7:7)),"")</f>
        <v>173</v>
      </c>
      <c r="C260" t="str">
        <f t="shared" ref="C260:C302" ca="1" si="37">IFERROR(INDIRECT("Sensors!"&amp;"A"&amp;B260),"")</f>
        <v>A0E5E900123F</v>
      </c>
      <c r="D260">
        <f t="shared" ref="D260:D302" ca="1" si="38">IFERROR(INDIRECT("Sensors!"&amp;"F"&amp;B260),"")</f>
        <v>0</v>
      </c>
      <c r="E260" t="s">
        <v>881</v>
      </c>
      <c r="F260" t="str">
        <f t="shared" ref="F260:F302" ca="1" si="39">IFERROR(INDIRECT("Sensors!"&amp;"D"&amp;B260),"")</f>
        <v>imu set 26</v>
      </c>
    </row>
    <row r="261" spans="1:7" hidden="1" outlineLevel="1" x14ac:dyDescent="0.25">
      <c r="B261">
        <f t="array" ref="B261">IFERROR(SMALL(IF(Sensors!$D$2:'Sensors'!$D$999=$A$253,ROW(Sensors!$D$2:'Sensors'!$D$999)),ROW(8:8)),"")</f>
        <v>174</v>
      </c>
      <c r="C261" t="str">
        <f t="shared" ca="1" si="37"/>
        <v>A0E5E9001309</v>
      </c>
      <c r="D261">
        <f t="shared" ca="1" si="38"/>
        <v>0</v>
      </c>
      <c r="E261" t="s">
        <v>881</v>
      </c>
      <c r="F261" t="str">
        <f t="shared" ca="1" si="39"/>
        <v>imu set 26</v>
      </c>
    </row>
    <row r="262" spans="1:7" hidden="1" outlineLevel="1" x14ac:dyDescent="0.25">
      <c r="B262">
        <f t="array" ref="B262">IFERROR(SMALL(IF(Sensors!$D$2:'Sensors'!$D$999=$A$253,ROW(Sensors!$D$2:'Sensors'!$D$999)),ROW(9:9)),"")</f>
        <v>175</v>
      </c>
      <c r="C262" t="str">
        <f t="shared" ca="1" si="37"/>
        <v>A0E5E90010D8</v>
      </c>
      <c r="D262">
        <f t="shared" ca="1" si="38"/>
        <v>0</v>
      </c>
      <c r="E262" t="s">
        <v>881</v>
      </c>
      <c r="F262" t="str">
        <f t="shared" ca="1" si="39"/>
        <v>imu set 26</v>
      </c>
    </row>
    <row r="263" spans="1:7" collapsed="1" x14ac:dyDescent="0.25">
      <c r="A263" t="s">
        <v>628</v>
      </c>
      <c r="C263" t="str">
        <f t="shared" ca="1" si="37"/>
        <v/>
      </c>
      <c r="D263" t="str">
        <f t="shared" ca="1" si="38"/>
        <v/>
      </c>
      <c r="E263" t="s">
        <v>881</v>
      </c>
      <c r="F263" t="str">
        <f t="shared" ca="1" si="39"/>
        <v/>
      </c>
      <c r="G263" t="str">
        <f t="shared" ref="G263" ca="1" si="40">IF((COUNTIF(F264:F272,"defective")&gt;0),"FALSE","TRUE")</f>
        <v>TRUE</v>
      </c>
    </row>
    <row r="264" spans="1:7" hidden="1" outlineLevel="1" x14ac:dyDescent="0.25">
      <c r="B264" t="str">
        <f t="array" ref="B264">IFERROR(SMALL(IF(Sensors!$D$2:'Sensors'!$D$999=$A$263,ROW(Sensors!$D$2:'Sensors'!$D$999)),ROW(#REF!)),"")</f>
        <v/>
      </c>
      <c r="C264" t="str">
        <f t="shared" ca="1" si="37"/>
        <v/>
      </c>
      <c r="D264" t="str">
        <f t="shared" ca="1" si="38"/>
        <v/>
      </c>
      <c r="E264" t="s">
        <v>881</v>
      </c>
      <c r="F264" t="str">
        <f t="shared" ca="1" si="39"/>
        <v/>
      </c>
    </row>
    <row r="265" spans="1:7" hidden="1" outlineLevel="1" x14ac:dyDescent="0.25">
      <c r="B265">
        <f t="array" ref="B265">IFERROR(SMALL(IF(Sensors!$D$2:'Sensors'!$D$999=$A$263,ROW(Sensors!$D$2:'Sensors'!$D$999)),ROW(2:2)),"")</f>
        <v>177</v>
      </c>
      <c r="C265" t="str">
        <f t="shared" ca="1" si="37"/>
        <v>A0E5E90012A6</v>
      </c>
      <c r="D265">
        <f t="shared" ca="1" si="38"/>
        <v>0</v>
      </c>
      <c r="E265" t="s">
        <v>881</v>
      </c>
      <c r="F265" t="str">
        <f t="shared" ca="1" si="39"/>
        <v>imu set 27</v>
      </c>
    </row>
    <row r="266" spans="1:7" hidden="1" outlineLevel="1" x14ac:dyDescent="0.25">
      <c r="B266">
        <f t="array" ref="B266">IFERROR(SMALL(IF(Sensors!$D$2:'Sensors'!$D$999=$A$263,ROW(Sensors!$D$2:'Sensors'!$D$999)),ROW(3:3)),"")</f>
        <v>178</v>
      </c>
      <c r="C266" t="str">
        <f t="shared" ca="1" si="37"/>
        <v>A0E5E90013AF</v>
      </c>
      <c r="D266">
        <f t="shared" ca="1" si="38"/>
        <v>0</v>
      </c>
      <c r="E266" t="s">
        <v>881</v>
      </c>
      <c r="F266" t="str">
        <f t="shared" ca="1" si="39"/>
        <v>imu set 27</v>
      </c>
    </row>
    <row r="267" spans="1:7" hidden="1" outlineLevel="1" x14ac:dyDescent="0.25">
      <c r="B267">
        <f t="array" ref="B267">IFERROR(SMALL(IF(Sensors!$D$2:'Sensors'!$D$999=$A$263,ROW(Sensors!$D$2:'Sensors'!$D$999)),ROW(4:4)),"")</f>
        <v>179</v>
      </c>
      <c r="C267" t="str">
        <f t="shared" ca="1" si="37"/>
        <v>A0E5E9001684</v>
      </c>
      <c r="D267">
        <f t="shared" ca="1" si="38"/>
        <v>0</v>
      </c>
      <c r="E267" t="s">
        <v>881</v>
      </c>
      <c r="F267" t="str">
        <f t="shared" ca="1" si="39"/>
        <v>imu set 27</v>
      </c>
    </row>
    <row r="268" spans="1:7" hidden="1" outlineLevel="1" x14ac:dyDescent="0.25">
      <c r="B268">
        <f t="array" ref="B268">IFERROR(SMALL(IF(Sensors!$D$2:'Sensors'!$D$999=$A$263,ROW(Sensors!$D$2:'Sensors'!$D$999)),ROW(5:5)),"")</f>
        <v>180</v>
      </c>
      <c r="C268" t="str">
        <f t="shared" ca="1" si="37"/>
        <v>A0E5E9001101</v>
      </c>
      <c r="D268">
        <f t="shared" ca="1" si="38"/>
        <v>0</v>
      </c>
      <c r="E268" t="s">
        <v>881</v>
      </c>
      <c r="F268" t="str">
        <f t="shared" ca="1" si="39"/>
        <v>imu set 27</v>
      </c>
    </row>
    <row r="269" spans="1:7" hidden="1" outlineLevel="1" x14ac:dyDescent="0.25">
      <c r="B269">
        <f t="array" ref="B269">IFERROR(SMALL(IF(Sensors!$D$2:'Sensors'!$D$999=$A$263,ROW(Sensors!$D$2:'Sensors'!$D$999)),ROW(6:6)),"")</f>
        <v>181</v>
      </c>
      <c r="C269" t="str">
        <f t="shared" ca="1" si="37"/>
        <v>A0E5E9001288</v>
      </c>
      <c r="D269">
        <f t="shared" ca="1" si="38"/>
        <v>0</v>
      </c>
      <c r="E269" t="s">
        <v>881</v>
      </c>
      <c r="F269" t="str">
        <f t="shared" ca="1" si="39"/>
        <v>imu set 27</v>
      </c>
    </row>
    <row r="270" spans="1:7" hidden="1" outlineLevel="1" x14ac:dyDescent="0.25">
      <c r="B270">
        <f t="array" ref="B270">IFERROR(SMALL(IF(Sensors!$D$2:'Sensors'!$D$999=$A$263,ROW(Sensors!$D$2:'Sensors'!$D$999)),ROW(7:7)),"")</f>
        <v>182</v>
      </c>
      <c r="C270" t="str">
        <f t="shared" ca="1" si="37"/>
        <v>A0E5E900130A</v>
      </c>
      <c r="D270">
        <f t="shared" ca="1" si="38"/>
        <v>0</v>
      </c>
      <c r="E270" t="s">
        <v>881</v>
      </c>
      <c r="F270" t="str">
        <f t="shared" ca="1" si="39"/>
        <v>imu set 27</v>
      </c>
    </row>
    <row r="271" spans="1:7" hidden="1" outlineLevel="1" x14ac:dyDescent="0.25">
      <c r="B271">
        <f t="array" ref="B271">IFERROR(SMALL(IF(Sensors!$D$2:'Sensors'!$D$999=$A$263,ROW(Sensors!$D$2:'Sensors'!$D$999)),ROW(8:8)),"")</f>
        <v>183</v>
      </c>
      <c r="C271" t="str">
        <f t="shared" ca="1" si="37"/>
        <v>A0E5E900140D</v>
      </c>
      <c r="D271">
        <f t="shared" ca="1" si="38"/>
        <v>0</v>
      </c>
      <c r="E271" t="s">
        <v>881</v>
      </c>
      <c r="F271" t="str">
        <f t="shared" ca="1" si="39"/>
        <v>imu set 27</v>
      </c>
    </row>
    <row r="272" spans="1:7" hidden="1" outlineLevel="1" x14ac:dyDescent="0.25">
      <c r="B272">
        <f t="array" ref="B272">IFERROR(SMALL(IF(Sensors!$D$2:'Sensors'!$D$999=$A$263,ROW(Sensors!$D$2:'Sensors'!$D$999)),ROW(9:9)),"")</f>
        <v>184</v>
      </c>
      <c r="C272" t="str">
        <f t="shared" ca="1" si="37"/>
        <v>A0E5E90015ED</v>
      </c>
      <c r="D272">
        <f t="shared" ca="1" si="38"/>
        <v>0</v>
      </c>
      <c r="E272" t="s">
        <v>881</v>
      </c>
      <c r="F272" t="str">
        <f t="shared" ca="1" si="39"/>
        <v>imu set 27</v>
      </c>
    </row>
    <row r="273" spans="1:7" collapsed="1" x14ac:dyDescent="0.25">
      <c r="A273" t="s">
        <v>629</v>
      </c>
      <c r="C273" t="str">
        <f t="shared" ca="1" si="37"/>
        <v/>
      </c>
      <c r="D273" t="str">
        <f t="shared" ca="1" si="38"/>
        <v/>
      </c>
      <c r="E273" t="s">
        <v>881</v>
      </c>
      <c r="F273" t="str">
        <f t="shared" ca="1" si="39"/>
        <v/>
      </c>
      <c r="G273" t="str">
        <f t="shared" ref="G273" ca="1" si="41">IF((COUNTIF(F274:F282,"defective")&gt;0),"FALSE","TRUE")</f>
        <v>TRUE</v>
      </c>
    </row>
    <row r="274" spans="1:7" hidden="1" outlineLevel="1" x14ac:dyDescent="0.25">
      <c r="B274" t="str">
        <f t="array" ref="B274">IFERROR(SMALL(IF(Sensors!$D$2:'Sensors'!$D$999=$A$273,ROW(Sensors!$D$2:'Sensors'!$D$999)),ROW(#REF!)),"")</f>
        <v/>
      </c>
      <c r="C274" t="str">
        <f t="shared" ca="1" si="37"/>
        <v/>
      </c>
      <c r="D274" t="str">
        <f t="shared" ca="1" si="38"/>
        <v/>
      </c>
      <c r="F274" t="str">
        <f t="shared" ca="1" si="39"/>
        <v/>
      </c>
    </row>
    <row r="275" spans="1:7" hidden="1" outlineLevel="1" x14ac:dyDescent="0.25">
      <c r="B275">
        <f t="array" ref="B275">IFERROR(SMALL(IF(Sensors!$D$2:'Sensors'!$D$999=$A$273,ROW(Sensors!$D$2:'Sensors'!$D$999)),ROW(2:2)),"")</f>
        <v>186</v>
      </c>
      <c r="C275" t="str">
        <f t="shared" ca="1" si="37"/>
        <v>A0E5E90012A1</v>
      </c>
      <c r="D275">
        <f t="shared" ca="1" si="38"/>
        <v>0</v>
      </c>
      <c r="F275" t="str">
        <f t="shared" ca="1" si="39"/>
        <v>imu set 28</v>
      </c>
    </row>
    <row r="276" spans="1:7" hidden="1" outlineLevel="1" x14ac:dyDescent="0.25">
      <c r="B276">
        <f t="array" ref="B276">IFERROR(SMALL(IF(Sensors!$D$2:'Sensors'!$D$999=$A$273,ROW(Sensors!$D$2:'Sensors'!$D$999)),ROW(3:3)),"")</f>
        <v>187</v>
      </c>
      <c r="C276" t="str">
        <f t="shared" ca="1" si="37"/>
        <v>A0E5E90012A2</v>
      </c>
      <c r="D276">
        <f t="shared" ca="1" si="38"/>
        <v>0</v>
      </c>
      <c r="F276" t="str">
        <f t="shared" ca="1" si="39"/>
        <v>imu set 28</v>
      </c>
    </row>
    <row r="277" spans="1:7" hidden="1" outlineLevel="1" x14ac:dyDescent="0.25">
      <c r="B277">
        <f t="array" ref="B277">IFERROR(SMALL(IF(Sensors!$D$2:'Sensors'!$D$999=$A$273,ROW(Sensors!$D$2:'Sensors'!$D$999)),ROW(4:4)),"")</f>
        <v>188</v>
      </c>
      <c r="C277" t="str">
        <f t="shared" ca="1" si="37"/>
        <v>A0E5E9001598</v>
      </c>
      <c r="D277">
        <f t="shared" ca="1" si="38"/>
        <v>0</v>
      </c>
      <c r="F277" t="str">
        <f t="shared" ca="1" si="39"/>
        <v>imu set 28</v>
      </c>
    </row>
    <row r="278" spans="1:7" hidden="1" outlineLevel="1" x14ac:dyDescent="0.25">
      <c r="B278">
        <f t="array" ref="B278">IFERROR(SMALL(IF(Sensors!$D$2:'Sensors'!$D$999=$A$273,ROW(Sensors!$D$2:'Sensors'!$D$999)),ROW(5:5)),"")</f>
        <v>189</v>
      </c>
      <c r="C278" t="str">
        <f t="shared" ca="1" si="37"/>
        <v>A0E5E900160B</v>
      </c>
      <c r="D278">
        <f t="shared" ca="1" si="38"/>
        <v>0</v>
      </c>
      <c r="F278" t="str">
        <f t="shared" ca="1" si="39"/>
        <v>imu set 28</v>
      </c>
    </row>
    <row r="279" spans="1:7" hidden="1" outlineLevel="1" x14ac:dyDescent="0.25">
      <c r="B279">
        <f t="array" ref="B279">IFERROR(SMALL(IF(Sensors!$D$2:'Sensors'!$D$999=$A$273,ROW(Sensors!$D$2:'Sensors'!$D$999)),ROW(6:6)),"")</f>
        <v>190</v>
      </c>
      <c r="C279" t="str">
        <f t="shared" ca="1" si="37"/>
        <v>A0E5E900112A</v>
      </c>
      <c r="D279">
        <f t="shared" ca="1" si="38"/>
        <v>0</v>
      </c>
      <c r="F279" t="str">
        <f t="shared" ca="1" si="39"/>
        <v>imu set 28</v>
      </c>
    </row>
    <row r="280" spans="1:7" hidden="1" outlineLevel="1" x14ac:dyDescent="0.25">
      <c r="B280">
        <f t="array" ref="B280">IFERROR(SMALL(IF(Sensors!$D$2:'Sensors'!$D$999=$A$273,ROW(Sensors!$D$2:'Sensors'!$D$999)),ROW(7:7)),"")</f>
        <v>191</v>
      </c>
      <c r="C280" t="str">
        <f t="shared" ca="1" si="37"/>
        <v>A0E5E900114B</v>
      </c>
      <c r="D280">
        <f t="shared" ca="1" si="38"/>
        <v>0</v>
      </c>
      <c r="F280" t="str">
        <f t="shared" ca="1" si="39"/>
        <v>imu set 28</v>
      </c>
    </row>
    <row r="281" spans="1:7" hidden="1" outlineLevel="1" x14ac:dyDescent="0.25">
      <c r="B281">
        <f t="array" ref="B281">IFERROR(SMALL(IF(Sensors!$D$2:'Sensors'!$D$999=$A$273,ROW(Sensors!$D$2:'Sensors'!$D$999)),ROW(8:8)),"")</f>
        <v>192</v>
      </c>
      <c r="C281" t="str">
        <f t="shared" ca="1" si="37"/>
        <v>A0E5E9001213</v>
      </c>
      <c r="D281">
        <f t="shared" ca="1" si="38"/>
        <v>0</v>
      </c>
      <c r="F281" t="str">
        <f t="shared" ca="1" si="39"/>
        <v>imu set 28</v>
      </c>
    </row>
    <row r="282" spans="1:7" hidden="1" outlineLevel="1" x14ac:dyDescent="0.25">
      <c r="B282">
        <f t="array" ref="B282">IFERROR(SMALL(IF(Sensors!$D$2:'Sensors'!$D$999=$A$273,ROW(Sensors!$D$2:'Sensors'!$D$999)),ROW(9:9)),"")</f>
        <v>193</v>
      </c>
      <c r="C282" t="str">
        <f t="shared" ca="1" si="37"/>
        <v>A0E5E9001239</v>
      </c>
      <c r="D282">
        <f t="shared" ca="1" si="38"/>
        <v>0</v>
      </c>
      <c r="F282" t="str">
        <f t="shared" ca="1" si="39"/>
        <v>imu set 28</v>
      </c>
    </row>
    <row r="283" spans="1:7" collapsed="1" x14ac:dyDescent="0.25">
      <c r="A283" t="s">
        <v>685</v>
      </c>
      <c r="C283" t="str">
        <f t="shared" ca="1" si="37"/>
        <v/>
      </c>
      <c r="D283" t="str">
        <f t="shared" ca="1" si="38"/>
        <v/>
      </c>
      <c r="F283" t="s">
        <v>638</v>
      </c>
      <c r="G283" t="str">
        <f t="shared" ref="G283" ca="1" si="42">IF((COUNTIF(F284:F292,"defective")&gt;0),"FALSE","TRUE")</f>
        <v>TRUE</v>
      </c>
    </row>
    <row r="284" spans="1:7" hidden="1" outlineLevel="1" x14ac:dyDescent="0.25">
      <c r="B284" t="str">
        <f t="array" ref="B284">IFERROR(SMALL(IF(Sensors!$D$2:'Sensors'!$D$999=$A$283,ROW(Sensors!$D$2:'Sensors'!$D$999)),ROW(#REF!)),"")</f>
        <v/>
      </c>
      <c r="C284" t="str">
        <f t="shared" ca="1" si="37"/>
        <v/>
      </c>
      <c r="D284" t="str">
        <f t="shared" ca="1" si="38"/>
        <v/>
      </c>
      <c r="F284" t="str">
        <f t="shared" ca="1" si="39"/>
        <v/>
      </c>
    </row>
    <row r="285" spans="1:7" hidden="1" outlineLevel="1" x14ac:dyDescent="0.25">
      <c r="B285" t="str">
        <f t="array" ref="B285">IFERROR(SMALL(IF(Sensors!$D$2:'Sensors'!$D$999=$A$283,ROW(Sensors!$D$2:'Sensors'!$D$999)),ROW(2:2)),"")</f>
        <v/>
      </c>
      <c r="C285" t="str">
        <f t="shared" ca="1" si="37"/>
        <v/>
      </c>
      <c r="D285" t="str">
        <f t="shared" ca="1" si="38"/>
        <v/>
      </c>
      <c r="F285" t="str">
        <f t="shared" ca="1" si="39"/>
        <v/>
      </c>
    </row>
    <row r="286" spans="1:7" hidden="1" outlineLevel="1" x14ac:dyDescent="0.25">
      <c r="B286" t="str">
        <f t="array" ref="B286">IFERROR(SMALL(IF(Sensors!$D$2:'Sensors'!$D$999=$A$283,ROW(Sensors!$D$2:'Sensors'!$D$999)),ROW(3:3)),"")</f>
        <v/>
      </c>
      <c r="C286" t="str">
        <f t="shared" ca="1" si="37"/>
        <v/>
      </c>
      <c r="D286" t="str">
        <f t="shared" ca="1" si="38"/>
        <v/>
      </c>
      <c r="F286" t="str">
        <f t="shared" ca="1" si="39"/>
        <v/>
      </c>
    </row>
    <row r="287" spans="1:7" hidden="1" outlineLevel="1" x14ac:dyDescent="0.25">
      <c r="B287" t="str">
        <f t="array" ref="B287">IFERROR(SMALL(IF(Sensors!$D$2:'Sensors'!$D$999=$A$283,ROW(Sensors!$D$2:'Sensors'!$D$999)),ROW(4:4)),"")</f>
        <v/>
      </c>
      <c r="C287" t="str">
        <f t="shared" ca="1" si="37"/>
        <v/>
      </c>
      <c r="D287" t="str">
        <f t="shared" ca="1" si="38"/>
        <v/>
      </c>
      <c r="F287" t="str">
        <f t="shared" ca="1" si="39"/>
        <v/>
      </c>
    </row>
    <row r="288" spans="1:7" hidden="1" outlineLevel="1" x14ac:dyDescent="0.25">
      <c r="B288" t="str">
        <f t="array" ref="B288">IFERROR(SMALL(IF(Sensors!$D$2:'Sensors'!$D$999=$A$283,ROW(Sensors!$D$2:'Sensors'!$D$999)),ROW(5:5)),"")</f>
        <v/>
      </c>
      <c r="C288" t="str">
        <f t="shared" ca="1" si="37"/>
        <v/>
      </c>
      <c r="D288" t="str">
        <f t="shared" ca="1" si="38"/>
        <v/>
      </c>
      <c r="F288" t="str">
        <f t="shared" ca="1" si="39"/>
        <v/>
      </c>
    </row>
    <row r="289" spans="1:7" hidden="1" outlineLevel="1" x14ac:dyDescent="0.25">
      <c r="B289" t="str">
        <f t="array" ref="B289">IFERROR(SMALL(IF(Sensors!$D$2:'Sensors'!$D$999=$A$283,ROW(Sensors!$D$2:'Sensors'!$D$999)),ROW(6:6)),"")</f>
        <v/>
      </c>
      <c r="C289" t="str">
        <f t="shared" ca="1" si="37"/>
        <v/>
      </c>
      <c r="D289" t="str">
        <f t="shared" ca="1" si="38"/>
        <v/>
      </c>
      <c r="F289" t="str">
        <f t="shared" ca="1" si="39"/>
        <v/>
      </c>
    </row>
    <row r="290" spans="1:7" hidden="1" outlineLevel="1" x14ac:dyDescent="0.25">
      <c r="B290" t="str">
        <f t="array" ref="B290">IFERROR(SMALL(IF(Sensors!$D$2:'Sensors'!$D$999=$A$283,ROW(Sensors!$D$2:'Sensors'!$D$999)),ROW(7:7)),"")</f>
        <v/>
      </c>
      <c r="C290" t="str">
        <f t="shared" ca="1" si="37"/>
        <v/>
      </c>
      <c r="D290" t="str">
        <f t="shared" ca="1" si="38"/>
        <v/>
      </c>
      <c r="F290" t="str">
        <f t="shared" ca="1" si="39"/>
        <v/>
      </c>
    </row>
    <row r="291" spans="1:7" hidden="1" outlineLevel="1" x14ac:dyDescent="0.25">
      <c r="B291" t="str">
        <f t="array" ref="B291">IFERROR(SMALL(IF(Sensors!$D$2:'Sensors'!$D$999=$A$283,ROW(Sensors!$D$2:'Sensors'!$D$999)),ROW(8:8)),"")</f>
        <v/>
      </c>
      <c r="C291" t="str">
        <f t="shared" ca="1" si="37"/>
        <v/>
      </c>
      <c r="D291" t="str">
        <f t="shared" ca="1" si="38"/>
        <v/>
      </c>
      <c r="F291" t="str">
        <f t="shared" ca="1" si="39"/>
        <v/>
      </c>
    </row>
    <row r="292" spans="1:7" hidden="1" outlineLevel="1" x14ac:dyDescent="0.25">
      <c r="B292" t="str">
        <f t="array" ref="B292">IFERROR(SMALL(IF(Sensors!$D$2:'Sensors'!$D$999=$A$283,ROW(Sensors!$D$2:'Sensors'!$D$999)),ROW(9:9)),"")</f>
        <v/>
      </c>
      <c r="C292" t="str">
        <f t="shared" ca="1" si="37"/>
        <v/>
      </c>
      <c r="D292" t="str">
        <f t="shared" ca="1" si="38"/>
        <v/>
      </c>
      <c r="F292" t="str">
        <f t="shared" ca="1" si="39"/>
        <v/>
      </c>
    </row>
    <row r="293" spans="1:7" collapsed="1" x14ac:dyDescent="0.25">
      <c r="A293" t="s">
        <v>686</v>
      </c>
      <c r="C293" t="str">
        <f t="shared" ca="1" si="37"/>
        <v/>
      </c>
      <c r="D293" t="str">
        <f t="shared" ca="1" si="38"/>
        <v/>
      </c>
      <c r="F293" t="s">
        <v>638</v>
      </c>
      <c r="G293" t="str">
        <f t="shared" ref="G293" ca="1" si="43">IF((COUNTIF(F294:F302,"defective")&gt;0),"FALSE","TRUE")</f>
        <v>TRUE</v>
      </c>
    </row>
    <row r="294" spans="1:7" hidden="1" outlineLevel="1" x14ac:dyDescent="0.25">
      <c r="B294" t="str">
        <f t="array" ref="B294">IFERROR(SMALL(IF(Sensors!$D$2:'Sensors'!$D$999=$A$293,ROW(Sensors!$D$2:'Sensors'!$D$999)),ROW(#REF!)),"")</f>
        <v/>
      </c>
      <c r="C294" t="str">
        <f t="shared" ca="1" si="37"/>
        <v/>
      </c>
      <c r="D294" t="str">
        <f t="shared" ca="1" si="38"/>
        <v/>
      </c>
      <c r="F294" t="str">
        <f t="shared" ca="1" si="39"/>
        <v/>
      </c>
    </row>
    <row r="295" spans="1:7" hidden="1" outlineLevel="1" x14ac:dyDescent="0.25">
      <c r="B295" t="str">
        <f t="array" ref="B295">IFERROR(SMALL(IF(Sensors!$D$2:'Sensors'!$D$999=$A$293,ROW(Sensors!$D$2:'Sensors'!$D$999)),ROW(2:2)),"")</f>
        <v/>
      </c>
      <c r="C295" t="str">
        <f t="shared" ca="1" si="37"/>
        <v/>
      </c>
      <c r="D295" t="str">
        <f t="shared" ca="1" si="38"/>
        <v/>
      </c>
      <c r="F295" t="str">
        <f t="shared" ca="1" si="39"/>
        <v/>
      </c>
    </row>
    <row r="296" spans="1:7" hidden="1" outlineLevel="1" x14ac:dyDescent="0.25">
      <c r="B296" t="str">
        <f t="array" ref="B296">IFERROR(SMALL(IF(Sensors!$D$2:'Sensors'!$D$999=$A$293,ROW(Sensors!$D$2:'Sensors'!$D$999)),ROW(3:3)),"")</f>
        <v/>
      </c>
      <c r="C296" t="str">
        <f t="shared" ca="1" si="37"/>
        <v/>
      </c>
      <c r="D296" t="str">
        <f t="shared" ca="1" si="38"/>
        <v/>
      </c>
      <c r="F296" t="str">
        <f t="shared" ca="1" si="39"/>
        <v/>
      </c>
    </row>
    <row r="297" spans="1:7" hidden="1" outlineLevel="1" x14ac:dyDescent="0.25">
      <c r="B297" t="str">
        <f t="array" ref="B297">IFERROR(SMALL(IF(Sensors!$D$2:'Sensors'!$D$999=$A$293,ROW(Sensors!$D$2:'Sensors'!$D$999)),ROW(4:4)),"")</f>
        <v/>
      </c>
      <c r="C297" t="str">
        <f t="shared" ca="1" si="37"/>
        <v/>
      </c>
      <c r="D297" t="str">
        <f t="shared" ca="1" si="38"/>
        <v/>
      </c>
      <c r="F297" t="str">
        <f t="shared" ca="1" si="39"/>
        <v/>
      </c>
    </row>
    <row r="298" spans="1:7" hidden="1" outlineLevel="1" x14ac:dyDescent="0.25">
      <c r="B298" t="str">
        <f t="array" ref="B298">IFERROR(SMALL(IF(Sensors!$D$2:'Sensors'!$D$999=$A$293,ROW(Sensors!$D$2:'Sensors'!$D$999)),ROW(5:5)),"")</f>
        <v/>
      </c>
      <c r="C298" t="str">
        <f t="shared" ca="1" si="37"/>
        <v/>
      </c>
      <c r="D298" t="str">
        <f t="shared" ca="1" si="38"/>
        <v/>
      </c>
      <c r="F298" t="str">
        <f t="shared" ca="1" si="39"/>
        <v/>
      </c>
    </row>
    <row r="299" spans="1:7" hidden="1" outlineLevel="1" x14ac:dyDescent="0.25">
      <c r="B299" t="str">
        <f t="array" ref="B299">IFERROR(SMALL(IF(Sensors!$D$2:'Sensors'!$D$999=$A$293,ROW(Sensors!$D$2:'Sensors'!$D$999)),ROW(6:6)),"")</f>
        <v/>
      </c>
      <c r="C299" t="str">
        <f t="shared" ca="1" si="37"/>
        <v/>
      </c>
      <c r="D299" t="str">
        <f t="shared" ca="1" si="38"/>
        <v/>
      </c>
      <c r="F299" t="str">
        <f t="shared" ca="1" si="39"/>
        <v/>
      </c>
    </row>
    <row r="300" spans="1:7" hidden="1" outlineLevel="1" x14ac:dyDescent="0.25">
      <c r="B300" t="str">
        <f t="array" ref="B300">IFERROR(SMALL(IF(Sensors!$D$2:'Sensors'!$D$999=$A$293,ROW(Sensors!$D$2:'Sensors'!$D$999)),ROW(7:7)),"")</f>
        <v/>
      </c>
      <c r="C300" t="str">
        <f t="shared" ca="1" si="37"/>
        <v/>
      </c>
      <c r="D300" t="str">
        <f t="shared" ca="1" si="38"/>
        <v/>
      </c>
      <c r="F300" t="str">
        <f t="shared" ca="1" si="39"/>
        <v/>
      </c>
    </row>
    <row r="301" spans="1:7" hidden="1" outlineLevel="1" x14ac:dyDescent="0.25">
      <c r="B301" t="str">
        <f t="array" ref="B301">IFERROR(SMALL(IF(Sensors!$D$2:'Sensors'!$D$999=$A$293,ROW(Sensors!$D$2:'Sensors'!$D$999)),ROW(8:8)),"")</f>
        <v/>
      </c>
      <c r="C301" t="str">
        <f t="shared" ca="1" si="37"/>
        <v/>
      </c>
      <c r="D301" t="str">
        <f t="shared" ca="1" si="38"/>
        <v/>
      </c>
      <c r="F301" t="str">
        <f t="shared" ca="1" si="39"/>
        <v/>
      </c>
    </row>
    <row r="302" spans="1:7" hidden="1" outlineLevel="1" x14ac:dyDescent="0.25">
      <c r="B302" t="str">
        <f t="array" ref="B302">IFERROR(SMALL(IF(Sensors!$D$2:'Sensors'!$D$999=$A$293,ROW(Sensors!$D$2:'Sensors'!$D$999)),ROW(9:9)),"")</f>
        <v/>
      </c>
      <c r="C302" t="str">
        <f t="shared" ca="1" si="37"/>
        <v/>
      </c>
      <c r="D302" t="str">
        <f t="shared" ca="1" si="38"/>
        <v/>
      </c>
      <c r="F302" t="str">
        <f t="shared" ca="1" si="39"/>
        <v/>
      </c>
    </row>
    <row r="303" spans="1:7" collapsed="1" x14ac:dyDescent="0.25">
      <c r="A303" t="s">
        <v>687</v>
      </c>
      <c r="F303" t="s">
        <v>638</v>
      </c>
      <c r="G303" t="str">
        <f t="shared" ref="G303" si="44">IF((COUNTIF(F304:F312,"defective")&gt;0),"FALSE","TRUE")</f>
        <v>TRUE</v>
      </c>
    </row>
    <row r="313" spans="1:1" x14ac:dyDescent="0.25">
      <c r="A313" t="s">
        <v>688</v>
      </c>
    </row>
    <row r="323" spans="1:1" x14ac:dyDescent="0.25">
      <c r="A323" t="s">
        <v>689</v>
      </c>
    </row>
    <row r="333" spans="1:1" x14ac:dyDescent="0.25">
      <c r="A333" t="s">
        <v>690</v>
      </c>
    </row>
    <row r="343" spans="1:1" x14ac:dyDescent="0.25">
      <c r="A343" t="s">
        <v>691</v>
      </c>
    </row>
    <row r="353" spans="1:1" x14ac:dyDescent="0.25">
      <c r="A353" t="s">
        <v>693</v>
      </c>
    </row>
    <row r="363" spans="1:1" x14ac:dyDescent="0.25">
      <c r="A363" t="s">
        <v>694</v>
      </c>
    </row>
    <row r="373" spans="1:1" x14ac:dyDescent="0.25">
      <c r="A373" t="s">
        <v>695</v>
      </c>
    </row>
    <row r="383" spans="1:1" x14ac:dyDescent="0.25">
      <c r="A383" t="s">
        <v>696</v>
      </c>
    </row>
    <row r="393" spans="1:1" x14ac:dyDescent="0.25">
      <c r="A393" t="s">
        <v>697</v>
      </c>
    </row>
    <row r="403" spans="1:1" x14ac:dyDescent="0.25">
      <c r="A403" t="s">
        <v>698</v>
      </c>
    </row>
    <row r="413" spans="1:1" x14ac:dyDescent="0.25">
      <c r="A413" t="s">
        <v>699</v>
      </c>
    </row>
    <row r="423" spans="1:1" x14ac:dyDescent="0.25">
      <c r="A423" t="s">
        <v>700</v>
      </c>
    </row>
    <row r="433" spans="1:1" x14ac:dyDescent="0.25">
      <c r="A433" t="s">
        <v>701</v>
      </c>
    </row>
    <row r="443" spans="1:1" x14ac:dyDescent="0.25">
      <c r="A443" t="s">
        <v>702</v>
      </c>
    </row>
    <row r="453" spans="1:1" x14ac:dyDescent="0.25">
      <c r="A453" t="s">
        <v>703</v>
      </c>
    </row>
    <row r="463" spans="1:1" x14ac:dyDescent="0.25">
      <c r="A463" t="s">
        <v>704</v>
      </c>
    </row>
    <row r="473" spans="1:1" x14ac:dyDescent="0.25">
      <c r="A473" t="s">
        <v>705</v>
      </c>
    </row>
    <row r="483" spans="1:1" x14ac:dyDescent="0.25">
      <c r="A483" t="s">
        <v>706</v>
      </c>
    </row>
    <row r="493" spans="1:1" x14ac:dyDescent="0.25">
      <c r="A493" t="s">
        <v>707</v>
      </c>
    </row>
    <row r="503" spans="1:1" x14ac:dyDescent="0.25">
      <c r="A503" t="s">
        <v>708</v>
      </c>
    </row>
    <row r="513" spans="1:1" x14ac:dyDescent="0.25">
      <c r="A513" t="s">
        <v>709</v>
      </c>
    </row>
    <row r="523" spans="1:1" x14ac:dyDescent="0.25">
      <c r="A523" t="s">
        <v>710</v>
      </c>
    </row>
    <row r="533" spans="1:1" x14ac:dyDescent="0.25">
      <c r="A533" t="s">
        <v>711</v>
      </c>
    </row>
    <row r="543" spans="1:1" x14ac:dyDescent="0.25">
      <c r="A543" t="s">
        <v>712</v>
      </c>
    </row>
    <row r="553" spans="1:1" x14ac:dyDescent="0.25">
      <c r="A553" t="s">
        <v>713</v>
      </c>
    </row>
    <row r="563" spans="1:1" x14ac:dyDescent="0.25">
      <c r="A563" t="s">
        <v>714</v>
      </c>
    </row>
    <row r="573" spans="1:1" x14ac:dyDescent="0.25">
      <c r="A573" t="s">
        <v>715</v>
      </c>
    </row>
    <row r="583" spans="1:1" x14ac:dyDescent="0.25">
      <c r="A583" t="s">
        <v>716</v>
      </c>
    </row>
    <row r="593" spans="1:1" x14ac:dyDescent="0.25">
      <c r="A593" t="s">
        <v>717</v>
      </c>
    </row>
    <row r="603" spans="1:1" x14ac:dyDescent="0.25">
      <c r="A603" t="s">
        <v>718</v>
      </c>
    </row>
    <row r="613" spans="1:1" x14ac:dyDescent="0.25">
      <c r="A613" t="s">
        <v>719</v>
      </c>
    </row>
    <row r="623" spans="1:1" x14ac:dyDescent="0.25">
      <c r="A623" t="s">
        <v>720</v>
      </c>
    </row>
    <row r="633" spans="1:1" x14ac:dyDescent="0.25">
      <c r="A633" t="s">
        <v>721</v>
      </c>
    </row>
    <row r="643" spans="1:1" x14ac:dyDescent="0.25">
      <c r="A643" t="s">
        <v>722</v>
      </c>
    </row>
    <row r="653" spans="1:1" x14ac:dyDescent="0.25">
      <c r="A653" t="s">
        <v>723</v>
      </c>
    </row>
    <row r="663" spans="1:1" x14ac:dyDescent="0.25">
      <c r="A663" t="s">
        <v>724</v>
      </c>
    </row>
    <row r="673" spans="1:1" x14ac:dyDescent="0.25">
      <c r="A673" t="s">
        <v>725</v>
      </c>
    </row>
    <row r="683" spans="1:1" x14ac:dyDescent="0.25">
      <c r="A683" t="s">
        <v>726</v>
      </c>
    </row>
    <row r="693" spans="1:1" x14ac:dyDescent="0.25">
      <c r="A693" t="s">
        <v>727</v>
      </c>
    </row>
    <row r="703" spans="1:1" x14ac:dyDescent="0.25">
      <c r="A703" t="s">
        <v>728</v>
      </c>
    </row>
    <row r="713" spans="1:1" x14ac:dyDescent="0.25">
      <c r="A713" t="s">
        <v>729</v>
      </c>
    </row>
    <row r="723" spans="1:1" x14ac:dyDescent="0.25">
      <c r="A723" t="s">
        <v>730</v>
      </c>
    </row>
    <row r="733" spans="1:1" x14ac:dyDescent="0.25">
      <c r="A733" t="s">
        <v>731</v>
      </c>
    </row>
    <row r="743" spans="1:1" x14ac:dyDescent="0.25">
      <c r="A743" t="s">
        <v>732</v>
      </c>
    </row>
    <row r="753" spans="1:1" x14ac:dyDescent="0.25">
      <c r="A753" t="s">
        <v>733</v>
      </c>
    </row>
    <row r="763" spans="1:1" x14ac:dyDescent="0.25">
      <c r="A763" t="s">
        <v>734</v>
      </c>
    </row>
    <row r="773" spans="1:1" x14ac:dyDescent="0.25">
      <c r="A773" t="s">
        <v>735</v>
      </c>
    </row>
    <row r="783" spans="1:1" x14ac:dyDescent="0.25">
      <c r="A783" t="s">
        <v>736</v>
      </c>
    </row>
    <row r="793" spans="1:1" x14ac:dyDescent="0.25">
      <c r="A793" t="s">
        <v>737</v>
      </c>
    </row>
    <row r="803" spans="1:1" x14ac:dyDescent="0.25">
      <c r="A803" t="s">
        <v>738</v>
      </c>
    </row>
    <row r="813" spans="1:1" x14ac:dyDescent="0.25">
      <c r="A813" t="s">
        <v>739</v>
      </c>
    </row>
    <row r="823" spans="1:1" x14ac:dyDescent="0.25">
      <c r="A823" t="s">
        <v>740</v>
      </c>
    </row>
    <row r="833" spans="1:1" x14ac:dyDescent="0.25">
      <c r="A833" t="s">
        <v>741</v>
      </c>
    </row>
    <row r="843" spans="1:1" x14ac:dyDescent="0.25">
      <c r="A843" t="s">
        <v>742</v>
      </c>
    </row>
    <row r="853" spans="1:1" x14ac:dyDescent="0.25">
      <c r="A853" t="s">
        <v>743</v>
      </c>
    </row>
    <row r="863" spans="1:1" x14ac:dyDescent="0.25">
      <c r="A863" t="s">
        <v>744</v>
      </c>
    </row>
    <row r="873" spans="1:1" x14ac:dyDescent="0.25">
      <c r="A873" t="s">
        <v>745</v>
      </c>
    </row>
    <row r="883" spans="1:1" x14ac:dyDescent="0.25">
      <c r="A883" t="s">
        <v>746</v>
      </c>
    </row>
    <row r="893" spans="1:1" x14ac:dyDescent="0.25">
      <c r="A893" t="s">
        <v>747</v>
      </c>
    </row>
    <row r="903" spans="1:1" x14ac:dyDescent="0.25">
      <c r="A903" t="s">
        <v>748</v>
      </c>
    </row>
    <row r="913" spans="1:1" x14ac:dyDescent="0.25">
      <c r="A913" t="s">
        <v>749</v>
      </c>
    </row>
    <row r="923" spans="1:1" x14ac:dyDescent="0.25">
      <c r="A923" t="s">
        <v>750</v>
      </c>
    </row>
    <row r="933" spans="1:1" x14ac:dyDescent="0.25">
      <c r="A933" t="s">
        <v>751</v>
      </c>
    </row>
    <row r="943" spans="1:1" x14ac:dyDescent="0.25">
      <c r="A943" t="s">
        <v>752</v>
      </c>
    </row>
    <row r="953" spans="1:1" x14ac:dyDescent="0.25">
      <c r="A953" t="s">
        <v>753</v>
      </c>
    </row>
    <row r="963" spans="1:1" x14ac:dyDescent="0.25">
      <c r="A963" t="s">
        <v>754</v>
      </c>
    </row>
    <row r="973" spans="1:1" x14ac:dyDescent="0.25">
      <c r="A973" t="s">
        <v>755</v>
      </c>
    </row>
    <row r="983" spans="1:1" x14ac:dyDescent="0.25">
      <c r="A983" t="s">
        <v>756</v>
      </c>
    </row>
    <row r="993" spans="1:1" x14ac:dyDescent="0.25">
      <c r="A993" t="s">
        <v>757</v>
      </c>
    </row>
  </sheetData>
  <conditionalFormatting sqref="G2 F1:F1048576">
    <cfRule type="expression" dxfId="37" priority="33">
      <formula>F1="defective"</formula>
    </cfRule>
  </conditionalFormatting>
  <conditionalFormatting sqref="A3">
    <cfRule type="expression" dxfId="36" priority="31">
      <formula>--(COUNTIF(F4:F12,"defective")&gt;0)</formula>
    </cfRule>
  </conditionalFormatting>
  <conditionalFormatting sqref="A13">
    <cfRule type="expression" dxfId="35" priority="30">
      <formula>--(COUNTIF(F14:F22,"defective")&gt;0)</formula>
    </cfRule>
  </conditionalFormatting>
  <conditionalFormatting sqref="A23">
    <cfRule type="expression" dxfId="34" priority="29">
      <formula>--(COUNTIF(F24:F32,"defective")&gt;0)</formula>
    </cfRule>
  </conditionalFormatting>
  <conditionalFormatting sqref="A33">
    <cfRule type="expression" dxfId="33" priority="28">
      <formula>--(COUNTIF(F34:F42,"defective")&gt;0)</formula>
    </cfRule>
  </conditionalFormatting>
  <conditionalFormatting sqref="A43">
    <cfRule type="expression" dxfId="32" priority="27">
      <formula>--(COUNTIF(F44:F52,"defective")&gt;0)</formula>
    </cfRule>
  </conditionalFormatting>
  <conditionalFormatting sqref="A53">
    <cfRule type="expression" dxfId="31" priority="26">
      <formula>--(COUNTIF(F54:F62,"defective")&gt;0)</formula>
    </cfRule>
  </conditionalFormatting>
  <conditionalFormatting sqref="A63">
    <cfRule type="expression" dxfId="30" priority="25">
      <formula>--(COUNTIF(F64:F72,"defective")&gt;0)</formula>
    </cfRule>
  </conditionalFormatting>
  <conditionalFormatting sqref="A73">
    <cfRule type="expression" dxfId="29" priority="24">
      <formula>--(COUNTIF(F74:F82,"defective")&gt;0)</formula>
    </cfRule>
  </conditionalFormatting>
  <conditionalFormatting sqref="A83">
    <cfRule type="expression" dxfId="28" priority="23">
      <formula>--(COUNTIF(F84:F92,"defective")&gt;0)</formula>
    </cfRule>
  </conditionalFormatting>
  <conditionalFormatting sqref="A93">
    <cfRule type="expression" dxfId="27" priority="22">
      <formula>--(COUNTIF(F94:F102,"defective")&gt;0)</formula>
    </cfRule>
  </conditionalFormatting>
  <conditionalFormatting sqref="A103">
    <cfRule type="expression" dxfId="26" priority="21">
      <formula>--(COUNTIF(F104:F112,"defective")&gt;0)</formula>
    </cfRule>
  </conditionalFormatting>
  <conditionalFormatting sqref="A113">
    <cfRule type="expression" dxfId="25" priority="20">
      <formula>--(COUNTIF(F114:F122,"defective")&gt;0)</formula>
    </cfRule>
  </conditionalFormatting>
  <conditionalFormatting sqref="A123">
    <cfRule type="expression" dxfId="24" priority="19">
      <formula>--(COUNTIF(F124:F132,"defective")&gt;0)</formula>
    </cfRule>
  </conditionalFormatting>
  <conditionalFormatting sqref="A133">
    <cfRule type="expression" dxfId="23" priority="18">
      <formula>--(COUNTIF(F134:F142,"defective")&gt;0)</formula>
    </cfRule>
  </conditionalFormatting>
  <conditionalFormatting sqref="A143">
    <cfRule type="expression" dxfId="22" priority="17">
      <formula>--(COUNTIF(F144:F152,"defective")&gt;0)</formula>
    </cfRule>
  </conditionalFormatting>
  <conditionalFormatting sqref="A153">
    <cfRule type="expression" dxfId="21" priority="16">
      <formula>--(COUNTIF(F154:F162,"defective")&gt;0)</formula>
    </cfRule>
  </conditionalFormatting>
  <conditionalFormatting sqref="A163">
    <cfRule type="expression" dxfId="20" priority="15">
      <formula>--(COUNTIF(F164:F172,"defective")&gt;0)</formula>
    </cfRule>
  </conditionalFormatting>
  <conditionalFormatting sqref="A173">
    <cfRule type="expression" dxfId="19" priority="14">
      <formula>--(COUNTIF(F174:F182,"defective")&gt;0)</formula>
    </cfRule>
  </conditionalFormatting>
  <conditionalFormatting sqref="A183">
    <cfRule type="expression" dxfId="18" priority="13">
      <formula>--(COUNTIF(F184:F192,"defective")&gt;0)</formula>
    </cfRule>
  </conditionalFormatting>
  <conditionalFormatting sqref="A193">
    <cfRule type="expression" dxfId="17" priority="12">
      <formula>--(COUNTIF(F194:F202,"defective")&gt;0)</formula>
    </cfRule>
  </conditionalFormatting>
  <conditionalFormatting sqref="A203">
    <cfRule type="expression" dxfId="16" priority="11">
      <formula>--(COUNTIF(F204:F212,"defective")&gt;0)</formula>
    </cfRule>
  </conditionalFormatting>
  <conditionalFormatting sqref="A213">
    <cfRule type="expression" dxfId="15" priority="10">
      <formula>--(COUNTIF(F214:F222,"defective")&gt;0)</formula>
    </cfRule>
  </conditionalFormatting>
  <conditionalFormatting sqref="A223">
    <cfRule type="expression" dxfId="14" priority="9">
      <formula>--(COUNTIF(F224:F232,"defective")&gt;0)</formula>
    </cfRule>
  </conditionalFormatting>
  <conditionalFormatting sqref="A233">
    <cfRule type="expression" dxfId="13" priority="8">
      <formula>--(COUNTIF(F234:F242,"defective")&gt;0)</formula>
    </cfRule>
  </conditionalFormatting>
  <conditionalFormatting sqref="A243">
    <cfRule type="expression" dxfId="12" priority="7">
      <formula>--(COUNTIF(F244:F252,"defective")&gt;0)</formula>
    </cfRule>
  </conditionalFormatting>
  <conditionalFormatting sqref="A253">
    <cfRule type="expression" dxfId="11" priority="6">
      <formula>--(COUNTIF(F254:F262,"defective")&gt;0)</formula>
    </cfRule>
  </conditionalFormatting>
  <conditionalFormatting sqref="A263">
    <cfRule type="expression" dxfId="10" priority="5">
      <formula>--(COUNTIF(F264:F272,"defective")&gt;0)</formula>
    </cfRule>
  </conditionalFormatting>
  <conditionalFormatting sqref="A273">
    <cfRule type="expression" dxfId="9" priority="4">
      <formula>--(COUNTIF(F274:F282,"defective")&gt;0)</formula>
    </cfRule>
  </conditionalFormatting>
  <conditionalFormatting sqref="A283">
    <cfRule type="expression" dxfId="8" priority="3">
      <formula>--(COUNTIF(F284:F292,"defective")&gt;0)</formula>
    </cfRule>
  </conditionalFormatting>
  <conditionalFormatting sqref="A293">
    <cfRule type="expression" dxfId="7" priority="2">
      <formula>--(COUNTIF(F294:F302,"defective")&gt;0)</formula>
    </cfRule>
  </conditionalFormatting>
  <conditionalFormatting sqref="A2:A1048574">
    <cfRule type="expression" dxfId="6" priority="34">
      <formula>F3="defective"</formula>
    </cfRule>
  </conditionalFormatting>
  <conditionalFormatting sqref="A1">
    <cfRule type="expression" dxfId="5" priority="38">
      <formula>#REF!="defective"</formula>
    </cfRule>
  </conditionalFormatting>
  <conditionalFormatting sqref="A1048575:A1048576">
    <cfRule type="expression" dxfId="4" priority="39">
      <formula>F1="defective"</formula>
    </cfRule>
  </conditionalFormatting>
  <dataValidations count="2">
    <dataValidation type="list" allowBlank="1" sqref="F3:F1048576">
      <formula1>status</formula1>
    </dataValidation>
    <dataValidation allowBlank="1" sqref="F2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selection activeCell="C1" sqref="C1:C1048576"/>
    </sheetView>
  </sheetViews>
  <sheetFormatPr defaultRowHeight="15" x14ac:dyDescent="0.25"/>
  <cols>
    <col min="1" max="1" width="20" bestFit="1" customWidth="1"/>
    <col min="2" max="2" width="18.28515625" bestFit="1" customWidth="1"/>
    <col min="4" max="4" width="11.5703125" bestFit="1" customWidth="1"/>
  </cols>
  <sheetData>
    <row r="1" spans="1:5" x14ac:dyDescent="0.25">
      <c r="A1" s="11" t="s">
        <v>31</v>
      </c>
      <c r="B1" s="11">
        <f>COUNTIF(C:C,"ready")</f>
        <v>103</v>
      </c>
    </row>
    <row r="2" spans="1:5" x14ac:dyDescent="0.25">
      <c r="A2" s="1" t="s">
        <v>10</v>
      </c>
      <c r="B2" s="1" t="s">
        <v>12</v>
      </c>
      <c r="C2" s="1" t="s">
        <v>11</v>
      </c>
      <c r="D2" s="1" t="s">
        <v>14</v>
      </c>
      <c r="E2" s="1" t="s">
        <v>758</v>
      </c>
    </row>
    <row r="3" spans="1:5" ht="15.75" x14ac:dyDescent="0.25">
      <c r="A3" s="6" t="s">
        <v>32</v>
      </c>
      <c r="B3" s="6" t="s">
        <v>33</v>
      </c>
      <c r="C3" t="s">
        <v>29</v>
      </c>
    </row>
    <row r="4" spans="1:5" ht="15.75" x14ac:dyDescent="0.25">
      <c r="A4" s="6" t="s">
        <v>34</v>
      </c>
      <c r="B4" s="6" t="s">
        <v>33</v>
      </c>
      <c r="C4" t="s">
        <v>29</v>
      </c>
    </row>
    <row r="5" spans="1:5" ht="15.75" x14ac:dyDescent="0.25">
      <c r="A5" s="6" t="s">
        <v>35</v>
      </c>
      <c r="B5" s="6" t="s">
        <v>36</v>
      </c>
      <c r="C5" t="s">
        <v>30</v>
      </c>
      <c r="D5" s="6" t="s">
        <v>608</v>
      </c>
      <c r="E5" s="6">
        <v>5</v>
      </c>
    </row>
    <row r="6" spans="1:5" ht="15.75" x14ac:dyDescent="0.25">
      <c r="A6" s="6" t="s">
        <v>37</v>
      </c>
      <c r="B6" s="6" t="s">
        <v>36</v>
      </c>
      <c r="C6" t="s">
        <v>30</v>
      </c>
      <c r="D6" s="6" t="s">
        <v>608</v>
      </c>
      <c r="E6" s="6">
        <v>1</v>
      </c>
    </row>
    <row r="7" spans="1:5" ht="15.75" x14ac:dyDescent="0.25">
      <c r="A7" s="6" t="s">
        <v>38</v>
      </c>
      <c r="B7" s="6" t="s">
        <v>36</v>
      </c>
      <c r="C7" t="s">
        <v>30</v>
      </c>
      <c r="D7" s="6" t="s">
        <v>608</v>
      </c>
      <c r="E7" s="6">
        <v>4</v>
      </c>
    </row>
    <row r="8" spans="1:5" ht="15.75" x14ac:dyDescent="0.25">
      <c r="A8" s="6" t="s">
        <v>39</v>
      </c>
      <c r="B8" s="6" t="s">
        <v>36</v>
      </c>
      <c r="C8" t="s">
        <v>30</v>
      </c>
      <c r="D8" s="6" t="s">
        <v>608</v>
      </c>
      <c r="E8" s="6">
        <v>8</v>
      </c>
    </row>
    <row r="9" spans="1:5" ht="15.75" x14ac:dyDescent="0.25">
      <c r="A9" s="6" t="s">
        <v>40</v>
      </c>
      <c r="B9" s="6" t="s">
        <v>36</v>
      </c>
      <c r="C9" t="s">
        <v>30</v>
      </c>
      <c r="D9" s="6" t="s">
        <v>608</v>
      </c>
      <c r="E9" s="6">
        <v>2</v>
      </c>
    </row>
    <row r="10" spans="1:5" ht="15.75" x14ac:dyDescent="0.25">
      <c r="A10" s="6" t="s">
        <v>41</v>
      </c>
      <c r="B10" s="6" t="s">
        <v>36</v>
      </c>
      <c r="C10" t="s">
        <v>30</v>
      </c>
      <c r="D10" s="6" t="s">
        <v>608</v>
      </c>
      <c r="E10" s="6">
        <v>0</v>
      </c>
    </row>
    <row r="11" spans="1:5" ht="15.75" x14ac:dyDescent="0.25">
      <c r="A11" s="6" t="s">
        <v>42</v>
      </c>
      <c r="B11" s="6" t="s">
        <v>36</v>
      </c>
      <c r="C11" t="s">
        <v>30</v>
      </c>
      <c r="D11" s="6" t="s">
        <v>608</v>
      </c>
      <c r="E11" s="6">
        <v>7</v>
      </c>
    </row>
    <row r="12" spans="1:5" ht="15.75" x14ac:dyDescent="0.25">
      <c r="A12" s="6" t="s">
        <v>43</v>
      </c>
      <c r="B12" s="6" t="s">
        <v>44</v>
      </c>
      <c r="C12" t="s">
        <v>30</v>
      </c>
      <c r="D12" s="6" t="s">
        <v>608</v>
      </c>
      <c r="E12" s="6">
        <v>3</v>
      </c>
    </row>
    <row r="13" spans="1:5" ht="15.75" x14ac:dyDescent="0.25">
      <c r="A13" s="6" t="s">
        <v>45</v>
      </c>
      <c r="B13" s="6" t="s">
        <v>44</v>
      </c>
      <c r="C13" t="s">
        <v>30</v>
      </c>
      <c r="D13" s="6" t="s">
        <v>608</v>
      </c>
      <c r="E13" s="6">
        <v>6</v>
      </c>
    </row>
    <row r="14" spans="1:5" ht="15.75" x14ac:dyDescent="0.25">
      <c r="A14" s="6" t="s">
        <v>46</v>
      </c>
      <c r="B14" s="6" t="s">
        <v>33</v>
      </c>
      <c r="C14" t="s">
        <v>30</v>
      </c>
      <c r="D14" s="6" t="s">
        <v>609</v>
      </c>
      <c r="E14" s="6">
        <v>0</v>
      </c>
    </row>
    <row r="15" spans="1:5" ht="15.75" x14ac:dyDescent="0.25">
      <c r="A15" s="6" t="s">
        <v>47</v>
      </c>
      <c r="B15" s="6" t="s">
        <v>33</v>
      </c>
      <c r="C15" t="s">
        <v>30</v>
      </c>
      <c r="D15" s="6" t="s">
        <v>609</v>
      </c>
      <c r="E15" s="6">
        <v>1</v>
      </c>
    </row>
    <row r="16" spans="1:5" ht="15.75" x14ac:dyDescent="0.25">
      <c r="A16" s="6" t="s">
        <v>48</v>
      </c>
      <c r="B16" s="6" t="s">
        <v>33</v>
      </c>
      <c r="C16" t="s">
        <v>30</v>
      </c>
      <c r="D16" s="6" t="s">
        <v>609</v>
      </c>
      <c r="E16" s="6">
        <v>2</v>
      </c>
    </row>
    <row r="17" spans="1:5" ht="15.75" x14ac:dyDescent="0.25">
      <c r="A17" s="6" t="s">
        <v>49</v>
      </c>
      <c r="B17" s="6" t="s">
        <v>33</v>
      </c>
      <c r="C17" t="s">
        <v>30</v>
      </c>
      <c r="D17" s="6" t="s">
        <v>609</v>
      </c>
      <c r="E17" s="6">
        <v>3</v>
      </c>
    </row>
    <row r="18" spans="1:5" ht="15.75" x14ac:dyDescent="0.25">
      <c r="A18" s="6" t="s">
        <v>50</v>
      </c>
      <c r="B18" s="6" t="s">
        <v>33</v>
      </c>
      <c r="C18" t="s">
        <v>29</v>
      </c>
      <c r="D18" s="6"/>
      <c r="E18" s="6">
        <v>4</v>
      </c>
    </row>
    <row r="19" spans="1:5" ht="15.75" x14ac:dyDescent="0.25">
      <c r="A19" s="6" t="s">
        <v>51</v>
      </c>
      <c r="B19" s="6" t="s">
        <v>33</v>
      </c>
      <c r="C19" t="s">
        <v>30</v>
      </c>
      <c r="D19" s="6" t="s">
        <v>609</v>
      </c>
      <c r="E19" s="6">
        <v>5</v>
      </c>
    </row>
    <row r="20" spans="1:5" ht="15.75" x14ac:dyDescent="0.25">
      <c r="A20" s="6" t="s">
        <v>52</v>
      </c>
      <c r="B20" s="6" t="s">
        <v>33</v>
      </c>
      <c r="C20" t="s">
        <v>30</v>
      </c>
      <c r="D20" s="6" t="s">
        <v>609</v>
      </c>
      <c r="E20" s="6">
        <v>6</v>
      </c>
    </row>
    <row r="21" spans="1:5" ht="15.75" x14ac:dyDescent="0.25">
      <c r="A21" s="6" t="s">
        <v>53</v>
      </c>
      <c r="B21" s="6" t="s">
        <v>33</v>
      </c>
      <c r="C21" t="s">
        <v>30</v>
      </c>
      <c r="D21" s="6" t="s">
        <v>609</v>
      </c>
      <c r="E21" s="6">
        <v>7</v>
      </c>
    </row>
    <row r="22" spans="1:5" ht="15.75" x14ac:dyDescent="0.25">
      <c r="A22" s="6" t="s">
        <v>54</v>
      </c>
      <c r="B22" s="6" t="s">
        <v>33</v>
      </c>
      <c r="C22" t="s">
        <v>30</v>
      </c>
      <c r="D22" s="6" t="s">
        <v>609</v>
      </c>
      <c r="E22" s="6">
        <v>8</v>
      </c>
    </row>
    <row r="23" spans="1:5" ht="15.75" x14ac:dyDescent="0.25">
      <c r="A23" s="6" t="s">
        <v>55</v>
      </c>
      <c r="B23" s="6" t="s">
        <v>33</v>
      </c>
      <c r="C23" t="s">
        <v>30</v>
      </c>
      <c r="D23" s="6" t="s">
        <v>610</v>
      </c>
      <c r="E23" s="6">
        <v>0</v>
      </c>
    </row>
    <row r="24" spans="1:5" ht="15.75" x14ac:dyDescent="0.25">
      <c r="A24" s="6" t="s">
        <v>56</v>
      </c>
      <c r="B24" s="6" t="s">
        <v>33</v>
      </c>
      <c r="C24" t="s">
        <v>30</v>
      </c>
      <c r="D24" s="6" t="s">
        <v>610</v>
      </c>
      <c r="E24" s="6">
        <v>1</v>
      </c>
    </row>
    <row r="25" spans="1:5" ht="15.75" x14ac:dyDescent="0.25">
      <c r="A25" s="6" t="s">
        <v>57</v>
      </c>
      <c r="B25" s="6" t="s">
        <v>33</v>
      </c>
      <c r="C25" t="s">
        <v>30</v>
      </c>
      <c r="D25" s="6" t="s">
        <v>610</v>
      </c>
      <c r="E25" s="6">
        <v>2</v>
      </c>
    </row>
    <row r="26" spans="1:5" ht="15.75" x14ac:dyDescent="0.25">
      <c r="A26" s="6" t="s">
        <v>58</v>
      </c>
      <c r="B26" s="6" t="s">
        <v>33</v>
      </c>
      <c r="C26" t="s">
        <v>30</v>
      </c>
      <c r="D26" s="6" t="s">
        <v>610</v>
      </c>
      <c r="E26" s="6">
        <v>3</v>
      </c>
    </row>
    <row r="27" spans="1:5" ht="15.75" x14ac:dyDescent="0.25">
      <c r="A27" s="6" t="s">
        <v>59</v>
      </c>
      <c r="B27" s="6" t="s">
        <v>33</v>
      </c>
      <c r="C27" t="s">
        <v>30</v>
      </c>
      <c r="D27" s="6" t="s">
        <v>610</v>
      </c>
      <c r="E27" s="6">
        <v>4</v>
      </c>
    </row>
    <row r="28" spans="1:5" ht="15.75" x14ac:dyDescent="0.25">
      <c r="A28" s="6" t="s">
        <v>60</v>
      </c>
      <c r="B28" s="6" t="s">
        <v>33</v>
      </c>
      <c r="C28" t="s">
        <v>30</v>
      </c>
      <c r="D28" s="6" t="s">
        <v>610</v>
      </c>
      <c r="E28" s="6">
        <v>5</v>
      </c>
    </row>
    <row r="29" spans="1:5" ht="15.75" x14ac:dyDescent="0.25">
      <c r="A29" s="6" t="s">
        <v>61</v>
      </c>
      <c r="B29" s="6" t="s">
        <v>33</v>
      </c>
      <c r="C29" t="s">
        <v>30</v>
      </c>
      <c r="D29" s="6" t="s">
        <v>610</v>
      </c>
      <c r="E29" s="6">
        <v>6</v>
      </c>
    </row>
    <row r="30" spans="1:5" ht="15.75" x14ac:dyDescent="0.25">
      <c r="A30" s="6" t="s">
        <v>62</v>
      </c>
      <c r="B30" s="6" t="s">
        <v>33</v>
      </c>
      <c r="C30" t="s">
        <v>30</v>
      </c>
      <c r="D30" s="6" t="s">
        <v>610</v>
      </c>
      <c r="E30" s="6">
        <v>7</v>
      </c>
    </row>
    <row r="31" spans="1:5" ht="15.75" x14ac:dyDescent="0.25">
      <c r="A31" s="6" t="s">
        <v>63</v>
      </c>
      <c r="B31" s="6" t="s">
        <v>33</v>
      </c>
      <c r="C31" t="s">
        <v>30</v>
      </c>
      <c r="D31" s="6" t="s">
        <v>610</v>
      </c>
      <c r="E31" s="6">
        <v>8</v>
      </c>
    </row>
    <row r="32" spans="1:5" ht="15.75" x14ac:dyDescent="0.25">
      <c r="A32" s="6" t="s">
        <v>64</v>
      </c>
      <c r="B32" s="6" t="s">
        <v>65</v>
      </c>
      <c r="C32" t="s">
        <v>30</v>
      </c>
      <c r="D32" s="6" t="s">
        <v>611</v>
      </c>
      <c r="E32" s="6">
        <v>0</v>
      </c>
    </row>
    <row r="33" spans="1:5" ht="15.75" x14ac:dyDescent="0.25">
      <c r="A33" s="6" t="s">
        <v>66</v>
      </c>
      <c r="B33" s="6" t="s">
        <v>65</v>
      </c>
      <c r="C33" t="s">
        <v>30</v>
      </c>
      <c r="D33" s="6" t="s">
        <v>611</v>
      </c>
      <c r="E33" s="6">
        <v>1</v>
      </c>
    </row>
    <row r="34" spans="1:5" ht="15.75" x14ac:dyDescent="0.25">
      <c r="A34" s="6" t="s">
        <v>67</v>
      </c>
      <c r="B34" s="6" t="s">
        <v>65</v>
      </c>
      <c r="C34" t="s">
        <v>30</v>
      </c>
      <c r="D34" s="6" t="s">
        <v>611</v>
      </c>
      <c r="E34" s="6">
        <v>2</v>
      </c>
    </row>
    <row r="35" spans="1:5" ht="15.75" x14ac:dyDescent="0.25">
      <c r="A35" s="6" t="s">
        <v>68</v>
      </c>
      <c r="B35" s="6" t="s">
        <v>65</v>
      </c>
      <c r="C35" t="s">
        <v>30</v>
      </c>
      <c r="D35" s="6" t="s">
        <v>611</v>
      </c>
      <c r="E35" s="6">
        <v>3</v>
      </c>
    </row>
    <row r="36" spans="1:5" ht="15.75" x14ac:dyDescent="0.25">
      <c r="A36" s="6" t="s">
        <v>69</v>
      </c>
      <c r="B36" s="6" t="s">
        <v>65</v>
      </c>
      <c r="C36" t="s">
        <v>30</v>
      </c>
      <c r="D36" s="6" t="s">
        <v>611</v>
      </c>
      <c r="E36" s="6">
        <v>4</v>
      </c>
    </row>
    <row r="37" spans="1:5" ht="15.75" x14ac:dyDescent="0.25">
      <c r="A37" s="6" t="s">
        <v>70</v>
      </c>
      <c r="B37" s="6" t="s">
        <v>65</v>
      </c>
      <c r="C37" t="s">
        <v>30</v>
      </c>
      <c r="D37" s="6" t="s">
        <v>611</v>
      </c>
      <c r="E37" s="6">
        <v>5</v>
      </c>
    </row>
    <row r="38" spans="1:5" ht="15.75" x14ac:dyDescent="0.25">
      <c r="A38" s="6" t="s">
        <v>71</v>
      </c>
      <c r="B38" s="6" t="s">
        <v>65</v>
      </c>
      <c r="C38" t="s">
        <v>30</v>
      </c>
      <c r="D38" s="6" t="s">
        <v>611</v>
      </c>
      <c r="E38" s="6">
        <v>6</v>
      </c>
    </row>
    <row r="39" spans="1:5" ht="15.75" x14ac:dyDescent="0.25">
      <c r="A39" s="6" t="s">
        <v>72</v>
      </c>
      <c r="B39" s="6" t="s">
        <v>65</v>
      </c>
      <c r="C39" t="s">
        <v>30</v>
      </c>
      <c r="D39" s="6" t="s">
        <v>611</v>
      </c>
      <c r="E39" s="6">
        <v>7</v>
      </c>
    </row>
    <row r="40" spans="1:5" ht="15.75" x14ac:dyDescent="0.25">
      <c r="A40" s="6" t="s">
        <v>73</v>
      </c>
      <c r="B40" s="6" t="s">
        <v>65</v>
      </c>
      <c r="C40" t="s">
        <v>30</v>
      </c>
      <c r="D40" s="6" t="s">
        <v>611</v>
      </c>
      <c r="E40" s="6">
        <v>8</v>
      </c>
    </row>
    <row r="41" spans="1:5" ht="15.75" x14ac:dyDescent="0.25">
      <c r="A41" s="6" t="s">
        <v>74</v>
      </c>
      <c r="B41" s="6" t="s">
        <v>65</v>
      </c>
      <c r="C41" t="s">
        <v>30</v>
      </c>
      <c r="D41" s="6" t="s">
        <v>612</v>
      </c>
      <c r="E41" s="6">
        <v>0</v>
      </c>
    </row>
    <row r="42" spans="1:5" ht="15.75" x14ac:dyDescent="0.25">
      <c r="A42" s="6" t="s">
        <v>75</v>
      </c>
      <c r="B42" s="6" t="s">
        <v>65</v>
      </c>
      <c r="C42" t="s">
        <v>30</v>
      </c>
      <c r="D42" s="6" t="s">
        <v>612</v>
      </c>
      <c r="E42" s="6">
        <v>1</v>
      </c>
    </row>
    <row r="43" spans="1:5" ht="15.75" x14ac:dyDescent="0.25">
      <c r="A43" s="6" t="s">
        <v>76</v>
      </c>
      <c r="B43" s="6" t="s">
        <v>65</v>
      </c>
      <c r="C43" t="s">
        <v>30</v>
      </c>
      <c r="D43" s="6" t="s">
        <v>612</v>
      </c>
      <c r="E43" s="6">
        <v>2</v>
      </c>
    </row>
    <row r="44" spans="1:5" ht="15.75" x14ac:dyDescent="0.25">
      <c r="A44" s="6" t="s">
        <v>77</v>
      </c>
      <c r="B44" s="6" t="s">
        <v>65</v>
      </c>
      <c r="C44" t="s">
        <v>30</v>
      </c>
      <c r="D44" s="6" t="s">
        <v>612</v>
      </c>
      <c r="E44" s="6">
        <v>3</v>
      </c>
    </row>
    <row r="45" spans="1:5" ht="15.75" x14ac:dyDescent="0.25">
      <c r="A45" s="6" t="s">
        <v>78</v>
      </c>
      <c r="B45" s="6" t="s">
        <v>65</v>
      </c>
      <c r="C45" t="s">
        <v>30</v>
      </c>
      <c r="D45" s="6" t="s">
        <v>612</v>
      </c>
      <c r="E45" s="6">
        <v>4</v>
      </c>
    </row>
    <row r="46" spans="1:5" ht="15.75" x14ac:dyDescent="0.25">
      <c r="A46" s="6" t="s">
        <v>79</v>
      </c>
      <c r="B46" s="6" t="s">
        <v>65</v>
      </c>
      <c r="C46" t="s">
        <v>30</v>
      </c>
      <c r="D46" s="6" t="s">
        <v>612</v>
      </c>
      <c r="E46" s="6">
        <v>5</v>
      </c>
    </row>
    <row r="47" spans="1:5" ht="15.75" x14ac:dyDescent="0.25">
      <c r="A47" s="6" t="s">
        <v>80</v>
      </c>
      <c r="B47" s="6" t="s">
        <v>65</v>
      </c>
      <c r="C47" t="s">
        <v>30</v>
      </c>
      <c r="D47" s="6" t="s">
        <v>612</v>
      </c>
      <c r="E47" s="6">
        <v>6</v>
      </c>
    </row>
    <row r="48" spans="1:5" ht="15.75" x14ac:dyDescent="0.25">
      <c r="A48" s="6" t="s">
        <v>81</v>
      </c>
      <c r="B48" s="6" t="s">
        <v>65</v>
      </c>
      <c r="C48" t="s">
        <v>30</v>
      </c>
      <c r="D48" s="6" t="s">
        <v>612</v>
      </c>
      <c r="E48" s="6">
        <v>7</v>
      </c>
    </row>
    <row r="49" spans="1:5" ht="15.75" x14ac:dyDescent="0.25">
      <c r="A49" s="6" t="s">
        <v>82</v>
      </c>
      <c r="B49" s="6" t="s">
        <v>65</v>
      </c>
      <c r="C49" t="s">
        <v>30</v>
      </c>
      <c r="D49" s="6" t="s">
        <v>612</v>
      </c>
      <c r="E49" s="6">
        <v>8</v>
      </c>
    </row>
    <row r="50" spans="1:5" ht="15.75" x14ac:dyDescent="0.25">
      <c r="A50" s="6" t="s">
        <v>83</v>
      </c>
      <c r="B50" s="6" t="s">
        <v>65</v>
      </c>
      <c r="C50" t="s">
        <v>30</v>
      </c>
      <c r="D50" s="6" t="s">
        <v>613</v>
      </c>
      <c r="E50" s="6">
        <v>0</v>
      </c>
    </row>
    <row r="51" spans="1:5" ht="15.75" x14ac:dyDescent="0.25">
      <c r="A51" s="6" t="s">
        <v>84</v>
      </c>
      <c r="B51" s="6" t="s">
        <v>65</v>
      </c>
      <c r="C51" t="s">
        <v>30</v>
      </c>
      <c r="D51" s="6" t="s">
        <v>613</v>
      </c>
      <c r="E51" s="6">
        <v>1</v>
      </c>
    </row>
    <row r="52" spans="1:5" ht="15.75" x14ac:dyDescent="0.25">
      <c r="A52" s="6" t="s">
        <v>85</v>
      </c>
      <c r="B52" s="6" t="s">
        <v>65</v>
      </c>
      <c r="C52" t="s">
        <v>30</v>
      </c>
      <c r="D52" s="6" t="s">
        <v>613</v>
      </c>
      <c r="E52" s="6">
        <v>2</v>
      </c>
    </row>
    <row r="53" spans="1:5" ht="15.75" x14ac:dyDescent="0.25">
      <c r="A53" s="6" t="s">
        <v>86</v>
      </c>
      <c r="B53" s="6" t="s">
        <v>65</v>
      </c>
      <c r="C53" t="s">
        <v>30</v>
      </c>
      <c r="D53" s="6" t="s">
        <v>613</v>
      </c>
      <c r="E53" s="6">
        <v>3</v>
      </c>
    </row>
    <row r="54" spans="1:5" ht="15.75" x14ac:dyDescent="0.25">
      <c r="A54" s="6" t="s">
        <v>87</v>
      </c>
      <c r="B54" s="6" t="s">
        <v>65</v>
      </c>
      <c r="C54" t="s">
        <v>30</v>
      </c>
      <c r="D54" s="6" t="s">
        <v>613</v>
      </c>
      <c r="E54" s="6">
        <v>4</v>
      </c>
    </row>
    <row r="55" spans="1:5" ht="15.75" x14ac:dyDescent="0.25">
      <c r="A55" s="6" t="s">
        <v>88</v>
      </c>
      <c r="B55" s="6" t="s">
        <v>65</v>
      </c>
      <c r="C55" t="s">
        <v>30</v>
      </c>
      <c r="D55" s="6" t="s">
        <v>613</v>
      </c>
      <c r="E55" s="6">
        <v>5</v>
      </c>
    </row>
    <row r="56" spans="1:5" ht="15.75" x14ac:dyDescent="0.25">
      <c r="A56" s="6" t="s">
        <v>89</v>
      </c>
      <c r="B56" s="6" t="s">
        <v>65</v>
      </c>
      <c r="C56" t="s">
        <v>30</v>
      </c>
      <c r="D56" s="6" t="s">
        <v>613</v>
      </c>
      <c r="E56" s="6">
        <v>6</v>
      </c>
    </row>
    <row r="57" spans="1:5" ht="15.75" x14ac:dyDescent="0.25">
      <c r="A57" s="6" t="s">
        <v>90</v>
      </c>
      <c r="B57" s="6" t="s">
        <v>65</v>
      </c>
      <c r="C57" t="s">
        <v>30</v>
      </c>
      <c r="D57" s="6" t="s">
        <v>613</v>
      </c>
      <c r="E57" s="6">
        <v>7</v>
      </c>
    </row>
    <row r="58" spans="1:5" ht="15.75" x14ac:dyDescent="0.25">
      <c r="A58" s="6" t="s">
        <v>91</v>
      </c>
      <c r="B58" s="6" t="s">
        <v>65</v>
      </c>
      <c r="C58" t="s">
        <v>30</v>
      </c>
      <c r="D58" s="6" t="s">
        <v>613</v>
      </c>
      <c r="E58" s="6">
        <v>8</v>
      </c>
    </row>
    <row r="59" spans="1:5" ht="15.75" x14ac:dyDescent="0.25">
      <c r="A59" s="6" t="s">
        <v>92</v>
      </c>
      <c r="B59" s="6" t="s">
        <v>65</v>
      </c>
      <c r="C59" t="s">
        <v>30</v>
      </c>
      <c r="D59" s="6" t="s">
        <v>614</v>
      </c>
      <c r="E59" s="6">
        <v>0</v>
      </c>
    </row>
    <row r="60" spans="1:5" ht="15.75" x14ac:dyDescent="0.25">
      <c r="A60" s="6" t="s">
        <v>93</v>
      </c>
      <c r="B60" s="6" t="s">
        <v>65</v>
      </c>
      <c r="C60" t="s">
        <v>30</v>
      </c>
      <c r="D60" s="6" t="s">
        <v>614</v>
      </c>
      <c r="E60" s="6">
        <v>1</v>
      </c>
    </row>
    <row r="61" spans="1:5" ht="15.75" x14ac:dyDescent="0.25">
      <c r="A61" s="6" t="s">
        <v>94</v>
      </c>
      <c r="B61" s="6" t="s">
        <v>65</v>
      </c>
      <c r="C61" t="s">
        <v>30</v>
      </c>
      <c r="D61" s="6" t="s">
        <v>614</v>
      </c>
      <c r="E61" s="6">
        <v>2</v>
      </c>
    </row>
    <row r="62" spans="1:5" ht="15.75" x14ac:dyDescent="0.25">
      <c r="A62" s="6" t="s">
        <v>95</v>
      </c>
      <c r="B62" s="6" t="s">
        <v>65</v>
      </c>
      <c r="C62" t="s">
        <v>30</v>
      </c>
      <c r="D62" s="6" t="s">
        <v>614</v>
      </c>
      <c r="E62" s="6">
        <v>3</v>
      </c>
    </row>
    <row r="63" spans="1:5" ht="15.75" x14ac:dyDescent="0.25">
      <c r="A63" s="6" t="s">
        <v>96</v>
      </c>
      <c r="B63" s="6" t="s">
        <v>65</v>
      </c>
      <c r="C63" t="s">
        <v>30</v>
      </c>
      <c r="D63" s="6" t="s">
        <v>614</v>
      </c>
      <c r="E63" s="6">
        <v>4</v>
      </c>
    </row>
    <row r="64" spans="1:5" ht="15.75" x14ac:dyDescent="0.25">
      <c r="A64" s="6" t="s">
        <v>97</v>
      </c>
      <c r="B64" s="6" t="s">
        <v>65</v>
      </c>
      <c r="C64" t="s">
        <v>30</v>
      </c>
      <c r="D64" s="6" t="s">
        <v>614</v>
      </c>
      <c r="E64" s="6">
        <v>5</v>
      </c>
    </row>
    <row r="65" spans="1:5" ht="15.75" x14ac:dyDescent="0.25">
      <c r="A65" s="6" t="s">
        <v>98</v>
      </c>
      <c r="B65" s="6" t="s">
        <v>65</v>
      </c>
      <c r="C65" t="s">
        <v>30</v>
      </c>
      <c r="D65" s="6" t="s">
        <v>614</v>
      </c>
      <c r="E65" s="6">
        <v>6</v>
      </c>
    </row>
    <row r="66" spans="1:5" ht="15.75" x14ac:dyDescent="0.25">
      <c r="A66" s="6" t="s">
        <v>99</v>
      </c>
      <c r="B66" s="6" t="s">
        <v>65</v>
      </c>
      <c r="C66" t="s">
        <v>30</v>
      </c>
      <c r="D66" s="6" t="s">
        <v>614</v>
      </c>
      <c r="E66" s="6">
        <v>7</v>
      </c>
    </row>
    <row r="67" spans="1:5" ht="15.75" x14ac:dyDescent="0.25">
      <c r="A67" s="6" t="s">
        <v>100</v>
      </c>
      <c r="B67" s="6" t="s">
        <v>65</v>
      </c>
      <c r="C67" t="s">
        <v>30</v>
      </c>
      <c r="D67" s="6" t="s">
        <v>614</v>
      </c>
      <c r="E67" s="6">
        <v>8</v>
      </c>
    </row>
    <row r="68" spans="1:5" ht="15.75" x14ac:dyDescent="0.25">
      <c r="A68" s="6" t="s">
        <v>101</v>
      </c>
      <c r="B68" s="6" t="s">
        <v>65</v>
      </c>
      <c r="C68" t="s">
        <v>30</v>
      </c>
      <c r="D68" s="6" t="s">
        <v>615</v>
      </c>
      <c r="E68" s="6">
        <v>0</v>
      </c>
    </row>
    <row r="69" spans="1:5" ht="15.75" x14ac:dyDescent="0.25">
      <c r="A69" s="6" t="s">
        <v>102</v>
      </c>
      <c r="B69" s="6" t="s">
        <v>65</v>
      </c>
      <c r="C69" t="s">
        <v>30</v>
      </c>
      <c r="D69" s="6" t="s">
        <v>615</v>
      </c>
      <c r="E69" s="6">
        <v>1</v>
      </c>
    </row>
    <row r="70" spans="1:5" ht="15.75" x14ac:dyDescent="0.25">
      <c r="A70" s="6" t="s">
        <v>103</v>
      </c>
      <c r="B70" s="6" t="s">
        <v>65</v>
      </c>
      <c r="C70" t="s">
        <v>30</v>
      </c>
      <c r="D70" s="6" t="s">
        <v>615</v>
      </c>
      <c r="E70" s="6">
        <v>2</v>
      </c>
    </row>
    <row r="71" spans="1:5" ht="15.75" x14ac:dyDescent="0.25">
      <c r="A71" s="6" t="s">
        <v>104</v>
      </c>
      <c r="B71" s="6" t="s">
        <v>65</v>
      </c>
      <c r="C71" t="s">
        <v>29</v>
      </c>
      <c r="D71" s="6"/>
      <c r="E71" s="6">
        <v>3</v>
      </c>
    </row>
    <row r="72" spans="1:5" ht="15.75" x14ac:dyDescent="0.25">
      <c r="A72" s="6" t="s">
        <v>105</v>
      </c>
      <c r="B72" s="6" t="s">
        <v>65</v>
      </c>
      <c r="C72" t="s">
        <v>30</v>
      </c>
      <c r="D72" s="6" t="s">
        <v>615</v>
      </c>
      <c r="E72" s="6">
        <v>4</v>
      </c>
    </row>
    <row r="73" spans="1:5" ht="15.75" x14ac:dyDescent="0.25">
      <c r="A73" s="6" t="s">
        <v>106</v>
      </c>
      <c r="B73" s="6" t="s">
        <v>107</v>
      </c>
      <c r="C73" t="s">
        <v>30</v>
      </c>
      <c r="D73" s="6" t="s">
        <v>615</v>
      </c>
      <c r="E73" s="6">
        <v>5</v>
      </c>
    </row>
    <row r="74" spans="1:5" ht="15.75" x14ac:dyDescent="0.25">
      <c r="A74" s="6" t="s">
        <v>108</v>
      </c>
      <c r="B74" s="6" t="s">
        <v>107</v>
      </c>
      <c r="C74" t="s">
        <v>30</v>
      </c>
      <c r="D74" s="6" t="s">
        <v>615</v>
      </c>
      <c r="E74" s="6">
        <v>6</v>
      </c>
    </row>
    <row r="75" spans="1:5" ht="15.75" x14ac:dyDescent="0.25">
      <c r="A75" s="6" t="s">
        <v>109</v>
      </c>
      <c r="B75" s="6" t="s">
        <v>107</v>
      </c>
      <c r="C75" t="s">
        <v>30</v>
      </c>
      <c r="D75" s="6" t="s">
        <v>615</v>
      </c>
      <c r="E75" s="6">
        <v>7</v>
      </c>
    </row>
    <row r="76" spans="1:5" ht="15.75" x14ac:dyDescent="0.25">
      <c r="A76" s="6" t="s">
        <v>110</v>
      </c>
      <c r="B76" s="6" t="s">
        <v>107</v>
      </c>
      <c r="C76" t="s">
        <v>30</v>
      </c>
      <c r="D76" s="6" t="s">
        <v>615</v>
      </c>
      <c r="E76" s="6">
        <v>8</v>
      </c>
    </row>
    <row r="77" spans="1:5" ht="15.75" x14ac:dyDescent="0.25">
      <c r="A77" s="6" t="s">
        <v>111</v>
      </c>
      <c r="B77" s="6" t="s">
        <v>112</v>
      </c>
      <c r="C77" t="s">
        <v>30</v>
      </c>
      <c r="D77" s="6" t="s">
        <v>616</v>
      </c>
      <c r="E77" s="6">
        <v>0</v>
      </c>
    </row>
    <row r="78" spans="1:5" ht="15.75" x14ac:dyDescent="0.25">
      <c r="A78" s="6" t="s">
        <v>113</v>
      </c>
      <c r="B78" s="6" t="s">
        <v>112</v>
      </c>
      <c r="C78" t="s">
        <v>30</v>
      </c>
      <c r="D78" s="6" t="s">
        <v>616</v>
      </c>
      <c r="E78" s="6">
        <v>1</v>
      </c>
    </row>
    <row r="79" spans="1:5" ht="15.75" x14ac:dyDescent="0.25">
      <c r="A79" s="6" t="s">
        <v>114</v>
      </c>
      <c r="B79" s="6" t="s">
        <v>112</v>
      </c>
      <c r="C79" t="s">
        <v>29</v>
      </c>
      <c r="D79" s="6"/>
      <c r="E79" s="6">
        <v>2</v>
      </c>
    </row>
    <row r="80" spans="1:5" ht="15.75" x14ac:dyDescent="0.25">
      <c r="A80" s="6" t="s">
        <v>115</v>
      </c>
      <c r="B80" s="6" t="s">
        <v>112</v>
      </c>
      <c r="C80" t="s">
        <v>30</v>
      </c>
      <c r="D80" s="6" t="s">
        <v>616</v>
      </c>
      <c r="E80" s="6">
        <v>3</v>
      </c>
    </row>
    <row r="81" spans="1:5" ht="15.75" x14ac:dyDescent="0.25">
      <c r="A81" s="6" t="s">
        <v>116</v>
      </c>
      <c r="B81" s="6" t="s">
        <v>112</v>
      </c>
      <c r="C81" t="s">
        <v>30</v>
      </c>
      <c r="D81" s="6" t="s">
        <v>616</v>
      </c>
      <c r="E81" s="6">
        <v>4</v>
      </c>
    </row>
    <row r="82" spans="1:5" ht="15.75" x14ac:dyDescent="0.25">
      <c r="A82" s="6" t="s">
        <v>117</v>
      </c>
      <c r="B82" s="6" t="s">
        <v>118</v>
      </c>
      <c r="C82" t="s">
        <v>29</v>
      </c>
      <c r="D82" s="6"/>
      <c r="E82" s="6">
        <v>5</v>
      </c>
    </row>
    <row r="83" spans="1:5" ht="15.75" x14ac:dyDescent="0.25">
      <c r="A83" s="6" t="s">
        <v>119</v>
      </c>
      <c r="B83" s="6" t="s">
        <v>118</v>
      </c>
      <c r="C83" t="s">
        <v>30</v>
      </c>
      <c r="D83" s="6" t="s">
        <v>616</v>
      </c>
      <c r="E83" s="6">
        <v>6</v>
      </c>
    </row>
    <row r="84" spans="1:5" ht="15.75" x14ac:dyDescent="0.25">
      <c r="A84" s="6" t="s">
        <v>120</v>
      </c>
      <c r="B84" s="6" t="s">
        <v>118</v>
      </c>
      <c r="C84" t="s">
        <v>30</v>
      </c>
      <c r="D84" s="6" t="s">
        <v>616</v>
      </c>
      <c r="E84" s="6">
        <v>7</v>
      </c>
    </row>
    <row r="85" spans="1:5" ht="15.75" x14ac:dyDescent="0.25">
      <c r="A85" s="6" t="s">
        <v>121</v>
      </c>
      <c r="B85" s="6" t="s">
        <v>118</v>
      </c>
      <c r="C85" t="s">
        <v>30</v>
      </c>
      <c r="D85" s="6" t="s">
        <v>616</v>
      </c>
      <c r="E85" s="6">
        <v>8</v>
      </c>
    </row>
    <row r="86" spans="1:5" ht="15.75" x14ac:dyDescent="0.25">
      <c r="A86" s="6" t="s">
        <v>122</v>
      </c>
      <c r="B86" s="6" t="s">
        <v>118</v>
      </c>
      <c r="C86" t="s">
        <v>27</v>
      </c>
      <c r="D86" s="6" t="s">
        <v>617</v>
      </c>
      <c r="E86" s="6">
        <v>0</v>
      </c>
    </row>
    <row r="87" spans="1:5" ht="15.75" x14ac:dyDescent="0.25">
      <c r="A87" s="6" t="s">
        <v>123</v>
      </c>
      <c r="B87" s="6" t="s">
        <v>124</v>
      </c>
      <c r="C87" t="s">
        <v>27</v>
      </c>
      <c r="D87" s="6" t="s">
        <v>617</v>
      </c>
      <c r="E87" s="6">
        <v>1</v>
      </c>
    </row>
    <row r="88" spans="1:5" ht="15.75" x14ac:dyDescent="0.25">
      <c r="A88" s="6" t="s">
        <v>125</v>
      </c>
      <c r="B88" s="6" t="s">
        <v>124</v>
      </c>
      <c r="C88" t="s">
        <v>30</v>
      </c>
      <c r="D88" s="6" t="s">
        <v>616</v>
      </c>
      <c r="E88" s="6">
        <v>2</v>
      </c>
    </row>
    <row r="89" spans="1:5" ht="15.75" x14ac:dyDescent="0.25">
      <c r="A89" s="6" t="s">
        <v>126</v>
      </c>
      <c r="B89" s="6" t="s">
        <v>124</v>
      </c>
      <c r="C89" t="s">
        <v>27</v>
      </c>
      <c r="D89" s="6" t="s">
        <v>615</v>
      </c>
      <c r="E89" s="6">
        <v>3</v>
      </c>
    </row>
    <row r="90" spans="1:5" ht="15.75" x14ac:dyDescent="0.25">
      <c r="A90" s="6" t="s">
        <v>127</v>
      </c>
      <c r="B90" s="6" t="s">
        <v>124</v>
      </c>
      <c r="C90" t="s">
        <v>30</v>
      </c>
      <c r="D90" s="6" t="s">
        <v>609</v>
      </c>
      <c r="E90" s="6">
        <v>4</v>
      </c>
    </row>
    <row r="91" spans="1:5" ht="15.75" x14ac:dyDescent="0.25">
      <c r="A91" s="6" t="s">
        <v>128</v>
      </c>
      <c r="B91" s="6" t="s">
        <v>124</v>
      </c>
      <c r="C91" t="s">
        <v>30</v>
      </c>
      <c r="D91" s="6" t="s">
        <v>616</v>
      </c>
      <c r="E91" s="6">
        <v>5</v>
      </c>
    </row>
    <row r="92" spans="1:5" ht="15.75" x14ac:dyDescent="0.25">
      <c r="A92" s="6" t="s">
        <v>129</v>
      </c>
      <c r="B92" s="6" t="s">
        <v>130</v>
      </c>
      <c r="C92" t="s">
        <v>27</v>
      </c>
      <c r="D92" s="6" t="s">
        <v>617</v>
      </c>
      <c r="E92" s="6">
        <v>6</v>
      </c>
    </row>
    <row r="93" spans="1:5" ht="15.75" x14ac:dyDescent="0.25">
      <c r="A93" s="6" t="s">
        <v>131</v>
      </c>
      <c r="B93" s="6" t="s">
        <v>130</v>
      </c>
      <c r="C93" t="s">
        <v>27</v>
      </c>
      <c r="D93" s="6" t="s">
        <v>617</v>
      </c>
      <c r="E93" s="6">
        <v>7</v>
      </c>
    </row>
    <row r="94" spans="1:5" ht="15.75" x14ac:dyDescent="0.25">
      <c r="A94" s="6" t="s">
        <v>132</v>
      </c>
      <c r="B94" s="6" t="s">
        <v>130</v>
      </c>
      <c r="C94" t="s">
        <v>30</v>
      </c>
      <c r="D94" s="6" t="s">
        <v>618</v>
      </c>
      <c r="E94" s="6">
        <v>8</v>
      </c>
    </row>
    <row r="95" spans="1:5" ht="15.75" x14ac:dyDescent="0.25">
      <c r="A95" s="6" t="s">
        <v>133</v>
      </c>
      <c r="B95" s="6" t="s">
        <v>134</v>
      </c>
      <c r="C95" t="s">
        <v>27</v>
      </c>
      <c r="D95" s="6" t="s">
        <v>619</v>
      </c>
      <c r="E95" s="6">
        <v>7</v>
      </c>
    </row>
    <row r="96" spans="1:5" ht="15.75" x14ac:dyDescent="0.25">
      <c r="A96" s="6" t="s">
        <v>135</v>
      </c>
      <c r="B96" s="6" t="s">
        <v>136</v>
      </c>
      <c r="C96" t="s">
        <v>27</v>
      </c>
      <c r="D96" s="6" t="s">
        <v>619</v>
      </c>
      <c r="E96" s="6">
        <v>8</v>
      </c>
    </row>
    <row r="97" spans="1:5" ht="15.75" x14ac:dyDescent="0.25">
      <c r="A97" s="6" t="s">
        <v>137</v>
      </c>
      <c r="B97" s="6" t="s">
        <v>130</v>
      </c>
      <c r="C97" t="s">
        <v>27</v>
      </c>
      <c r="D97" s="6" t="s">
        <v>619</v>
      </c>
      <c r="E97" s="6">
        <v>0</v>
      </c>
    </row>
    <row r="98" spans="1:5" ht="15.75" x14ac:dyDescent="0.25">
      <c r="A98" s="6" t="s">
        <v>138</v>
      </c>
      <c r="B98" s="6" t="s">
        <v>130</v>
      </c>
      <c r="C98" t="s">
        <v>27</v>
      </c>
      <c r="D98" s="6" t="s">
        <v>619</v>
      </c>
      <c r="E98" s="6">
        <v>1</v>
      </c>
    </row>
    <row r="99" spans="1:5" ht="15.75" x14ac:dyDescent="0.25">
      <c r="A99" s="6" t="s">
        <v>139</v>
      </c>
      <c r="B99" s="6" t="s">
        <v>140</v>
      </c>
      <c r="C99" t="s">
        <v>27</v>
      </c>
      <c r="D99" s="6" t="s">
        <v>619</v>
      </c>
      <c r="E99" s="6">
        <v>2</v>
      </c>
    </row>
    <row r="100" spans="1:5" ht="15.75" x14ac:dyDescent="0.25">
      <c r="A100" s="6" t="s">
        <v>141</v>
      </c>
      <c r="B100" s="6" t="s">
        <v>140</v>
      </c>
      <c r="C100" t="s">
        <v>27</v>
      </c>
      <c r="D100" s="6" t="s">
        <v>619</v>
      </c>
      <c r="E100" s="6">
        <v>3</v>
      </c>
    </row>
    <row r="101" spans="1:5" ht="15.75" x14ac:dyDescent="0.25">
      <c r="A101" s="6" t="s">
        <v>142</v>
      </c>
      <c r="B101" s="6" t="s">
        <v>140</v>
      </c>
      <c r="C101" t="s">
        <v>27</v>
      </c>
      <c r="D101" s="6" t="s">
        <v>619</v>
      </c>
      <c r="E101" s="6">
        <v>4</v>
      </c>
    </row>
    <row r="102" spans="1:5" ht="15.75" x14ac:dyDescent="0.25">
      <c r="A102" s="6" t="s">
        <v>143</v>
      </c>
      <c r="B102" s="6" t="s">
        <v>140</v>
      </c>
      <c r="C102" t="s">
        <v>27</v>
      </c>
      <c r="D102" s="6" t="s">
        <v>619</v>
      </c>
      <c r="E102" s="6">
        <v>5</v>
      </c>
    </row>
    <row r="103" spans="1:5" ht="15.75" x14ac:dyDescent="0.25">
      <c r="A103" s="6" t="s">
        <v>144</v>
      </c>
      <c r="B103" s="6" t="s">
        <v>140</v>
      </c>
      <c r="C103" t="s">
        <v>27</v>
      </c>
      <c r="D103" s="6" t="s">
        <v>619</v>
      </c>
      <c r="E103" s="6">
        <v>6</v>
      </c>
    </row>
    <row r="104" spans="1:5" ht="15.75" x14ac:dyDescent="0.25">
      <c r="A104" s="6" t="s">
        <v>145</v>
      </c>
      <c r="B104" s="6" t="s">
        <v>36</v>
      </c>
      <c r="C104" t="s">
        <v>30</v>
      </c>
      <c r="D104" s="6" t="s">
        <v>620</v>
      </c>
      <c r="E104" s="6">
        <v>0</v>
      </c>
    </row>
    <row r="105" spans="1:5" ht="15.75" x14ac:dyDescent="0.25">
      <c r="A105" s="6" t="s">
        <v>146</v>
      </c>
      <c r="B105" s="6" t="s">
        <v>36</v>
      </c>
      <c r="C105" t="s">
        <v>30</v>
      </c>
      <c r="D105" s="6" t="s">
        <v>620</v>
      </c>
      <c r="E105" s="6">
        <v>3</v>
      </c>
    </row>
    <row r="106" spans="1:5" ht="15.75" x14ac:dyDescent="0.25">
      <c r="A106" s="6" t="s">
        <v>147</v>
      </c>
      <c r="B106" s="6" t="s">
        <v>36</v>
      </c>
      <c r="C106" t="s">
        <v>30</v>
      </c>
      <c r="D106" s="6" t="s">
        <v>620</v>
      </c>
      <c r="E106" s="6">
        <v>6</v>
      </c>
    </row>
    <row r="107" spans="1:5" ht="15.75" x14ac:dyDescent="0.25">
      <c r="A107" s="6" t="s">
        <v>148</v>
      </c>
      <c r="B107" s="6" t="s">
        <v>36</v>
      </c>
      <c r="C107" t="s">
        <v>30</v>
      </c>
      <c r="D107" s="6" t="s">
        <v>620</v>
      </c>
      <c r="E107" s="6">
        <v>1</v>
      </c>
    </row>
    <row r="108" spans="1:5" ht="15.75" x14ac:dyDescent="0.25">
      <c r="A108" s="6" t="s">
        <v>149</v>
      </c>
      <c r="B108" s="6" t="s">
        <v>36</v>
      </c>
      <c r="C108" t="s">
        <v>30</v>
      </c>
      <c r="D108" s="6" t="s">
        <v>620</v>
      </c>
      <c r="E108" s="6">
        <v>2</v>
      </c>
    </row>
    <row r="109" spans="1:5" ht="15.75" x14ac:dyDescent="0.25">
      <c r="A109" s="6" t="s">
        <v>150</v>
      </c>
      <c r="B109" s="6" t="s">
        <v>36</v>
      </c>
      <c r="C109" t="s">
        <v>30</v>
      </c>
      <c r="D109" s="6" t="s">
        <v>620</v>
      </c>
      <c r="E109" s="6">
        <v>5</v>
      </c>
    </row>
    <row r="110" spans="1:5" ht="15.75" x14ac:dyDescent="0.25">
      <c r="A110" s="6" t="s">
        <v>151</v>
      </c>
      <c r="B110" s="6" t="s">
        <v>36</v>
      </c>
      <c r="C110" t="s">
        <v>30</v>
      </c>
      <c r="D110" s="6" t="s">
        <v>620</v>
      </c>
      <c r="E110" s="6">
        <v>7</v>
      </c>
    </row>
    <row r="111" spans="1:5" ht="15.75" x14ac:dyDescent="0.25">
      <c r="A111" s="6" t="s">
        <v>152</v>
      </c>
      <c r="B111" s="6" t="s">
        <v>44</v>
      </c>
      <c r="C111" t="s">
        <v>30</v>
      </c>
      <c r="D111" s="6" t="s">
        <v>620</v>
      </c>
      <c r="E111" s="6">
        <v>4</v>
      </c>
    </row>
    <row r="112" spans="1:5" ht="15.75" x14ac:dyDescent="0.25">
      <c r="A112" s="6" t="s">
        <v>153</v>
      </c>
      <c r="B112" s="6" t="s">
        <v>44</v>
      </c>
      <c r="C112" t="s">
        <v>30</v>
      </c>
      <c r="D112" s="6" t="s">
        <v>620</v>
      </c>
      <c r="E112" s="6">
        <v>8</v>
      </c>
    </row>
    <row r="113" spans="1:5" ht="15.75" x14ac:dyDescent="0.25">
      <c r="A113" s="6" t="s">
        <v>154</v>
      </c>
      <c r="B113" s="6" t="s">
        <v>136</v>
      </c>
      <c r="C113" t="s">
        <v>27</v>
      </c>
      <c r="D113" s="6" t="s">
        <v>621</v>
      </c>
      <c r="E113" s="6">
        <v>0</v>
      </c>
    </row>
    <row r="114" spans="1:5" ht="15.75" x14ac:dyDescent="0.25">
      <c r="A114" s="6" t="s">
        <v>155</v>
      </c>
      <c r="B114" s="6" t="s">
        <v>136</v>
      </c>
      <c r="C114" t="s">
        <v>27</v>
      </c>
      <c r="D114" s="6" t="s">
        <v>621</v>
      </c>
      <c r="E114" s="6">
        <v>1</v>
      </c>
    </row>
    <row r="115" spans="1:5" ht="15.75" x14ac:dyDescent="0.25">
      <c r="A115" s="6" t="s">
        <v>156</v>
      </c>
      <c r="B115" s="6" t="s">
        <v>136</v>
      </c>
      <c r="C115" t="s">
        <v>27</v>
      </c>
      <c r="D115" s="6" t="s">
        <v>621</v>
      </c>
      <c r="E115" s="6">
        <v>2</v>
      </c>
    </row>
    <row r="116" spans="1:5" ht="15.75" x14ac:dyDescent="0.25">
      <c r="A116" s="6" t="s">
        <v>157</v>
      </c>
      <c r="B116" s="6" t="s">
        <v>136</v>
      </c>
      <c r="C116" t="s">
        <v>27</v>
      </c>
      <c r="D116" s="6" t="s">
        <v>621</v>
      </c>
      <c r="E116" s="6">
        <v>3</v>
      </c>
    </row>
    <row r="117" spans="1:5" ht="15.75" x14ac:dyDescent="0.25">
      <c r="A117" s="6" t="s">
        <v>158</v>
      </c>
      <c r="B117" s="6" t="s">
        <v>159</v>
      </c>
      <c r="C117" t="s">
        <v>27</v>
      </c>
      <c r="D117" s="6" t="s">
        <v>621</v>
      </c>
      <c r="E117" s="6">
        <v>4</v>
      </c>
    </row>
    <row r="118" spans="1:5" ht="15.75" x14ac:dyDescent="0.25">
      <c r="A118" s="6" t="s">
        <v>160</v>
      </c>
      <c r="B118" s="6" t="s">
        <v>159</v>
      </c>
      <c r="C118" t="s">
        <v>27</v>
      </c>
      <c r="D118" s="6" t="s">
        <v>621</v>
      </c>
      <c r="E118" s="6">
        <v>5</v>
      </c>
    </row>
    <row r="119" spans="1:5" ht="15.75" x14ac:dyDescent="0.25">
      <c r="A119" s="6" t="s">
        <v>161</v>
      </c>
      <c r="B119" s="6" t="s">
        <v>159</v>
      </c>
      <c r="C119" t="s">
        <v>27</v>
      </c>
      <c r="D119" s="6" t="s">
        <v>621</v>
      </c>
      <c r="E119" s="6">
        <v>6</v>
      </c>
    </row>
    <row r="120" spans="1:5" ht="15.75" x14ac:dyDescent="0.25">
      <c r="A120" s="6" t="s">
        <v>162</v>
      </c>
      <c r="B120" s="6" t="s">
        <v>159</v>
      </c>
      <c r="C120" t="s">
        <v>27</v>
      </c>
      <c r="D120" s="6" t="s">
        <v>621</v>
      </c>
      <c r="E120" s="6">
        <v>7</v>
      </c>
    </row>
    <row r="121" spans="1:5" ht="15.75" x14ac:dyDescent="0.25">
      <c r="A121" s="6" t="s">
        <v>163</v>
      </c>
      <c r="B121" s="6" t="s">
        <v>159</v>
      </c>
      <c r="C121" t="s">
        <v>27</v>
      </c>
      <c r="D121" s="6" t="s">
        <v>621</v>
      </c>
      <c r="E121" s="6">
        <v>8</v>
      </c>
    </row>
    <row r="122" spans="1:5" ht="15.75" x14ac:dyDescent="0.25">
      <c r="A122" s="6" t="s">
        <v>164</v>
      </c>
      <c r="B122" s="6" t="s">
        <v>165</v>
      </c>
      <c r="C122" t="s">
        <v>27</v>
      </c>
      <c r="D122" s="6" t="s">
        <v>622</v>
      </c>
      <c r="E122" s="6">
        <v>8</v>
      </c>
    </row>
    <row r="123" spans="1:5" ht="15.75" x14ac:dyDescent="0.25">
      <c r="A123" s="6" t="s">
        <v>166</v>
      </c>
      <c r="B123" s="6" t="s">
        <v>167</v>
      </c>
      <c r="C123" t="s">
        <v>27</v>
      </c>
      <c r="D123" s="6" t="s">
        <v>622</v>
      </c>
      <c r="E123" s="6">
        <v>5</v>
      </c>
    </row>
    <row r="124" spans="1:5" ht="15.75" x14ac:dyDescent="0.25">
      <c r="A124" s="6" t="s">
        <v>168</v>
      </c>
      <c r="B124" s="6" t="s">
        <v>167</v>
      </c>
      <c r="C124" t="s">
        <v>27</v>
      </c>
      <c r="D124" s="6" t="s">
        <v>622</v>
      </c>
      <c r="E124" s="6">
        <v>6</v>
      </c>
    </row>
    <row r="125" spans="1:5" ht="15.75" x14ac:dyDescent="0.25">
      <c r="A125" s="6" t="s">
        <v>169</v>
      </c>
      <c r="B125" s="6" t="s">
        <v>167</v>
      </c>
      <c r="C125" t="s">
        <v>27</v>
      </c>
      <c r="D125" s="6" t="s">
        <v>622</v>
      </c>
      <c r="E125" s="6">
        <v>7</v>
      </c>
    </row>
    <row r="126" spans="1:5" ht="15.75" x14ac:dyDescent="0.25">
      <c r="A126" s="6" t="s">
        <v>170</v>
      </c>
      <c r="B126" s="6" t="s">
        <v>171</v>
      </c>
      <c r="C126" t="s">
        <v>27</v>
      </c>
      <c r="D126" s="6" t="s">
        <v>622</v>
      </c>
      <c r="E126" s="6">
        <v>0</v>
      </c>
    </row>
    <row r="127" spans="1:5" ht="15.75" x14ac:dyDescent="0.25">
      <c r="A127" s="6" t="s">
        <v>172</v>
      </c>
      <c r="B127" s="6" t="s">
        <v>171</v>
      </c>
      <c r="C127" t="s">
        <v>27</v>
      </c>
      <c r="D127" s="6" t="s">
        <v>622</v>
      </c>
      <c r="E127" s="6">
        <v>1</v>
      </c>
    </row>
    <row r="128" spans="1:5" ht="15.75" x14ac:dyDescent="0.25">
      <c r="A128" s="6" t="s">
        <v>173</v>
      </c>
      <c r="B128" s="6" t="s">
        <v>171</v>
      </c>
      <c r="C128" t="s">
        <v>27</v>
      </c>
      <c r="D128" s="6" t="s">
        <v>622</v>
      </c>
      <c r="E128" s="6">
        <v>2</v>
      </c>
    </row>
    <row r="129" spans="1:5" ht="15.75" x14ac:dyDescent="0.25">
      <c r="A129" s="6" t="s">
        <v>174</v>
      </c>
      <c r="B129" s="6" t="s">
        <v>171</v>
      </c>
      <c r="C129" t="s">
        <v>27</v>
      </c>
      <c r="D129" s="6" t="s">
        <v>622</v>
      </c>
      <c r="E129" s="6">
        <v>3</v>
      </c>
    </row>
    <row r="130" spans="1:5" ht="15.75" x14ac:dyDescent="0.25">
      <c r="A130" s="6" t="s">
        <v>175</v>
      </c>
      <c r="B130" s="6" t="s">
        <v>171</v>
      </c>
      <c r="C130" t="s">
        <v>27</v>
      </c>
      <c r="D130" s="6" t="s">
        <v>622</v>
      </c>
      <c r="E130" s="6">
        <v>4</v>
      </c>
    </row>
    <row r="131" spans="1:5" ht="15.75" x14ac:dyDescent="0.25">
      <c r="A131" s="6" t="s">
        <v>176</v>
      </c>
      <c r="B131" s="6" t="s">
        <v>177</v>
      </c>
      <c r="C131" t="s">
        <v>27</v>
      </c>
      <c r="D131" s="6" t="s">
        <v>623</v>
      </c>
      <c r="E131" s="6">
        <v>0</v>
      </c>
    </row>
    <row r="132" spans="1:5" ht="15.75" x14ac:dyDescent="0.25">
      <c r="A132" s="6" t="s">
        <v>178</v>
      </c>
      <c r="B132" s="6" t="s">
        <v>177</v>
      </c>
      <c r="C132" t="s">
        <v>27</v>
      </c>
      <c r="D132" s="6" t="s">
        <v>623</v>
      </c>
      <c r="E132" s="6">
        <v>1</v>
      </c>
    </row>
    <row r="133" spans="1:5" ht="15.75" x14ac:dyDescent="0.25">
      <c r="A133" s="6" t="s">
        <v>179</v>
      </c>
      <c r="B133" s="6" t="s">
        <v>177</v>
      </c>
      <c r="C133" t="s">
        <v>27</v>
      </c>
      <c r="D133" s="6" t="s">
        <v>623</v>
      </c>
      <c r="E133" s="6">
        <v>2</v>
      </c>
    </row>
    <row r="134" spans="1:5" ht="15.75" x14ac:dyDescent="0.25">
      <c r="A134" s="6" t="s">
        <v>180</v>
      </c>
      <c r="B134" s="6" t="s">
        <v>177</v>
      </c>
      <c r="C134" t="s">
        <v>27</v>
      </c>
      <c r="D134" s="6" t="s">
        <v>623</v>
      </c>
      <c r="E134" s="6">
        <v>3</v>
      </c>
    </row>
    <row r="135" spans="1:5" ht="15.75" x14ac:dyDescent="0.25">
      <c r="A135" s="6" t="s">
        <v>181</v>
      </c>
      <c r="B135" s="6" t="s">
        <v>177</v>
      </c>
      <c r="C135" t="s">
        <v>27</v>
      </c>
      <c r="D135" s="6" t="s">
        <v>623</v>
      </c>
      <c r="E135" s="6">
        <v>4</v>
      </c>
    </row>
    <row r="136" spans="1:5" ht="15.75" x14ac:dyDescent="0.25">
      <c r="A136" s="6" t="s">
        <v>182</v>
      </c>
      <c r="B136" s="6" t="s">
        <v>183</v>
      </c>
      <c r="C136" t="s">
        <v>27</v>
      </c>
      <c r="D136" s="6" t="s">
        <v>623</v>
      </c>
      <c r="E136" s="6">
        <v>5</v>
      </c>
    </row>
    <row r="137" spans="1:5" ht="15.75" x14ac:dyDescent="0.25">
      <c r="A137" s="6" t="s">
        <v>184</v>
      </c>
      <c r="B137" s="6" t="s">
        <v>183</v>
      </c>
      <c r="C137" t="s">
        <v>27</v>
      </c>
      <c r="D137" s="6" t="s">
        <v>623</v>
      </c>
      <c r="E137" s="6">
        <v>6</v>
      </c>
    </row>
    <row r="138" spans="1:5" ht="15.75" x14ac:dyDescent="0.25">
      <c r="A138" s="6" t="s">
        <v>185</v>
      </c>
      <c r="B138" s="6" t="s">
        <v>183</v>
      </c>
      <c r="C138" t="s">
        <v>27</v>
      </c>
      <c r="D138" s="6" t="s">
        <v>623</v>
      </c>
      <c r="E138" s="6">
        <v>7</v>
      </c>
    </row>
    <row r="139" spans="1:5" ht="15.75" x14ac:dyDescent="0.25">
      <c r="A139" s="6" t="s">
        <v>186</v>
      </c>
      <c r="B139" s="6" t="s">
        <v>183</v>
      </c>
      <c r="C139" t="s">
        <v>27</v>
      </c>
      <c r="D139" s="6" t="s">
        <v>623</v>
      </c>
      <c r="E139" s="6">
        <v>8</v>
      </c>
    </row>
    <row r="140" spans="1:5" ht="15.75" x14ac:dyDescent="0.25">
      <c r="A140" s="6" t="s">
        <v>187</v>
      </c>
      <c r="B140" s="6" t="s">
        <v>183</v>
      </c>
      <c r="C140" t="s">
        <v>27</v>
      </c>
      <c r="D140" s="6" t="s">
        <v>624</v>
      </c>
      <c r="E140" s="6">
        <v>0</v>
      </c>
    </row>
    <row r="141" spans="1:5" ht="15.75" x14ac:dyDescent="0.25">
      <c r="A141" s="6" t="s">
        <v>188</v>
      </c>
      <c r="B141" s="6" t="s">
        <v>189</v>
      </c>
      <c r="C141" t="s">
        <v>27</v>
      </c>
      <c r="D141" s="6" t="s">
        <v>624</v>
      </c>
      <c r="E141" s="6">
        <v>1</v>
      </c>
    </row>
    <row r="142" spans="1:5" ht="15.75" x14ac:dyDescent="0.25">
      <c r="A142" s="6" t="s">
        <v>190</v>
      </c>
      <c r="B142" s="6" t="s">
        <v>189</v>
      </c>
      <c r="C142" t="s">
        <v>27</v>
      </c>
      <c r="D142" s="6" t="s">
        <v>624</v>
      </c>
      <c r="E142" s="6">
        <v>2</v>
      </c>
    </row>
    <row r="143" spans="1:5" ht="15.75" x14ac:dyDescent="0.25">
      <c r="A143" s="6" t="s">
        <v>191</v>
      </c>
      <c r="B143" s="6" t="s">
        <v>189</v>
      </c>
      <c r="C143" t="s">
        <v>27</v>
      </c>
      <c r="D143" s="6" t="s">
        <v>624</v>
      </c>
      <c r="E143" s="6">
        <v>3</v>
      </c>
    </row>
    <row r="144" spans="1:5" ht="15.75" x14ac:dyDescent="0.25">
      <c r="A144" s="6" t="s">
        <v>192</v>
      </c>
      <c r="B144" s="6" t="s">
        <v>189</v>
      </c>
      <c r="C144" t="s">
        <v>27</v>
      </c>
      <c r="D144" s="6" t="s">
        <v>624</v>
      </c>
      <c r="E144" s="6">
        <v>4</v>
      </c>
    </row>
    <row r="145" spans="1:5" ht="15.75" x14ac:dyDescent="0.25">
      <c r="A145" s="6" t="s">
        <v>193</v>
      </c>
      <c r="B145" s="6" t="s">
        <v>189</v>
      </c>
      <c r="C145" t="s">
        <v>27</v>
      </c>
      <c r="D145" s="6" t="s">
        <v>624</v>
      </c>
      <c r="E145" s="6">
        <v>5</v>
      </c>
    </row>
    <row r="146" spans="1:5" ht="15.75" x14ac:dyDescent="0.25">
      <c r="A146" s="6" t="s">
        <v>194</v>
      </c>
      <c r="B146" s="6" t="s">
        <v>165</v>
      </c>
      <c r="C146" t="s">
        <v>27</v>
      </c>
      <c r="D146" s="6" t="s">
        <v>624</v>
      </c>
      <c r="E146" s="6">
        <v>6</v>
      </c>
    </row>
    <row r="147" spans="1:5" ht="15.75" x14ac:dyDescent="0.25">
      <c r="A147" s="6" t="s">
        <v>195</v>
      </c>
      <c r="B147" s="6" t="s">
        <v>165</v>
      </c>
      <c r="C147" t="s">
        <v>27</v>
      </c>
      <c r="D147" s="6" t="s">
        <v>624</v>
      </c>
      <c r="E147" s="6">
        <v>7</v>
      </c>
    </row>
    <row r="148" spans="1:5" ht="15.75" x14ac:dyDescent="0.25">
      <c r="A148" s="6" t="s">
        <v>196</v>
      </c>
      <c r="B148" s="6" t="s">
        <v>165</v>
      </c>
      <c r="C148" t="s">
        <v>27</v>
      </c>
      <c r="D148" s="6" t="s">
        <v>624</v>
      </c>
      <c r="E148" s="6">
        <v>8</v>
      </c>
    </row>
    <row r="149" spans="1:5" ht="15.75" x14ac:dyDescent="0.25">
      <c r="A149" s="6" t="s">
        <v>197</v>
      </c>
      <c r="B149" s="6" t="s">
        <v>198</v>
      </c>
      <c r="C149" t="s">
        <v>27</v>
      </c>
      <c r="D149" s="6" t="s">
        <v>625</v>
      </c>
      <c r="E149" s="6">
        <v>1</v>
      </c>
    </row>
    <row r="150" spans="1:5" ht="15.75" x14ac:dyDescent="0.25">
      <c r="A150" s="6" t="s">
        <v>199</v>
      </c>
      <c r="B150" s="6" t="s">
        <v>198</v>
      </c>
      <c r="C150" t="s">
        <v>27</v>
      </c>
      <c r="D150" s="6" t="s">
        <v>625</v>
      </c>
      <c r="E150" s="6">
        <v>2</v>
      </c>
    </row>
    <row r="151" spans="1:5" ht="15.75" x14ac:dyDescent="0.25">
      <c r="A151" s="6" t="s">
        <v>200</v>
      </c>
      <c r="B151" s="6" t="s">
        <v>198</v>
      </c>
      <c r="C151" t="s">
        <v>27</v>
      </c>
      <c r="D151" s="6" t="s">
        <v>625</v>
      </c>
      <c r="E151" s="6">
        <v>3</v>
      </c>
    </row>
    <row r="152" spans="1:5" ht="15.75" x14ac:dyDescent="0.25">
      <c r="A152" s="6" t="s">
        <v>201</v>
      </c>
      <c r="B152" s="6" t="s">
        <v>198</v>
      </c>
      <c r="C152" t="s">
        <v>27</v>
      </c>
      <c r="D152" s="6" t="s">
        <v>625</v>
      </c>
      <c r="E152" s="6">
        <v>4</v>
      </c>
    </row>
    <row r="153" spans="1:5" ht="15.75" x14ac:dyDescent="0.25">
      <c r="A153" s="6" t="s">
        <v>202</v>
      </c>
      <c r="B153" s="6" t="s">
        <v>198</v>
      </c>
      <c r="C153" t="s">
        <v>27</v>
      </c>
      <c r="D153" s="6" t="s">
        <v>625</v>
      </c>
      <c r="E153" s="6">
        <v>5</v>
      </c>
    </row>
    <row r="154" spans="1:5" ht="15.75" x14ac:dyDescent="0.25">
      <c r="A154" s="6" t="s">
        <v>203</v>
      </c>
      <c r="B154" s="6" t="s">
        <v>204</v>
      </c>
      <c r="C154" t="s">
        <v>27</v>
      </c>
      <c r="D154" s="6" t="s">
        <v>625</v>
      </c>
      <c r="E154" s="6">
        <v>6</v>
      </c>
    </row>
    <row r="155" spans="1:5" ht="15.75" x14ac:dyDescent="0.25">
      <c r="A155" s="6" t="s">
        <v>205</v>
      </c>
      <c r="B155" s="6" t="s">
        <v>204</v>
      </c>
      <c r="C155" t="s">
        <v>27</v>
      </c>
      <c r="D155" s="6" t="s">
        <v>625</v>
      </c>
      <c r="E155" s="6">
        <v>7</v>
      </c>
    </row>
    <row r="156" spans="1:5" ht="15.75" x14ac:dyDescent="0.25">
      <c r="A156" s="6" t="s">
        <v>206</v>
      </c>
      <c r="B156" s="6" t="s">
        <v>204</v>
      </c>
      <c r="C156" t="s">
        <v>27</v>
      </c>
      <c r="D156" s="6" t="s">
        <v>625</v>
      </c>
      <c r="E156" s="6">
        <v>8</v>
      </c>
    </row>
    <row r="157" spans="1:5" ht="15.75" x14ac:dyDescent="0.25">
      <c r="A157" s="6" t="s">
        <v>207</v>
      </c>
      <c r="B157" s="6" t="s">
        <v>165</v>
      </c>
      <c r="C157" t="s">
        <v>27</v>
      </c>
      <c r="D157" s="6" t="s">
        <v>625</v>
      </c>
      <c r="E157" s="6">
        <v>0</v>
      </c>
    </row>
    <row r="158" spans="1:5" ht="15.75" x14ac:dyDescent="0.25">
      <c r="A158" s="6" t="s">
        <v>208</v>
      </c>
      <c r="B158" s="6" t="s">
        <v>204</v>
      </c>
      <c r="C158" t="s">
        <v>27</v>
      </c>
      <c r="D158" s="6" t="s">
        <v>626</v>
      </c>
      <c r="E158" s="6">
        <v>0</v>
      </c>
    </row>
    <row r="159" spans="1:5" ht="15.75" x14ac:dyDescent="0.25">
      <c r="A159" s="6" t="s">
        <v>209</v>
      </c>
      <c r="B159" s="6" t="s">
        <v>204</v>
      </c>
      <c r="C159" t="s">
        <v>27</v>
      </c>
      <c r="D159" s="6" t="s">
        <v>626</v>
      </c>
      <c r="E159" s="6">
        <v>1</v>
      </c>
    </row>
    <row r="160" spans="1:5" ht="15.75" x14ac:dyDescent="0.25">
      <c r="A160" s="6" t="s">
        <v>210</v>
      </c>
      <c r="B160" s="6" t="s">
        <v>211</v>
      </c>
      <c r="C160" t="s">
        <v>27</v>
      </c>
      <c r="D160" s="6" t="s">
        <v>626</v>
      </c>
      <c r="E160" s="6">
        <v>2</v>
      </c>
    </row>
    <row r="161" spans="1:5" ht="15.75" x14ac:dyDescent="0.25">
      <c r="A161" s="6" t="s">
        <v>212</v>
      </c>
      <c r="B161" s="6" t="s">
        <v>211</v>
      </c>
      <c r="C161" t="s">
        <v>27</v>
      </c>
      <c r="D161" s="6" t="s">
        <v>626</v>
      </c>
      <c r="E161" s="6">
        <v>3</v>
      </c>
    </row>
    <row r="162" spans="1:5" ht="15.75" x14ac:dyDescent="0.25">
      <c r="A162" s="6" t="s">
        <v>213</v>
      </c>
      <c r="B162" s="6" t="s">
        <v>211</v>
      </c>
      <c r="C162" t="s">
        <v>27</v>
      </c>
      <c r="D162" s="6" t="s">
        <v>626</v>
      </c>
      <c r="E162" s="6">
        <v>4</v>
      </c>
    </row>
    <row r="163" spans="1:5" ht="15.75" x14ac:dyDescent="0.25">
      <c r="A163" s="6" t="s">
        <v>214</v>
      </c>
      <c r="B163" s="6" t="s">
        <v>211</v>
      </c>
      <c r="C163" t="s">
        <v>27</v>
      </c>
      <c r="D163" s="6" t="s">
        <v>626</v>
      </c>
      <c r="E163" s="6">
        <v>5</v>
      </c>
    </row>
    <row r="164" spans="1:5" ht="15.75" x14ac:dyDescent="0.25">
      <c r="A164" s="6" t="s">
        <v>215</v>
      </c>
      <c r="B164" s="6" t="s">
        <v>211</v>
      </c>
      <c r="C164" t="s">
        <v>27</v>
      </c>
      <c r="D164" s="6" t="s">
        <v>626</v>
      </c>
      <c r="E164" s="6">
        <v>6</v>
      </c>
    </row>
    <row r="165" spans="1:5" ht="15.75" x14ac:dyDescent="0.25">
      <c r="A165" s="6" t="s">
        <v>216</v>
      </c>
      <c r="B165" s="6" t="s">
        <v>217</v>
      </c>
      <c r="C165" t="s">
        <v>27</v>
      </c>
      <c r="D165" s="6" t="s">
        <v>626</v>
      </c>
      <c r="E165" s="6">
        <v>7</v>
      </c>
    </row>
    <row r="166" spans="1:5" ht="15.75" x14ac:dyDescent="0.25">
      <c r="A166" s="6" t="s">
        <v>218</v>
      </c>
      <c r="B166" s="6" t="s">
        <v>217</v>
      </c>
      <c r="C166" t="s">
        <v>27</v>
      </c>
      <c r="D166" s="6" t="s">
        <v>626</v>
      </c>
      <c r="E166" s="6">
        <v>8</v>
      </c>
    </row>
    <row r="167" spans="1:5" ht="15.75" x14ac:dyDescent="0.25">
      <c r="A167" s="6" t="s">
        <v>219</v>
      </c>
      <c r="B167" s="6" t="s">
        <v>217</v>
      </c>
      <c r="C167" t="s">
        <v>27</v>
      </c>
      <c r="D167" s="6" t="s">
        <v>627</v>
      </c>
      <c r="E167" s="6">
        <v>0</v>
      </c>
    </row>
    <row r="168" spans="1:5" ht="15.75" x14ac:dyDescent="0.25">
      <c r="A168" s="6" t="s">
        <v>220</v>
      </c>
      <c r="B168" s="6" t="s">
        <v>217</v>
      </c>
      <c r="C168" t="s">
        <v>27</v>
      </c>
      <c r="D168" s="6" t="s">
        <v>627</v>
      </c>
      <c r="E168" s="6">
        <v>1</v>
      </c>
    </row>
    <row r="169" spans="1:5" ht="15.75" x14ac:dyDescent="0.25">
      <c r="A169" s="6" t="s">
        <v>221</v>
      </c>
      <c r="B169" s="6" t="s">
        <v>217</v>
      </c>
      <c r="C169" t="s">
        <v>27</v>
      </c>
      <c r="D169" s="6" t="s">
        <v>627</v>
      </c>
      <c r="E169" s="6">
        <v>2</v>
      </c>
    </row>
    <row r="170" spans="1:5" ht="15.75" x14ac:dyDescent="0.25">
      <c r="A170" s="6" t="s">
        <v>222</v>
      </c>
      <c r="B170" s="6" t="s">
        <v>223</v>
      </c>
      <c r="C170" t="s">
        <v>27</v>
      </c>
      <c r="D170" s="6" t="s">
        <v>627</v>
      </c>
      <c r="E170" s="6">
        <v>3</v>
      </c>
    </row>
    <row r="171" spans="1:5" ht="15.75" x14ac:dyDescent="0.25">
      <c r="A171" s="6" t="s">
        <v>224</v>
      </c>
      <c r="B171" s="6" t="s">
        <v>223</v>
      </c>
      <c r="C171" t="s">
        <v>27</v>
      </c>
      <c r="D171" s="6" t="s">
        <v>627</v>
      </c>
      <c r="E171" s="6">
        <v>4</v>
      </c>
    </row>
    <row r="172" spans="1:5" ht="15.75" x14ac:dyDescent="0.25">
      <c r="A172" s="6" t="s">
        <v>225</v>
      </c>
      <c r="B172" s="6" t="s">
        <v>223</v>
      </c>
      <c r="C172" t="s">
        <v>27</v>
      </c>
      <c r="D172" s="6" t="s">
        <v>627</v>
      </c>
      <c r="E172" s="6">
        <v>5</v>
      </c>
    </row>
    <row r="173" spans="1:5" ht="15.75" x14ac:dyDescent="0.25">
      <c r="A173" s="6" t="s">
        <v>226</v>
      </c>
      <c r="B173" s="6" t="s">
        <v>223</v>
      </c>
      <c r="C173" t="s">
        <v>27</v>
      </c>
      <c r="D173" s="6" t="s">
        <v>627</v>
      </c>
      <c r="E173" s="6">
        <v>6</v>
      </c>
    </row>
    <row r="174" spans="1:5" ht="15.75" x14ac:dyDescent="0.25">
      <c r="A174" s="6" t="s">
        <v>227</v>
      </c>
      <c r="B174" s="6" t="s">
        <v>223</v>
      </c>
      <c r="C174" t="s">
        <v>27</v>
      </c>
      <c r="D174" s="6" t="s">
        <v>627</v>
      </c>
      <c r="E174" s="6">
        <v>7</v>
      </c>
    </row>
    <row r="175" spans="1:5" ht="15.75" x14ac:dyDescent="0.25">
      <c r="A175" s="6" t="s">
        <v>228</v>
      </c>
      <c r="B175" s="6" t="s">
        <v>229</v>
      </c>
      <c r="C175" t="s">
        <v>27</v>
      </c>
      <c r="D175" s="6" t="s">
        <v>627</v>
      </c>
      <c r="E175" s="6">
        <v>8</v>
      </c>
    </row>
    <row r="176" spans="1:5" ht="15.75" x14ac:dyDescent="0.25">
      <c r="A176" s="6" t="s">
        <v>230</v>
      </c>
      <c r="B176" s="6" t="s">
        <v>229</v>
      </c>
      <c r="C176" t="s">
        <v>27</v>
      </c>
      <c r="D176" s="6" t="s">
        <v>628</v>
      </c>
      <c r="E176" s="6">
        <v>0</v>
      </c>
    </row>
    <row r="177" spans="1:5" ht="15.75" x14ac:dyDescent="0.25">
      <c r="A177" s="6" t="s">
        <v>231</v>
      </c>
      <c r="B177" s="6" t="s">
        <v>229</v>
      </c>
      <c r="C177" t="s">
        <v>27</v>
      </c>
      <c r="D177" s="6" t="s">
        <v>628</v>
      </c>
      <c r="E177" s="6">
        <v>1</v>
      </c>
    </row>
    <row r="178" spans="1:5" ht="15.75" x14ac:dyDescent="0.25">
      <c r="A178" s="6" t="s">
        <v>232</v>
      </c>
      <c r="B178" s="6" t="s">
        <v>229</v>
      </c>
      <c r="C178" t="s">
        <v>27</v>
      </c>
      <c r="D178" s="6" t="s">
        <v>628</v>
      </c>
      <c r="E178" s="6">
        <v>2</v>
      </c>
    </row>
    <row r="179" spans="1:5" ht="15.75" x14ac:dyDescent="0.25">
      <c r="A179" s="6" t="s">
        <v>233</v>
      </c>
      <c r="B179" s="6" t="s">
        <v>229</v>
      </c>
      <c r="C179" t="s">
        <v>27</v>
      </c>
      <c r="D179" s="6" t="s">
        <v>628</v>
      </c>
      <c r="E179" s="6">
        <v>3</v>
      </c>
    </row>
    <row r="180" spans="1:5" ht="15.75" x14ac:dyDescent="0.25">
      <c r="A180" s="6" t="s">
        <v>234</v>
      </c>
      <c r="B180" s="6" t="s">
        <v>235</v>
      </c>
      <c r="C180" t="s">
        <v>27</v>
      </c>
      <c r="D180" s="6" t="s">
        <v>628</v>
      </c>
      <c r="E180" s="6">
        <v>4</v>
      </c>
    </row>
    <row r="181" spans="1:5" ht="15.75" x14ac:dyDescent="0.25">
      <c r="A181" s="6" t="s">
        <v>236</v>
      </c>
      <c r="B181" s="6" t="s">
        <v>235</v>
      </c>
      <c r="C181" t="s">
        <v>27</v>
      </c>
      <c r="D181" s="6" t="s">
        <v>628</v>
      </c>
      <c r="E181" s="6">
        <v>5</v>
      </c>
    </row>
    <row r="182" spans="1:5" ht="15.75" x14ac:dyDescent="0.25">
      <c r="A182" s="6" t="s">
        <v>237</v>
      </c>
      <c r="B182" s="6" t="s">
        <v>235</v>
      </c>
      <c r="C182" t="s">
        <v>27</v>
      </c>
      <c r="D182" s="6" t="s">
        <v>628</v>
      </c>
      <c r="E182" s="6">
        <v>6</v>
      </c>
    </row>
    <row r="183" spans="1:5" ht="15.75" x14ac:dyDescent="0.25">
      <c r="A183" s="6" t="s">
        <v>238</v>
      </c>
      <c r="B183" s="6" t="s">
        <v>235</v>
      </c>
      <c r="C183" t="s">
        <v>27</v>
      </c>
      <c r="D183" s="6" t="s">
        <v>628</v>
      </c>
      <c r="E183" s="6">
        <v>7</v>
      </c>
    </row>
    <row r="184" spans="1:5" ht="15.75" x14ac:dyDescent="0.25">
      <c r="A184" s="6" t="s">
        <v>239</v>
      </c>
      <c r="B184" s="6" t="s">
        <v>235</v>
      </c>
      <c r="C184" t="s">
        <v>27</v>
      </c>
      <c r="D184" s="6" t="s">
        <v>628</v>
      </c>
      <c r="E184" s="6">
        <v>8</v>
      </c>
    </row>
    <row r="185" spans="1:5" ht="15.75" x14ac:dyDescent="0.25">
      <c r="A185" s="6" t="s">
        <v>240</v>
      </c>
      <c r="B185" s="6" t="s">
        <v>241</v>
      </c>
      <c r="C185" t="s">
        <v>27</v>
      </c>
      <c r="D185" s="6" t="s">
        <v>629</v>
      </c>
      <c r="E185" s="6">
        <v>0</v>
      </c>
    </row>
    <row r="186" spans="1:5" ht="15.75" x14ac:dyDescent="0.25">
      <c r="A186" s="6" t="s">
        <v>242</v>
      </c>
      <c r="B186" s="6" t="s">
        <v>241</v>
      </c>
      <c r="C186" t="s">
        <v>27</v>
      </c>
      <c r="D186" s="6" t="s">
        <v>629</v>
      </c>
      <c r="E186" s="6">
        <v>1</v>
      </c>
    </row>
    <row r="187" spans="1:5" ht="15.75" x14ac:dyDescent="0.25">
      <c r="A187" s="6" t="s">
        <v>243</v>
      </c>
      <c r="B187" s="6" t="s">
        <v>241</v>
      </c>
      <c r="C187" t="s">
        <v>27</v>
      </c>
      <c r="D187" s="6" t="s">
        <v>629</v>
      </c>
      <c r="E187" s="6">
        <v>2</v>
      </c>
    </row>
    <row r="188" spans="1:5" ht="15.75" x14ac:dyDescent="0.25">
      <c r="A188" s="6" t="s">
        <v>244</v>
      </c>
      <c r="B188" s="6" t="s">
        <v>241</v>
      </c>
      <c r="C188" t="s">
        <v>27</v>
      </c>
      <c r="D188" s="6" t="s">
        <v>629</v>
      </c>
      <c r="E188" s="6">
        <v>3</v>
      </c>
    </row>
    <row r="189" spans="1:5" ht="15.75" x14ac:dyDescent="0.25">
      <c r="A189" s="6" t="s">
        <v>245</v>
      </c>
      <c r="B189" s="6" t="s">
        <v>241</v>
      </c>
      <c r="C189" t="s">
        <v>27</v>
      </c>
      <c r="D189" s="6" t="s">
        <v>629</v>
      </c>
      <c r="E189" s="6">
        <v>4</v>
      </c>
    </row>
    <row r="190" spans="1:5" ht="15.75" x14ac:dyDescent="0.25">
      <c r="A190" s="6" t="s">
        <v>246</v>
      </c>
      <c r="B190" s="6" t="s">
        <v>247</v>
      </c>
      <c r="C190" t="s">
        <v>27</v>
      </c>
      <c r="D190" s="6" t="s">
        <v>629</v>
      </c>
      <c r="E190" s="6">
        <v>5</v>
      </c>
    </row>
    <row r="191" spans="1:5" ht="15.75" x14ac:dyDescent="0.25">
      <c r="A191" s="6" t="s">
        <v>248</v>
      </c>
      <c r="B191" s="6" t="s">
        <v>247</v>
      </c>
      <c r="C191" t="s">
        <v>27</v>
      </c>
      <c r="D191" s="6" t="s">
        <v>629</v>
      </c>
      <c r="E191" s="6">
        <v>6</v>
      </c>
    </row>
    <row r="192" spans="1:5" ht="15.75" x14ac:dyDescent="0.25">
      <c r="A192" s="6" t="s">
        <v>249</v>
      </c>
      <c r="B192" s="6" t="s">
        <v>247</v>
      </c>
      <c r="C192" t="s">
        <v>27</v>
      </c>
      <c r="D192" s="6" t="s">
        <v>629</v>
      </c>
      <c r="E192" s="6">
        <v>7</v>
      </c>
    </row>
    <row r="193" spans="1:5" ht="15.75" x14ac:dyDescent="0.25">
      <c r="A193" s="6" t="s">
        <v>250</v>
      </c>
      <c r="B193" s="6" t="s">
        <v>247</v>
      </c>
      <c r="C193" t="s">
        <v>27</v>
      </c>
      <c r="D193" s="6" t="s">
        <v>629</v>
      </c>
      <c r="E193" s="6">
        <v>8</v>
      </c>
    </row>
    <row r="194" spans="1:5" ht="15.75" x14ac:dyDescent="0.25">
      <c r="A194" s="6" t="s">
        <v>251</v>
      </c>
      <c r="B194" s="6" t="s">
        <v>807</v>
      </c>
      <c r="C194" t="s">
        <v>30</v>
      </c>
      <c r="D194" s="6" t="s">
        <v>630</v>
      </c>
      <c r="E194" s="6">
        <v>5</v>
      </c>
    </row>
    <row r="195" spans="1:5" ht="15.75" x14ac:dyDescent="0.25">
      <c r="A195" s="6" t="s">
        <v>253</v>
      </c>
      <c r="B195" s="6" t="s">
        <v>807</v>
      </c>
      <c r="C195" t="s">
        <v>30</v>
      </c>
      <c r="D195" s="6" t="s">
        <v>630</v>
      </c>
      <c r="E195" s="6">
        <v>0</v>
      </c>
    </row>
    <row r="196" spans="1:5" ht="15.75" x14ac:dyDescent="0.25">
      <c r="A196" s="6" t="s">
        <v>254</v>
      </c>
      <c r="B196" s="6" t="s">
        <v>807</v>
      </c>
      <c r="C196" t="s">
        <v>30</v>
      </c>
      <c r="D196" s="6" t="s">
        <v>630</v>
      </c>
      <c r="E196" s="6">
        <v>1</v>
      </c>
    </row>
    <row r="197" spans="1:5" ht="15.75" x14ac:dyDescent="0.25">
      <c r="A197" s="6" t="s">
        <v>255</v>
      </c>
      <c r="B197" s="6" t="s">
        <v>807</v>
      </c>
      <c r="C197" t="s">
        <v>30</v>
      </c>
      <c r="D197" s="6" t="s">
        <v>630</v>
      </c>
      <c r="E197" s="6">
        <v>8</v>
      </c>
    </row>
    <row r="198" spans="1:5" ht="15.75" x14ac:dyDescent="0.25">
      <c r="A198" s="6" t="s">
        <v>256</v>
      </c>
      <c r="B198" s="6" t="s">
        <v>807</v>
      </c>
      <c r="C198" t="s">
        <v>30</v>
      </c>
      <c r="D198" s="6" t="s">
        <v>630</v>
      </c>
      <c r="E198" s="6">
        <v>7</v>
      </c>
    </row>
    <row r="199" spans="1:5" ht="15.75" x14ac:dyDescent="0.25">
      <c r="A199" s="6" t="s">
        <v>257</v>
      </c>
      <c r="B199" s="6" t="s">
        <v>807</v>
      </c>
      <c r="C199" t="s">
        <v>30</v>
      </c>
      <c r="D199" s="6" t="s">
        <v>630</v>
      </c>
      <c r="E199" s="6">
        <v>6</v>
      </c>
    </row>
    <row r="200" spans="1:5" ht="15.75" x14ac:dyDescent="0.25">
      <c r="A200" s="6" t="s">
        <v>258</v>
      </c>
      <c r="B200" s="6" t="s">
        <v>807</v>
      </c>
      <c r="C200" t="s">
        <v>30</v>
      </c>
      <c r="D200" s="6" t="s">
        <v>630</v>
      </c>
      <c r="E200" s="6">
        <v>4</v>
      </c>
    </row>
    <row r="201" spans="1:5" ht="15.75" x14ac:dyDescent="0.25">
      <c r="A201" s="6" t="s">
        <v>259</v>
      </c>
      <c r="B201" s="6" t="s">
        <v>807</v>
      </c>
      <c r="C201" t="s">
        <v>30</v>
      </c>
      <c r="D201" s="6" t="s">
        <v>630</v>
      </c>
      <c r="E201" s="6">
        <v>2</v>
      </c>
    </row>
    <row r="202" spans="1:5" ht="15.75" x14ac:dyDescent="0.25">
      <c r="A202" s="6" t="s">
        <v>260</v>
      </c>
      <c r="B202" s="6" t="s">
        <v>807</v>
      </c>
      <c r="C202" t="s">
        <v>30</v>
      </c>
      <c r="D202" s="6" t="s">
        <v>630</v>
      </c>
      <c r="E202" s="6">
        <v>3</v>
      </c>
    </row>
    <row r="203" spans="1:5" ht="15.75" x14ac:dyDescent="0.25">
      <c r="A203" s="6" t="s">
        <v>262</v>
      </c>
      <c r="B203" s="6" t="s">
        <v>252</v>
      </c>
      <c r="C203" t="s">
        <v>30</v>
      </c>
      <c r="D203" s="6" t="s">
        <v>631</v>
      </c>
      <c r="E203" s="6">
        <v>2</v>
      </c>
    </row>
    <row r="204" spans="1:5" ht="15.75" x14ac:dyDescent="0.25">
      <c r="A204" s="6" t="s">
        <v>263</v>
      </c>
      <c r="B204" s="6" t="s">
        <v>252</v>
      </c>
      <c r="C204" t="s">
        <v>30</v>
      </c>
      <c r="D204" s="6" t="s">
        <v>631</v>
      </c>
      <c r="E204" s="6">
        <v>6</v>
      </c>
    </row>
    <row r="205" spans="1:5" ht="15.75" x14ac:dyDescent="0.25">
      <c r="A205" s="6" t="s">
        <v>264</v>
      </c>
      <c r="B205" s="6" t="s">
        <v>265</v>
      </c>
      <c r="C205" t="s">
        <v>30</v>
      </c>
      <c r="D205" s="6" t="s">
        <v>631</v>
      </c>
      <c r="E205" s="6">
        <v>7</v>
      </c>
    </row>
    <row r="206" spans="1:5" ht="15.75" x14ac:dyDescent="0.25">
      <c r="A206" s="6" t="s">
        <v>266</v>
      </c>
      <c r="B206" s="6" t="s">
        <v>265</v>
      </c>
      <c r="C206" t="s">
        <v>30</v>
      </c>
      <c r="D206" s="6" t="s">
        <v>631</v>
      </c>
      <c r="E206" s="6">
        <v>4</v>
      </c>
    </row>
    <row r="207" spans="1:5" ht="15.75" x14ac:dyDescent="0.25">
      <c r="A207" s="6" t="s">
        <v>267</v>
      </c>
      <c r="B207" s="6" t="s">
        <v>268</v>
      </c>
      <c r="C207" t="s">
        <v>30</v>
      </c>
      <c r="D207" s="6" t="s">
        <v>631</v>
      </c>
      <c r="E207" s="6">
        <v>1</v>
      </c>
    </row>
    <row r="208" spans="1:5" ht="15.75" x14ac:dyDescent="0.25">
      <c r="A208" s="6" t="s">
        <v>269</v>
      </c>
      <c r="B208" s="6" t="s">
        <v>268</v>
      </c>
      <c r="C208" t="s">
        <v>30</v>
      </c>
      <c r="D208" s="6" t="s">
        <v>631</v>
      </c>
      <c r="E208" s="6">
        <v>3</v>
      </c>
    </row>
    <row r="209" spans="1:5" ht="15.75" x14ac:dyDescent="0.25">
      <c r="A209" s="6" t="s">
        <v>270</v>
      </c>
      <c r="B209" s="6" t="s">
        <v>268</v>
      </c>
      <c r="C209" t="s">
        <v>30</v>
      </c>
      <c r="D209" s="6" t="s">
        <v>631</v>
      </c>
      <c r="E209" s="6">
        <v>8</v>
      </c>
    </row>
    <row r="210" spans="1:5" ht="15.75" x14ac:dyDescent="0.25">
      <c r="A210" s="6" t="s">
        <v>271</v>
      </c>
      <c r="B210" s="6" t="s">
        <v>268</v>
      </c>
      <c r="C210" t="s">
        <v>30</v>
      </c>
      <c r="D210" s="6" t="s">
        <v>631</v>
      </c>
      <c r="E210" s="6">
        <v>5</v>
      </c>
    </row>
    <row r="211" spans="1:5" ht="15.75" x14ac:dyDescent="0.25">
      <c r="A211" s="6" t="s">
        <v>272</v>
      </c>
      <c r="B211" s="6" t="s">
        <v>252</v>
      </c>
      <c r="C211" t="s">
        <v>30</v>
      </c>
      <c r="D211" s="6" t="s">
        <v>631</v>
      </c>
      <c r="E211" s="6">
        <v>0</v>
      </c>
    </row>
    <row r="212" spans="1:5" ht="15.75" x14ac:dyDescent="0.25">
      <c r="A212" s="6" t="s">
        <v>273</v>
      </c>
      <c r="B212" s="6" t="s">
        <v>265</v>
      </c>
      <c r="C212" t="s">
        <v>30</v>
      </c>
      <c r="D212" s="6" t="s">
        <v>632</v>
      </c>
      <c r="E212" s="6">
        <v>7</v>
      </c>
    </row>
    <row r="213" spans="1:5" ht="15.75" x14ac:dyDescent="0.25">
      <c r="A213" s="6" t="s">
        <v>274</v>
      </c>
      <c r="B213" s="6" t="s">
        <v>265</v>
      </c>
      <c r="C213" t="s">
        <v>30</v>
      </c>
      <c r="D213" s="6" t="s">
        <v>632</v>
      </c>
      <c r="E213" s="6">
        <v>1</v>
      </c>
    </row>
    <row r="214" spans="1:5" ht="15.75" x14ac:dyDescent="0.25">
      <c r="A214" s="6" t="s">
        <v>275</v>
      </c>
      <c r="B214" s="6" t="s">
        <v>265</v>
      </c>
      <c r="C214" t="s">
        <v>30</v>
      </c>
      <c r="D214" s="6" t="s">
        <v>632</v>
      </c>
      <c r="E214" s="6">
        <v>5</v>
      </c>
    </row>
    <row r="215" spans="1:5" ht="15.75" x14ac:dyDescent="0.25">
      <c r="A215" s="6" t="s">
        <v>276</v>
      </c>
      <c r="B215" s="6" t="s">
        <v>277</v>
      </c>
      <c r="C215" t="s">
        <v>30</v>
      </c>
      <c r="D215" s="6" t="s">
        <v>632</v>
      </c>
      <c r="E215" s="6">
        <v>6</v>
      </c>
    </row>
    <row r="216" spans="1:5" ht="15.75" x14ac:dyDescent="0.25">
      <c r="A216" s="6" t="s">
        <v>278</v>
      </c>
      <c r="B216" s="6" t="s">
        <v>279</v>
      </c>
      <c r="C216" t="s">
        <v>30</v>
      </c>
      <c r="D216" s="6" t="s">
        <v>632</v>
      </c>
      <c r="E216" s="6">
        <v>4</v>
      </c>
    </row>
    <row r="217" spans="1:5" ht="15.75" x14ac:dyDescent="0.25">
      <c r="A217" s="6" t="s">
        <v>280</v>
      </c>
      <c r="B217" s="6" t="s">
        <v>279</v>
      </c>
      <c r="C217" t="s">
        <v>30</v>
      </c>
      <c r="D217" s="6" t="s">
        <v>632</v>
      </c>
      <c r="E217" s="6">
        <v>0</v>
      </c>
    </row>
    <row r="218" spans="1:5" ht="15.75" x14ac:dyDescent="0.25">
      <c r="A218" s="6" t="s">
        <v>281</v>
      </c>
      <c r="B218" s="6" t="s">
        <v>279</v>
      </c>
      <c r="C218" t="s">
        <v>30</v>
      </c>
      <c r="D218" s="6" t="s">
        <v>632</v>
      </c>
      <c r="E218" s="6">
        <v>2</v>
      </c>
    </row>
    <row r="219" spans="1:5" ht="15.75" x14ac:dyDescent="0.25">
      <c r="A219" s="6" t="s">
        <v>282</v>
      </c>
      <c r="B219" s="6" t="s">
        <v>279</v>
      </c>
      <c r="C219" t="s">
        <v>30</v>
      </c>
      <c r="D219" s="6" t="s">
        <v>632</v>
      </c>
      <c r="E219" s="6">
        <v>8</v>
      </c>
    </row>
    <row r="220" spans="1:5" ht="15.75" x14ac:dyDescent="0.25">
      <c r="A220" s="6" t="s">
        <v>283</v>
      </c>
      <c r="B220" s="6" t="s">
        <v>279</v>
      </c>
      <c r="C220" t="s">
        <v>30</v>
      </c>
      <c r="D220" s="6" t="s">
        <v>632</v>
      </c>
      <c r="E220" s="6">
        <v>3</v>
      </c>
    </row>
    <row r="221" spans="1:5" ht="15.75" x14ac:dyDescent="0.25">
      <c r="A221" s="6" t="s">
        <v>284</v>
      </c>
      <c r="B221" s="6" t="s">
        <v>285</v>
      </c>
      <c r="C221" t="s">
        <v>30</v>
      </c>
      <c r="D221" s="6" t="s">
        <v>633</v>
      </c>
      <c r="E221" s="6">
        <v>3</v>
      </c>
    </row>
    <row r="222" spans="1:5" ht="15.75" x14ac:dyDescent="0.25">
      <c r="A222" s="6" t="s">
        <v>286</v>
      </c>
      <c r="B222" s="6" t="s">
        <v>285</v>
      </c>
      <c r="C222" t="s">
        <v>30</v>
      </c>
      <c r="D222" s="6" t="s">
        <v>633</v>
      </c>
      <c r="E222" s="6">
        <v>1</v>
      </c>
    </row>
    <row r="223" spans="1:5" ht="15.75" x14ac:dyDescent="0.25">
      <c r="A223" s="6" t="s">
        <v>287</v>
      </c>
      <c r="B223" s="6" t="s">
        <v>285</v>
      </c>
      <c r="C223" t="s">
        <v>30</v>
      </c>
      <c r="D223" s="6" t="s">
        <v>633</v>
      </c>
      <c r="E223" s="6">
        <v>2</v>
      </c>
    </row>
    <row r="224" spans="1:5" ht="15.75" x14ac:dyDescent="0.25">
      <c r="A224" s="6" t="s">
        <v>288</v>
      </c>
      <c r="B224" s="6" t="s">
        <v>285</v>
      </c>
      <c r="C224" t="s">
        <v>30</v>
      </c>
      <c r="D224" s="6" t="s">
        <v>633</v>
      </c>
      <c r="E224" s="6">
        <v>5</v>
      </c>
    </row>
    <row r="225" spans="1:5" ht="15.75" x14ac:dyDescent="0.25">
      <c r="A225" s="6" t="s">
        <v>289</v>
      </c>
      <c r="B225" s="6" t="s">
        <v>285</v>
      </c>
      <c r="C225" t="s">
        <v>30</v>
      </c>
      <c r="D225" s="6" t="s">
        <v>633</v>
      </c>
      <c r="E225" s="6">
        <v>6</v>
      </c>
    </row>
    <row r="226" spans="1:5" ht="15.75" x14ac:dyDescent="0.25">
      <c r="A226" s="6" t="s">
        <v>290</v>
      </c>
      <c r="B226" s="6" t="s">
        <v>285</v>
      </c>
      <c r="C226" t="s">
        <v>30</v>
      </c>
      <c r="D226" s="6" t="s">
        <v>633</v>
      </c>
      <c r="E226" s="6">
        <v>7</v>
      </c>
    </row>
    <row r="227" spans="1:5" ht="15.75" x14ac:dyDescent="0.25">
      <c r="A227" s="6" t="s">
        <v>291</v>
      </c>
      <c r="B227" s="6" t="s">
        <v>285</v>
      </c>
      <c r="C227" t="s">
        <v>30</v>
      </c>
      <c r="D227" s="6" t="s">
        <v>633</v>
      </c>
      <c r="E227" s="6">
        <v>8</v>
      </c>
    </row>
    <row r="228" spans="1:5" ht="15.75" x14ac:dyDescent="0.25">
      <c r="A228" s="6" t="s">
        <v>184</v>
      </c>
      <c r="B228" s="6" t="s">
        <v>285</v>
      </c>
      <c r="C228" t="s">
        <v>30</v>
      </c>
      <c r="D228" s="6" t="s">
        <v>633</v>
      </c>
      <c r="E228" s="6">
        <v>4</v>
      </c>
    </row>
    <row r="229" spans="1:5" ht="15.75" x14ac:dyDescent="0.25">
      <c r="A229" s="6" t="s">
        <v>292</v>
      </c>
      <c r="B229" s="6" t="s">
        <v>285</v>
      </c>
      <c r="C229" t="s">
        <v>30</v>
      </c>
      <c r="D229" s="6" t="s">
        <v>633</v>
      </c>
      <c r="E229" s="6">
        <v>0</v>
      </c>
    </row>
    <row r="230" spans="1:5" ht="15.75" x14ac:dyDescent="0.25">
      <c r="A230" s="6" t="s">
        <v>293</v>
      </c>
      <c r="B230" s="6" t="s">
        <v>294</v>
      </c>
      <c r="C230" t="s">
        <v>30</v>
      </c>
      <c r="D230" s="6" t="s">
        <v>634</v>
      </c>
      <c r="E230" s="6">
        <v>0</v>
      </c>
    </row>
    <row r="231" spans="1:5" ht="15.75" x14ac:dyDescent="0.25">
      <c r="A231" s="6" t="s">
        <v>295</v>
      </c>
      <c r="B231" s="6" t="s">
        <v>294</v>
      </c>
      <c r="C231" t="s">
        <v>30</v>
      </c>
      <c r="D231" s="6" t="s">
        <v>634</v>
      </c>
      <c r="E231" s="6">
        <v>1</v>
      </c>
    </row>
    <row r="232" spans="1:5" ht="15.75" x14ac:dyDescent="0.25">
      <c r="A232" s="6" t="s">
        <v>296</v>
      </c>
      <c r="B232" s="6" t="s">
        <v>294</v>
      </c>
      <c r="C232" t="s">
        <v>30</v>
      </c>
      <c r="D232" s="6" t="s">
        <v>634</v>
      </c>
      <c r="E232" s="6">
        <v>2</v>
      </c>
    </row>
    <row r="233" spans="1:5" ht="15.75" x14ac:dyDescent="0.25">
      <c r="A233" s="6" t="s">
        <v>297</v>
      </c>
      <c r="B233" s="6" t="s">
        <v>294</v>
      </c>
      <c r="C233" t="s">
        <v>30</v>
      </c>
      <c r="D233" s="6" t="s">
        <v>634</v>
      </c>
      <c r="E233" s="6">
        <v>3</v>
      </c>
    </row>
    <row r="234" spans="1:5" ht="15.75" x14ac:dyDescent="0.25">
      <c r="A234" s="6" t="s">
        <v>298</v>
      </c>
      <c r="B234" s="6" t="s">
        <v>294</v>
      </c>
      <c r="C234" t="s">
        <v>30</v>
      </c>
      <c r="D234" s="6" t="s">
        <v>634</v>
      </c>
      <c r="E234" s="6">
        <v>4</v>
      </c>
    </row>
    <row r="235" spans="1:5" ht="15.75" x14ac:dyDescent="0.25">
      <c r="A235" s="6" t="s">
        <v>299</v>
      </c>
      <c r="B235" s="6" t="s">
        <v>294</v>
      </c>
      <c r="C235" t="s">
        <v>30</v>
      </c>
      <c r="D235" s="6" t="s">
        <v>634</v>
      </c>
      <c r="E235" s="6">
        <v>5</v>
      </c>
    </row>
    <row r="236" spans="1:5" ht="15.75" x14ac:dyDescent="0.25">
      <c r="A236" s="6" t="s">
        <v>300</v>
      </c>
      <c r="B236" s="6" t="s">
        <v>294</v>
      </c>
      <c r="C236" t="s">
        <v>30</v>
      </c>
      <c r="D236" s="6" t="s">
        <v>634</v>
      </c>
      <c r="E236" s="6">
        <v>6</v>
      </c>
    </row>
    <row r="237" spans="1:5" ht="15.75" x14ac:dyDescent="0.25">
      <c r="A237" s="6" t="s">
        <v>301</v>
      </c>
      <c r="B237" s="6" t="s">
        <v>294</v>
      </c>
      <c r="C237" t="s">
        <v>30</v>
      </c>
      <c r="D237" s="6" t="s">
        <v>634</v>
      </c>
      <c r="E237" s="6">
        <v>7</v>
      </c>
    </row>
    <row r="238" spans="1:5" ht="15.75" x14ac:dyDescent="0.25">
      <c r="A238" s="6" t="s">
        <v>302</v>
      </c>
      <c r="B238" s="6" t="s">
        <v>294</v>
      </c>
      <c r="C238" t="s">
        <v>30</v>
      </c>
      <c r="D238" s="6" t="s">
        <v>634</v>
      </c>
      <c r="E238" s="6">
        <v>8</v>
      </c>
    </row>
    <row r="239" spans="1:5" ht="15.75" x14ac:dyDescent="0.25">
      <c r="A239" s="6" t="s">
        <v>303</v>
      </c>
      <c r="B239" s="6" t="s">
        <v>294</v>
      </c>
      <c r="C239" t="s">
        <v>27</v>
      </c>
      <c r="D239" s="6" t="s">
        <v>618</v>
      </c>
      <c r="E239" s="6">
        <v>0</v>
      </c>
    </row>
    <row r="240" spans="1:5" ht="15.75" x14ac:dyDescent="0.25">
      <c r="A240" s="6" t="s">
        <v>304</v>
      </c>
      <c r="B240" s="6" t="s">
        <v>33</v>
      </c>
      <c r="C240" t="s">
        <v>27</v>
      </c>
      <c r="D240" s="6" t="s">
        <v>618</v>
      </c>
      <c r="E240" s="6">
        <v>1</v>
      </c>
    </row>
    <row r="241" spans="1:5" ht="15.75" x14ac:dyDescent="0.25">
      <c r="A241" s="6" t="s">
        <v>305</v>
      </c>
      <c r="B241" s="6" t="s">
        <v>33</v>
      </c>
      <c r="C241" t="s">
        <v>27</v>
      </c>
      <c r="D241" s="6" t="s">
        <v>618</v>
      </c>
      <c r="E241" s="6">
        <v>2</v>
      </c>
    </row>
    <row r="242" spans="1:5" ht="15.75" x14ac:dyDescent="0.25">
      <c r="A242" s="6" t="s">
        <v>306</v>
      </c>
      <c r="B242" s="6" t="s">
        <v>33</v>
      </c>
      <c r="C242" t="s">
        <v>27</v>
      </c>
      <c r="D242" s="6" t="s">
        <v>618</v>
      </c>
      <c r="E242" s="6">
        <v>3</v>
      </c>
    </row>
    <row r="243" spans="1:5" ht="15.75" x14ac:dyDescent="0.25">
      <c r="A243" s="6" t="s">
        <v>307</v>
      </c>
      <c r="B243" s="6" t="s">
        <v>33</v>
      </c>
      <c r="C243" t="s">
        <v>27</v>
      </c>
      <c r="D243" s="6" t="s">
        <v>618</v>
      </c>
      <c r="E243" s="6">
        <v>4</v>
      </c>
    </row>
    <row r="244" spans="1:5" ht="15.75" x14ac:dyDescent="0.25">
      <c r="A244" s="6" t="s">
        <v>308</v>
      </c>
      <c r="B244" s="6" t="s">
        <v>33</v>
      </c>
      <c r="C244" t="s">
        <v>27</v>
      </c>
      <c r="D244" s="6" t="s">
        <v>618</v>
      </c>
      <c r="E244" s="6">
        <v>5</v>
      </c>
    </row>
    <row r="245" spans="1:5" ht="15.75" x14ac:dyDescent="0.25">
      <c r="A245" s="6" t="s">
        <v>309</v>
      </c>
      <c r="B245" s="6" t="s">
        <v>33</v>
      </c>
      <c r="C245" t="s">
        <v>27</v>
      </c>
      <c r="D245" s="6" t="s">
        <v>618</v>
      </c>
      <c r="E245" s="6">
        <v>6</v>
      </c>
    </row>
    <row r="246" spans="1:5" ht="15.75" x14ac:dyDescent="0.25">
      <c r="A246" s="6" t="s">
        <v>310</v>
      </c>
      <c r="B246" s="6" t="s">
        <v>33</v>
      </c>
      <c r="C246" t="s">
        <v>27</v>
      </c>
      <c r="D246" s="6" t="s">
        <v>618</v>
      </c>
      <c r="E246" s="6">
        <v>7</v>
      </c>
    </row>
    <row r="247" spans="1:5" ht="15.75" x14ac:dyDescent="0.25">
      <c r="A247" s="6" t="s">
        <v>311</v>
      </c>
      <c r="B247" s="6" t="s">
        <v>33</v>
      </c>
      <c r="C247" t="s">
        <v>29</v>
      </c>
      <c r="D247" s="6"/>
      <c r="E247" s="6">
        <v>8</v>
      </c>
    </row>
    <row r="248" spans="1:5" ht="15.75" x14ac:dyDescent="0.25">
      <c r="A248" s="6" t="s">
        <v>312</v>
      </c>
      <c r="B248" s="6" t="s">
        <v>906</v>
      </c>
      <c r="C248" t="s">
        <v>30</v>
      </c>
      <c r="D248" s="6" t="s">
        <v>635</v>
      </c>
      <c r="E248" s="6">
        <v>0</v>
      </c>
    </row>
    <row r="249" spans="1:5" ht="15.75" x14ac:dyDescent="0.25">
      <c r="A249" s="6" t="s">
        <v>313</v>
      </c>
      <c r="B249" s="6" t="s">
        <v>33</v>
      </c>
      <c r="C249" t="s">
        <v>30</v>
      </c>
      <c r="D249" s="6" t="s">
        <v>635</v>
      </c>
      <c r="E249" s="6">
        <v>1</v>
      </c>
    </row>
    <row r="250" spans="1:5" ht="15.75" x14ac:dyDescent="0.25">
      <c r="A250" s="6" t="s">
        <v>314</v>
      </c>
      <c r="B250" s="6" t="s">
        <v>33</v>
      </c>
      <c r="C250" t="s">
        <v>30</v>
      </c>
      <c r="D250" s="6" t="s">
        <v>635</v>
      </c>
      <c r="E250" s="6">
        <v>2</v>
      </c>
    </row>
    <row r="251" spans="1:5" ht="15.75" x14ac:dyDescent="0.25">
      <c r="A251" s="6" t="s">
        <v>315</v>
      </c>
      <c r="B251" s="6" t="s">
        <v>33</v>
      </c>
      <c r="C251" t="s">
        <v>30</v>
      </c>
      <c r="D251" s="6" t="s">
        <v>635</v>
      </c>
      <c r="E251" s="6">
        <v>3</v>
      </c>
    </row>
    <row r="252" spans="1:5" ht="15.75" x14ac:dyDescent="0.25">
      <c r="A252" s="6" t="s">
        <v>316</v>
      </c>
      <c r="B252" s="6" t="s">
        <v>33</v>
      </c>
      <c r="C252" t="s">
        <v>30</v>
      </c>
      <c r="D252" s="6" t="s">
        <v>635</v>
      </c>
      <c r="E252" s="6">
        <v>4</v>
      </c>
    </row>
    <row r="253" spans="1:5" ht="15.75" x14ac:dyDescent="0.25">
      <c r="A253" s="6" t="s">
        <v>317</v>
      </c>
      <c r="B253" s="6" t="s">
        <v>33</v>
      </c>
      <c r="C253" t="s">
        <v>30</v>
      </c>
      <c r="D253" s="6" t="s">
        <v>635</v>
      </c>
      <c r="E253" s="6">
        <v>5</v>
      </c>
    </row>
    <row r="254" spans="1:5" ht="15.75" x14ac:dyDescent="0.25">
      <c r="A254" s="6" t="s">
        <v>318</v>
      </c>
      <c r="B254" s="6" t="s">
        <v>33</v>
      </c>
      <c r="C254" t="s">
        <v>30</v>
      </c>
      <c r="D254" s="6" t="s">
        <v>635</v>
      </c>
      <c r="E254" s="6">
        <v>6</v>
      </c>
    </row>
    <row r="255" spans="1:5" ht="15.75" x14ac:dyDescent="0.25">
      <c r="A255" s="6" t="s">
        <v>319</v>
      </c>
      <c r="B255" s="6" t="s">
        <v>33</v>
      </c>
      <c r="C255" t="s">
        <v>30</v>
      </c>
      <c r="D255" s="6" t="s">
        <v>635</v>
      </c>
      <c r="E255" s="6">
        <v>7</v>
      </c>
    </row>
    <row r="256" spans="1:5" ht="15.75" x14ac:dyDescent="0.25">
      <c r="A256" s="6" t="s">
        <v>320</v>
      </c>
      <c r="B256" s="6" t="s">
        <v>33</v>
      </c>
      <c r="C256" t="s">
        <v>30</v>
      </c>
      <c r="D256" s="6" t="s">
        <v>635</v>
      </c>
      <c r="E256" s="6">
        <v>8</v>
      </c>
    </row>
    <row r="257" spans="1:2" ht="15.75" x14ac:dyDescent="0.25">
      <c r="A257" s="6" t="s">
        <v>321</v>
      </c>
      <c r="B257" s="6" t="s">
        <v>247</v>
      </c>
    </row>
    <row r="258" spans="1:2" ht="15.75" x14ac:dyDescent="0.25">
      <c r="A258" s="6" t="s">
        <v>322</v>
      </c>
      <c r="B258" s="6" t="s">
        <v>323</v>
      </c>
    </row>
    <row r="259" spans="1:2" ht="15.75" x14ac:dyDescent="0.25">
      <c r="A259" s="6" t="s">
        <v>324</v>
      </c>
      <c r="B259" s="6" t="s">
        <v>323</v>
      </c>
    </row>
    <row r="260" spans="1:2" ht="15.75" x14ac:dyDescent="0.25">
      <c r="A260" s="6" t="s">
        <v>325</v>
      </c>
      <c r="B260" s="6" t="s">
        <v>323</v>
      </c>
    </row>
    <row r="261" spans="1:2" ht="15.75" x14ac:dyDescent="0.25">
      <c r="A261" s="6" t="s">
        <v>193</v>
      </c>
      <c r="B261" s="6" t="s">
        <v>323</v>
      </c>
    </row>
    <row r="262" spans="1:2" ht="15.75" x14ac:dyDescent="0.25">
      <c r="A262" s="6" t="s">
        <v>326</v>
      </c>
      <c r="B262" s="6" t="s">
        <v>323</v>
      </c>
    </row>
    <row r="263" spans="1:2" ht="15.75" x14ac:dyDescent="0.25">
      <c r="A263" s="6" t="s">
        <v>327</v>
      </c>
      <c r="B263" s="6" t="s">
        <v>328</v>
      </c>
    </row>
    <row r="264" spans="1:2" ht="15.75" x14ac:dyDescent="0.25">
      <c r="A264" s="6" t="s">
        <v>329</v>
      </c>
      <c r="B264" s="6" t="s">
        <v>328</v>
      </c>
    </row>
    <row r="265" spans="1:2" ht="15.75" x14ac:dyDescent="0.25">
      <c r="A265" s="6" t="s">
        <v>330</v>
      </c>
      <c r="B265" s="6" t="s">
        <v>328</v>
      </c>
    </row>
    <row r="266" spans="1:2" ht="15.75" x14ac:dyDescent="0.25">
      <c r="A266" s="6" t="s">
        <v>331</v>
      </c>
      <c r="B266" s="6" t="s">
        <v>328</v>
      </c>
    </row>
    <row r="267" spans="1:2" ht="15.75" x14ac:dyDescent="0.25">
      <c r="A267" s="6" t="s">
        <v>332</v>
      </c>
      <c r="B267" s="6" t="s">
        <v>328</v>
      </c>
    </row>
    <row r="268" spans="1:2" ht="15.75" x14ac:dyDescent="0.25">
      <c r="A268" s="6" t="s">
        <v>333</v>
      </c>
      <c r="B268" s="6" t="s">
        <v>334</v>
      </c>
    </row>
    <row r="269" spans="1:2" ht="15.75" x14ac:dyDescent="0.25">
      <c r="A269" s="6" t="s">
        <v>335</v>
      </c>
      <c r="B269" s="6" t="s">
        <v>334</v>
      </c>
    </row>
    <row r="270" spans="1:2" ht="15.75" x14ac:dyDescent="0.25">
      <c r="A270" s="6" t="s">
        <v>336</v>
      </c>
      <c r="B270" s="6" t="s">
        <v>334</v>
      </c>
    </row>
    <row r="271" spans="1:2" ht="15.75" x14ac:dyDescent="0.25">
      <c r="A271" s="6" t="s">
        <v>337</v>
      </c>
      <c r="B271" s="6" t="s">
        <v>334</v>
      </c>
    </row>
    <row r="272" spans="1:2" ht="15.75" x14ac:dyDescent="0.25">
      <c r="A272" s="6" t="s">
        <v>338</v>
      </c>
      <c r="B272" s="6" t="s">
        <v>334</v>
      </c>
    </row>
    <row r="273" spans="1:2" ht="15.75" x14ac:dyDescent="0.25">
      <c r="A273" s="6" t="s">
        <v>339</v>
      </c>
      <c r="B273" s="6" t="s">
        <v>340</v>
      </c>
    </row>
    <row r="274" spans="1:2" ht="15.75" x14ac:dyDescent="0.25">
      <c r="A274" s="6" t="s">
        <v>341</v>
      </c>
      <c r="B274" s="6" t="s">
        <v>340</v>
      </c>
    </row>
    <row r="275" spans="1:2" ht="15.75" x14ac:dyDescent="0.25">
      <c r="A275" s="6" t="s">
        <v>342</v>
      </c>
      <c r="B275" s="6" t="s">
        <v>340</v>
      </c>
    </row>
    <row r="276" spans="1:2" ht="15.75" x14ac:dyDescent="0.25">
      <c r="A276" s="6" t="s">
        <v>343</v>
      </c>
      <c r="B276" s="6" t="s">
        <v>340</v>
      </c>
    </row>
    <row r="277" spans="1:2" ht="15.75" x14ac:dyDescent="0.25">
      <c r="A277" s="6" t="s">
        <v>344</v>
      </c>
      <c r="B277" s="6" t="s">
        <v>340</v>
      </c>
    </row>
    <row r="278" spans="1:2" ht="15.75" x14ac:dyDescent="0.25">
      <c r="A278" s="6" t="s">
        <v>345</v>
      </c>
      <c r="B278" s="6" t="s">
        <v>346</v>
      </c>
    </row>
    <row r="279" spans="1:2" ht="15.75" x14ac:dyDescent="0.25">
      <c r="A279" s="6" t="s">
        <v>347</v>
      </c>
      <c r="B279" s="6" t="s">
        <v>346</v>
      </c>
    </row>
    <row r="280" spans="1:2" ht="15.75" x14ac:dyDescent="0.25">
      <c r="A280" s="6" t="s">
        <v>348</v>
      </c>
      <c r="B280" s="6" t="s">
        <v>346</v>
      </c>
    </row>
    <row r="281" spans="1:2" ht="15.75" x14ac:dyDescent="0.25">
      <c r="A281" s="6" t="s">
        <v>349</v>
      </c>
      <c r="B281" s="6" t="s">
        <v>346</v>
      </c>
    </row>
    <row r="282" spans="1:2" ht="15.75" x14ac:dyDescent="0.25">
      <c r="A282" s="6" t="s">
        <v>350</v>
      </c>
      <c r="B282" s="6" t="s">
        <v>346</v>
      </c>
    </row>
    <row r="283" spans="1:2" ht="15.75" x14ac:dyDescent="0.25">
      <c r="A283" s="6" t="s">
        <v>351</v>
      </c>
      <c r="B283" s="6" t="s">
        <v>352</v>
      </c>
    </row>
    <row r="284" spans="1:2" ht="15.75" x14ac:dyDescent="0.25">
      <c r="A284" s="6" t="s">
        <v>353</v>
      </c>
      <c r="B284" s="6" t="s">
        <v>352</v>
      </c>
    </row>
    <row r="285" spans="1:2" ht="15.75" x14ac:dyDescent="0.25">
      <c r="A285" s="6" t="s">
        <v>354</v>
      </c>
      <c r="B285" s="6" t="s">
        <v>352</v>
      </c>
    </row>
    <row r="286" spans="1:2" ht="15.75" x14ac:dyDescent="0.25">
      <c r="A286" s="6" t="s">
        <v>355</v>
      </c>
      <c r="B286" s="6" t="s">
        <v>352</v>
      </c>
    </row>
    <row r="287" spans="1:2" ht="15.75" x14ac:dyDescent="0.25">
      <c r="A287" s="6" t="s">
        <v>356</v>
      </c>
      <c r="B287" s="6" t="s">
        <v>352</v>
      </c>
    </row>
    <row r="288" spans="1:2" ht="15.75" x14ac:dyDescent="0.25">
      <c r="A288" s="6" t="s">
        <v>357</v>
      </c>
      <c r="B288" s="6" t="s">
        <v>358</v>
      </c>
    </row>
    <row r="289" spans="1:2" ht="15.75" x14ac:dyDescent="0.25">
      <c r="A289" s="6" t="s">
        <v>359</v>
      </c>
      <c r="B289" s="6" t="s">
        <v>358</v>
      </c>
    </row>
    <row r="290" spans="1:2" ht="15.75" x14ac:dyDescent="0.25">
      <c r="A290" s="6" t="s">
        <v>360</v>
      </c>
      <c r="B290" s="6" t="s">
        <v>358</v>
      </c>
    </row>
    <row r="291" spans="1:2" ht="15.75" x14ac:dyDescent="0.25">
      <c r="A291" s="6" t="s">
        <v>361</v>
      </c>
      <c r="B291" s="6" t="s">
        <v>358</v>
      </c>
    </row>
    <row r="292" spans="1:2" ht="15.75" x14ac:dyDescent="0.25">
      <c r="A292" s="6" t="s">
        <v>362</v>
      </c>
      <c r="B292" s="6" t="s">
        <v>358</v>
      </c>
    </row>
    <row r="293" spans="1:2" ht="15.75" x14ac:dyDescent="0.25">
      <c r="A293" s="6" t="s">
        <v>363</v>
      </c>
      <c r="B293" s="6" t="s">
        <v>364</v>
      </c>
    </row>
    <row r="294" spans="1:2" ht="15.75" x14ac:dyDescent="0.25">
      <c r="A294" s="6" t="s">
        <v>365</v>
      </c>
      <c r="B294" s="6" t="s">
        <v>364</v>
      </c>
    </row>
    <row r="295" spans="1:2" ht="15.75" x14ac:dyDescent="0.25">
      <c r="A295" s="6" t="s">
        <v>366</v>
      </c>
      <c r="B295" s="6" t="s">
        <v>364</v>
      </c>
    </row>
    <row r="296" spans="1:2" ht="15.75" x14ac:dyDescent="0.25">
      <c r="A296" s="6" t="s">
        <v>367</v>
      </c>
      <c r="B296" s="6" t="s">
        <v>364</v>
      </c>
    </row>
    <row r="297" spans="1:2" ht="15.75" x14ac:dyDescent="0.25">
      <c r="A297" s="6" t="s">
        <v>368</v>
      </c>
      <c r="B297" s="6" t="s">
        <v>364</v>
      </c>
    </row>
    <row r="298" spans="1:2" ht="15.75" x14ac:dyDescent="0.25">
      <c r="A298" s="6" t="s">
        <v>369</v>
      </c>
      <c r="B298" s="6" t="s">
        <v>370</v>
      </c>
    </row>
    <row r="299" spans="1:2" ht="15.75" x14ac:dyDescent="0.25">
      <c r="A299" s="6" t="s">
        <v>371</v>
      </c>
      <c r="B299" s="6" t="s">
        <v>370</v>
      </c>
    </row>
    <row r="300" spans="1:2" ht="15.75" x14ac:dyDescent="0.25">
      <c r="A300" s="6" t="s">
        <v>372</v>
      </c>
      <c r="B300" s="6" t="s">
        <v>370</v>
      </c>
    </row>
    <row r="301" spans="1:2" ht="15.75" x14ac:dyDescent="0.25">
      <c r="A301" s="6" t="s">
        <v>373</v>
      </c>
      <c r="B301" s="6" t="s">
        <v>370</v>
      </c>
    </row>
    <row r="302" spans="1:2" ht="15.75" x14ac:dyDescent="0.25">
      <c r="A302" s="6" t="s">
        <v>374</v>
      </c>
      <c r="B302" s="6" t="s">
        <v>370</v>
      </c>
    </row>
    <row r="303" spans="1:2" ht="15.75" x14ac:dyDescent="0.25">
      <c r="A303" s="6" t="s">
        <v>375</v>
      </c>
      <c r="B303" s="6" t="s">
        <v>376</v>
      </c>
    </row>
    <row r="304" spans="1:2" ht="15.75" x14ac:dyDescent="0.25">
      <c r="A304" s="6" t="s">
        <v>377</v>
      </c>
      <c r="B304" s="6" t="s">
        <v>376</v>
      </c>
    </row>
    <row r="305" spans="1:2" ht="15.75" x14ac:dyDescent="0.25">
      <c r="A305" s="6" t="s">
        <v>378</v>
      </c>
      <c r="B305" s="6" t="s">
        <v>376</v>
      </c>
    </row>
    <row r="306" spans="1:2" ht="15.75" x14ac:dyDescent="0.25">
      <c r="A306" s="6" t="s">
        <v>379</v>
      </c>
      <c r="B306" s="6" t="s">
        <v>376</v>
      </c>
    </row>
    <row r="307" spans="1:2" ht="15.75" x14ac:dyDescent="0.25">
      <c r="A307" s="6" t="s">
        <v>380</v>
      </c>
      <c r="B307" s="6" t="s">
        <v>376</v>
      </c>
    </row>
    <row r="308" spans="1:2" ht="15.75" x14ac:dyDescent="0.25">
      <c r="A308" s="6" t="s">
        <v>381</v>
      </c>
      <c r="B308" s="6" t="s">
        <v>382</v>
      </c>
    </row>
    <row r="309" spans="1:2" ht="15.75" x14ac:dyDescent="0.25">
      <c r="A309" s="6" t="s">
        <v>383</v>
      </c>
      <c r="B309" s="6" t="s">
        <v>382</v>
      </c>
    </row>
    <row r="310" spans="1:2" ht="15.75" x14ac:dyDescent="0.25">
      <c r="A310" s="6" t="s">
        <v>384</v>
      </c>
      <c r="B310" s="6" t="s">
        <v>382</v>
      </c>
    </row>
    <row r="311" spans="1:2" ht="15.75" x14ac:dyDescent="0.25">
      <c r="A311" s="6" t="s">
        <v>385</v>
      </c>
      <c r="B311" s="6" t="s">
        <v>382</v>
      </c>
    </row>
    <row r="312" spans="1:2" ht="15.75" x14ac:dyDescent="0.25">
      <c r="A312" s="6" t="s">
        <v>386</v>
      </c>
      <c r="B312" s="6" t="s">
        <v>382</v>
      </c>
    </row>
    <row r="313" spans="1:2" ht="15.75" x14ac:dyDescent="0.25">
      <c r="A313" s="6" t="s">
        <v>387</v>
      </c>
      <c r="B313" s="6" t="s">
        <v>388</v>
      </c>
    </row>
    <row r="314" spans="1:2" ht="15.75" x14ac:dyDescent="0.25">
      <c r="A314" s="6" t="s">
        <v>389</v>
      </c>
      <c r="B314" s="6" t="s">
        <v>388</v>
      </c>
    </row>
    <row r="315" spans="1:2" ht="15.75" x14ac:dyDescent="0.25">
      <c r="A315" s="6" t="s">
        <v>390</v>
      </c>
      <c r="B315" s="6" t="s">
        <v>388</v>
      </c>
    </row>
    <row r="316" spans="1:2" ht="15.75" x14ac:dyDescent="0.25">
      <c r="A316" s="6" t="s">
        <v>391</v>
      </c>
      <c r="B316" s="6" t="s">
        <v>388</v>
      </c>
    </row>
    <row r="317" spans="1:2" ht="15.75" x14ac:dyDescent="0.25">
      <c r="A317" s="6" t="s">
        <v>392</v>
      </c>
      <c r="B317" s="6" t="s">
        <v>388</v>
      </c>
    </row>
    <row r="318" spans="1:2" ht="15.75" x14ac:dyDescent="0.25">
      <c r="A318" s="6" t="s">
        <v>393</v>
      </c>
      <c r="B318" s="6" t="s">
        <v>394</v>
      </c>
    </row>
    <row r="319" spans="1:2" ht="15.75" x14ac:dyDescent="0.25">
      <c r="A319" s="6" t="s">
        <v>395</v>
      </c>
      <c r="B319" s="6" t="s">
        <v>394</v>
      </c>
    </row>
    <row r="320" spans="1:2" ht="15.75" x14ac:dyDescent="0.25">
      <c r="A320" s="6" t="s">
        <v>396</v>
      </c>
      <c r="B320" s="6" t="s">
        <v>394</v>
      </c>
    </row>
    <row r="321" spans="1:2" ht="15.75" x14ac:dyDescent="0.25">
      <c r="A321" s="6" t="s">
        <v>397</v>
      </c>
      <c r="B321" s="6" t="s">
        <v>394</v>
      </c>
    </row>
    <row r="322" spans="1:2" ht="15.75" x14ac:dyDescent="0.25">
      <c r="A322" s="6" t="s">
        <v>398</v>
      </c>
      <c r="B322" s="6" t="s">
        <v>394</v>
      </c>
    </row>
    <row r="323" spans="1:2" ht="15.75" x14ac:dyDescent="0.25">
      <c r="A323" s="6" t="s">
        <v>399</v>
      </c>
      <c r="B323" s="6" t="s">
        <v>400</v>
      </c>
    </row>
    <row r="324" spans="1:2" ht="15.75" x14ac:dyDescent="0.25">
      <c r="A324" s="6" t="s">
        <v>401</v>
      </c>
      <c r="B324" s="6" t="s">
        <v>400</v>
      </c>
    </row>
    <row r="325" spans="1:2" ht="15.75" x14ac:dyDescent="0.25">
      <c r="A325" s="6" t="s">
        <v>402</v>
      </c>
      <c r="B325" s="6" t="s">
        <v>400</v>
      </c>
    </row>
    <row r="326" spans="1:2" ht="15.75" x14ac:dyDescent="0.25">
      <c r="A326" s="6" t="s">
        <v>403</v>
      </c>
      <c r="B326" s="6" t="s">
        <v>400</v>
      </c>
    </row>
    <row r="327" spans="1:2" ht="15.75" x14ac:dyDescent="0.25">
      <c r="A327" s="6" t="s">
        <v>404</v>
      </c>
      <c r="B327" s="6" t="s">
        <v>400</v>
      </c>
    </row>
    <row r="328" spans="1:2" ht="15.75" x14ac:dyDescent="0.25">
      <c r="A328" s="6" t="s">
        <v>405</v>
      </c>
      <c r="B328" s="6" t="s">
        <v>406</v>
      </c>
    </row>
    <row r="329" spans="1:2" ht="15.75" x14ac:dyDescent="0.25">
      <c r="A329" s="6" t="s">
        <v>407</v>
      </c>
      <c r="B329" s="6" t="s">
        <v>406</v>
      </c>
    </row>
    <row r="330" spans="1:2" ht="15.75" x14ac:dyDescent="0.25">
      <c r="A330" s="6" t="s">
        <v>408</v>
      </c>
      <c r="B330" s="6" t="s">
        <v>406</v>
      </c>
    </row>
    <row r="331" spans="1:2" ht="15.75" x14ac:dyDescent="0.25">
      <c r="A331" s="6" t="s">
        <v>409</v>
      </c>
      <c r="B331" s="6" t="s">
        <v>406</v>
      </c>
    </row>
    <row r="332" spans="1:2" ht="15.75" x14ac:dyDescent="0.25">
      <c r="A332" s="6" t="s">
        <v>410</v>
      </c>
      <c r="B332" s="6" t="s">
        <v>406</v>
      </c>
    </row>
    <row r="333" spans="1:2" ht="15.75" x14ac:dyDescent="0.25">
      <c r="A333" s="6" t="s">
        <v>411</v>
      </c>
      <c r="B333" s="6" t="s">
        <v>412</v>
      </c>
    </row>
    <row r="334" spans="1:2" ht="15.75" x14ac:dyDescent="0.25">
      <c r="A334" s="6" t="s">
        <v>413</v>
      </c>
      <c r="B334" s="6" t="s">
        <v>412</v>
      </c>
    </row>
    <row r="335" spans="1:2" ht="15.75" x14ac:dyDescent="0.25">
      <c r="A335" s="6" t="s">
        <v>414</v>
      </c>
      <c r="B335" s="6" t="s">
        <v>412</v>
      </c>
    </row>
    <row r="336" spans="1:2" ht="15.75" x14ac:dyDescent="0.25">
      <c r="A336" s="6" t="s">
        <v>415</v>
      </c>
      <c r="B336" s="6" t="s">
        <v>412</v>
      </c>
    </row>
    <row r="337" spans="1:2" ht="15.75" x14ac:dyDescent="0.25">
      <c r="A337" s="6" t="s">
        <v>416</v>
      </c>
      <c r="B337" s="6" t="s">
        <v>412</v>
      </c>
    </row>
    <row r="338" spans="1:2" ht="15.75" x14ac:dyDescent="0.25">
      <c r="A338" s="6" t="s">
        <v>417</v>
      </c>
      <c r="B338" s="6" t="s">
        <v>418</v>
      </c>
    </row>
    <row r="339" spans="1:2" ht="15.75" x14ac:dyDescent="0.25">
      <c r="A339" s="6" t="s">
        <v>419</v>
      </c>
      <c r="B339" s="6" t="s">
        <v>418</v>
      </c>
    </row>
    <row r="340" spans="1:2" ht="15.75" x14ac:dyDescent="0.25">
      <c r="A340" s="6" t="s">
        <v>420</v>
      </c>
      <c r="B340" s="6" t="s">
        <v>418</v>
      </c>
    </row>
    <row r="341" spans="1:2" ht="15.75" x14ac:dyDescent="0.25">
      <c r="A341" s="6" t="s">
        <v>421</v>
      </c>
      <c r="B341" s="6" t="s">
        <v>418</v>
      </c>
    </row>
    <row r="342" spans="1:2" ht="15.75" x14ac:dyDescent="0.25">
      <c r="A342" s="6" t="s">
        <v>422</v>
      </c>
      <c r="B342" s="6" t="s">
        <v>418</v>
      </c>
    </row>
    <row r="343" spans="1:2" ht="15.75" x14ac:dyDescent="0.25">
      <c r="A343" s="6" t="s">
        <v>423</v>
      </c>
      <c r="B343" s="6" t="s">
        <v>424</v>
      </c>
    </row>
    <row r="344" spans="1:2" ht="15.75" x14ac:dyDescent="0.25">
      <c r="A344" s="6" t="s">
        <v>425</v>
      </c>
      <c r="B344" s="6" t="s">
        <v>424</v>
      </c>
    </row>
    <row r="345" spans="1:2" ht="15.75" x14ac:dyDescent="0.25">
      <c r="A345" s="6" t="s">
        <v>426</v>
      </c>
      <c r="B345" s="6" t="s">
        <v>424</v>
      </c>
    </row>
    <row r="346" spans="1:2" ht="15.75" x14ac:dyDescent="0.25">
      <c r="A346" s="6" t="s">
        <v>427</v>
      </c>
      <c r="B346" s="6" t="s">
        <v>424</v>
      </c>
    </row>
    <row r="347" spans="1:2" ht="15.75" x14ac:dyDescent="0.25">
      <c r="A347" s="6" t="s">
        <v>428</v>
      </c>
      <c r="B347" s="6" t="s">
        <v>424</v>
      </c>
    </row>
    <row r="348" spans="1:2" ht="15.75" x14ac:dyDescent="0.25">
      <c r="A348" s="6" t="s">
        <v>429</v>
      </c>
      <c r="B348" s="6" t="s">
        <v>430</v>
      </c>
    </row>
    <row r="349" spans="1:2" ht="15.75" x14ac:dyDescent="0.25">
      <c r="A349" s="6" t="s">
        <v>431</v>
      </c>
      <c r="B349" s="6" t="s">
        <v>430</v>
      </c>
    </row>
    <row r="350" spans="1:2" ht="15.75" x14ac:dyDescent="0.25">
      <c r="A350" s="6" t="s">
        <v>432</v>
      </c>
      <c r="B350" s="6" t="s">
        <v>430</v>
      </c>
    </row>
    <row r="351" spans="1:2" ht="15.75" x14ac:dyDescent="0.25">
      <c r="A351" s="6" t="s">
        <v>433</v>
      </c>
      <c r="B351" s="6" t="s">
        <v>430</v>
      </c>
    </row>
    <row r="352" spans="1:2" ht="15.75" x14ac:dyDescent="0.25">
      <c r="A352" s="6" t="s">
        <v>434</v>
      </c>
      <c r="B352" s="6" t="s">
        <v>430</v>
      </c>
    </row>
    <row r="353" spans="1:2" ht="15.75" x14ac:dyDescent="0.25">
      <c r="A353" s="6" t="s">
        <v>435</v>
      </c>
      <c r="B353" s="6" t="s">
        <v>436</v>
      </c>
    </row>
    <row r="354" spans="1:2" ht="15.75" x14ac:dyDescent="0.25">
      <c r="A354" s="6" t="s">
        <v>437</v>
      </c>
      <c r="B354" s="6" t="s">
        <v>436</v>
      </c>
    </row>
    <row r="355" spans="1:2" ht="15.75" x14ac:dyDescent="0.25">
      <c r="A355" s="6" t="s">
        <v>438</v>
      </c>
      <c r="B355" s="6" t="s">
        <v>436</v>
      </c>
    </row>
    <row r="356" spans="1:2" ht="15.75" x14ac:dyDescent="0.25">
      <c r="A356" s="6" t="s">
        <v>439</v>
      </c>
      <c r="B356" s="6" t="s">
        <v>436</v>
      </c>
    </row>
    <row r="357" spans="1:2" ht="15.75" x14ac:dyDescent="0.25">
      <c r="A357" s="6" t="s">
        <v>440</v>
      </c>
      <c r="B357" s="6" t="s">
        <v>436</v>
      </c>
    </row>
    <row r="358" spans="1:2" ht="15.75" x14ac:dyDescent="0.25">
      <c r="A358" s="6" t="s">
        <v>441</v>
      </c>
      <c r="B358" s="6" t="s">
        <v>442</v>
      </c>
    </row>
    <row r="359" spans="1:2" ht="15.75" x14ac:dyDescent="0.25">
      <c r="A359" s="6" t="s">
        <v>443</v>
      </c>
      <c r="B359" s="6" t="s">
        <v>442</v>
      </c>
    </row>
    <row r="360" spans="1:2" ht="15.75" x14ac:dyDescent="0.25">
      <c r="A360" s="6" t="s">
        <v>444</v>
      </c>
      <c r="B360" s="6" t="s">
        <v>442</v>
      </c>
    </row>
    <row r="361" spans="1:2" ht="15.75" x14ac:dyDescent="0.25">
      <c r="A361" s="6" t="s">
        <v>445</v>
      </c>
      <c r="B361" s="6" t="s">
        <v>442</v>
      </c>
    </row>
    <row r="362" spans="1:2" ht="15.75" x14ac:dyDescent="0.25">
      <c r="A362" s="6" t="s">
        <v>446</v>
      </c>
      <c r="B362" s="6" t="s">
        <v>442</v>
      </c>
    </row>
    <row r="363" spans="1:2" ht="15.75" x14ac:dyDescent="0.25">
      <c r="A363" s="6" t="s">
        <v>447</v>
      </c>
      <c r="B363" s="6" t="s">
        <v>448</v>
      </c>
    </row>
    <row r="364" spans="1:2" ht="15.75" x14ac:dyDescent="0.25">
      <c r="A364" s="6" t="s">
        <v>449</v>
      </c>
      <c r="B364" s="6" t="s">
        <v>448</v>
      </c>
    </row>
    <row r="365" spans="1:2" ht="15.75" x14ac:dyDescent="0.25">
      <c r="A365" s="6" t="s">
        <v>450</v>
      </c>
      <c r="B365" s="6" t="s">
        <v>448</v>
      </c>
    </row>
    <row r="366" spans="1:2" ht="15.75" x14ac:dyDescent="0.25">
      <c r="A366" s="6" t="s">
        <v>451</v>
      </c>
      <c r="B366" s="6" t="s">
        <v>448</v>
      </c>
    </row>
    <row r="367" spans="1:2" ht="15.75" x14ac:dyDescent="0.25">
      <c r="A367" s="6" t="s">
        <v>452</v>
      </c>
      <c r="B367" s="6" t="s">
        <v>448</v>
      </c>
    </row>
    <row r="368" spans="1:2" ht="15.75" x14ac:dyDescent="0.25">
      <c r="A368" s="6" t="s">
        <v>453</v>
      </c>
      <c r="B368" s="6" t="s">
        <v>454</v>
      </c>
    </row>
    <row r="369" spans="1:2" ht="15.75" x14ac:dyDescent="0.25">
      <c r="A369" s="6" t="s">
        <v>455</v>
      </c>
      <c r="B369" s="6" t="s">
        <v>454</v>
      </c>
    </row>
    <row r="370" spans="1:2" ht="15.75" x14ac:dyDescent="0.25">
      <c r="A370" s="6" t="s">
        <v>456</v>
      </c>
      <c r="B370" s="6" t="s">
        <v>454</v>
      </c>
    </row>
    <row r="371" spans="1:2" ht="15.75" x14ac:dyDescent="0.25">
      <c r="A371" s="6" t="s">
        <v>457</v>
      </c>
      <c r="B371" s="6" t="s">
        <v>454</v>
      </c>
    </row>
    <row r="372" spans="1:2" ht="15.75" x14ac:dyDescent="0.25">
      <c r="A372" s="6" t="s">
        <v>458</v>
      </c>
      <c r="B372" s="6" t="s">
        <v>454</v>
      </c>
    </row>
    <row r="373" spans="1:2" ht="15.75" x14ac:dyDescent="0.25">
      <c r="A373" s="6" t="s">
        <v>459</v>
      </c>
      <c r="B373" s="6" t="s">
        <v>460</v>
      </c>
    </row>
    <row r="374" spans="1:2" ht="15.75" x14ac:dyDescent="0.25">
      <c r="A374" s="6" t="s">
        <v>461</v>
      </c>
      <c r="B374" s="6" t="s">
        <v>460</v>
      </c>
    </row>
    <row r="375" spans="1:2" ht="15.75" x14ac:dyDescent="0.25">
      <c r="A375" s="6" t="s">
        <v>462</v>
      </c>
      <c r="B375" s="6" t="s">
        <v>460</v>
      </c>
    </row>
    <row r="376" spans="1:2" ht="15.75" x14ac:dyDescent="0.25">
      <c r="A376" s="6" t="s">
        <v>463</v>
      </c>
      <c r="B376" s="6" t="s">
        <v>460</v>
      </c>
    </row>
    <row r="377" spans="1:2" ht="15.75" x14ac:dyDescent="0.25">
      <c r="A377" s="6" t="s">
        <v>464</v>
      </c>
      <c r="B377" s="6" t="s">
        <v>460</v>
      </c>
    </row>
    <row r="378" spans="1:2" ht="15.75" x14ac:dyDescent="0.25">
      <c r="A378" s="6" t="s">
        <v>465</v>
      </c>
      <c r="B378" s="6" t="s">
        <v>466</v>
      </c>
    </row>
    <row r="379" spans="1:2" ht="15.75" x14ac:dyDescent="0.25">
      <c r="A379" s="6" t="s">
        <v>467</v>
      </c>
      <c r="B379" s="6" t="s">
        <v>466</v>
      </c>
    </row>
    <row r="380" spans="1:2" ht="15.75" x14ac:dyDescent="0.25">
      <c r="A380" s="6" t="s">
        <v>468</v>
      </c>
      <c r="B380" s="6" t="s">
        <v>466</v>
      </c>
    </row>
    <row r="381" spans="1:2" ht="15.75" x14ac:dyDescent="0.25">
      <c r="A381" s="6" t="s">
        <v>469</v>
      </c>
      <c r="B381" s="6" t="s">
        <v>466</v>
      </c>
    </row>
    <row r="382" spans="1:2" ht="15.75" x14ac:dyDescent="0.25">
      <c r="A382" s="6" t="s">
        <v>470</v>
      </c>
      <c r="B382" s="6" t="s">
        <v>466</v>
      </c>
    </row>
    <row r="383" spans="1:2" ht="15.75" x14ac:dyDescent="0.25">
      <c r="A383" s="6" t="s">
        <v>471</v>
      </c>
      <c r="B383" s="6" t="s">
        <v>472</v>
      </c>
    </row>
    <row r="384" spans="1:2" ht="15.75" x14ac:dyDescent="0.25">
      <c r="A384" s="6" t="s">
        <v>473</v>
      </c>
      <c r="B384" s="6" t="s">
        <v>472</v>
      </c>
    </row>
    <row r="385" spans="1:2" ht="15.75" x14ac:dyDescent="0.25">
      <c r="A385" s="6" t="s">
        <v>367</v>
      </c>
      <c r="B385" s="6" t="s">
        <v>472</v>
      </c>
    </row>
    <row r="386" spans="1:2" ht="15.75" x14ac:dyDescent="0.25">
      <c r="A386" s="6" t="s">
        <v>474</v>
      </c>
      <c r="B386" s="6" t="s">
        <v>472</v>
      </c>
    </row>
    <row r="387" spans="1:2" ht="15.75" x14ac:dyDescent="0.25">
      <c r="A387" s="6" t="s">
        <v>475</v>
      </c>
      <c r="B387" s="6" t="s">
        <v>472</v>
      </c>
    </row>
    <row r="388" spans="1:2" ht="15.75" x14ac:dyDescent="0.25">
      <c r="A388" s="6" t="s">
        <v>476</v>
      </c>
      <c r="B388" s="6" t="s">
        <v>477</v>
      </c>
    </row>
    <row r="389" spans="1:2" ht="15.75" x14ac:dyDescent="0.25">
      <c r="A389" s="6" t="s">
        <v>478</v>
      </c>
      <c r="B389" s="6" t="s">
        <v>477</v>
      </c>
    </row>
    <row r="390" spans="1:2" ht="15.75" x14ac:dyDescent="0.25">
      <c r="A390" s="6" t="s">
        <v>479</v>
      </c>
      <c r="B390" s="6" t="s">
        <v>477</v>
      </c>
    </row>
    <row r="391" spans="1:2" ht="15.75" x14ac:dyDescent="0.25">
      <c r="A391" s="6" t="s">
        <v>480</v>
      </c>
      <c r="B391" s="6" t="s">
        <v>477</v>
      </c>
    </row>
    <row r="392" spans="1:2" ht="15.75" x14ac:dyDescent="0.25">
      <c r="A392" s="6" t="s">
        <v>481</v>
      </c>
      <c r="B392" s="6" t="s">
        <v>477</v>
      </c>
    </row>
    <row r="393" spans="1:2" ht="15.75" x14ac:dyDescent="0.25">
      <c r="A393" s="6" t="s">
        <v>482</v>
      </c>
      <c r="B393" s="6" t="s">
        <v>483</v>
      </c>
    </row>
    <row r="394" spans="1:2" ht="15.75" x14ac:dyDescent="0.25">
      <c r="A394" s="6" t="s">
        <v>484</v>
      </c>
      <c r="B394" s="6" t="s">
        <v>483</v>
      </c>
    </row>
    <row r="395" spans="1:2" ht="15.75" x14ac:dyDescent="0.25">
      <c r="A395" s="6" t="s">
        <v>485</v>
      </c>
      <c r="B395" s="6" t="s">
        <v>483</v>
      </c>
    </row>
    <row r="396" spans="1:2" ht="15.75" x14ac:dyDescent="0.25">
      <c r="A396" s="6" t="s">
        <v>486</v>
      </c>
      <c r="B396" s="6" t="s">
        <v>483</v>
      </c>
    </row>
    <row r="397" spans="1:2" ht="15.75" x14ac:dyDescent="0.25">
      <c r="A397" s="6" t="s">
        <v>487</v>
      </c>
      <c r="B397" s="6" t="s">
        <v>483</v>
      </c>
    </row>
    <row r="398" spans="1:2" ht="15.75" x14ac:dyDescent="0.25">
      <c r="A398" s="6" t="s">
        <v>488</v>
      </c>
      <c r="B398" s="6" t="s">
        <v>489</v>
      </c>
    </row>
    <row r="399" spans="1:2" ht="15.75" x14ac:dyDescent="0.25">
      <c r="A399" s="6" t="s">
        <v>490</v>
      </c>
      <c r="B399" s="6" t="s">
        <v>489</v>
      </c>
    </row>
    <row r="400" spans="1:2" ht="15.75" x14ac:dyDescent="0.25">
      <c r="A400" s="6" t="s">
        <v>491</v>
      </c>
      <c r="B400" s="6" t="s">
        <v>489</v>
      </c>
    </row>
    <row r="401" spans="1:2" ht="15.75" x14ac:dyDescent="0.25">
      <c r="A401" s="6" t="s">
        <v>492</v>
      </c>
      <c r="B401" s="6" t="s">
        <v>489</v>
      </c>
    </row>
    <row r="402" spans="1:2" ht="15.75" x14ac:dyDescent="0.25">
      <c r="A402" s="6" t="s">
        <v>493</v>
      </c>
      <c r="B402" s="6" t="s">
        <v>489</v>
      </c>
    </row>
    <row r="403" spans="1:2" ht="15.75" x14ac:dyDescent="0.25">
      <c r="A403" s="6" t="s">
        <v>494</v>
      </c>
      <c r="B403" s="6" t="s">
        <v>495</v>
      </c>
    </row>
    <row r="404" spans="1:2" ht="15.75" x14ac:dyDescent="0.25">
      <c r="A404" s="6" t="s">
        <v>496</v>
      </c>
      <c r="B404" s="6" t="s">
        <v>495</v>
      </c>
    </row>
    <row r="405" spans="1:2" ht="15.75" x14ac:dyDescent="0.25">
      <c r="A405" s="6" t="s">
        <v>497</v>
      </c>
      <c r="B405" s="6" t="s">
        <v>495</v>
      </c>
    </row>
    <row r="406" spans="1:2" ht="15.75" x14ac:dyDescent="0.25">
      <c r="A406" s="6" t="s">
        <v>498</v>
      </c>
      <c r="B406" s="6" t="s">
        <v>495</v>
      </c>
    </row>
    <row r="407" spans="1:2" ht="15.75" x14ac:dyDescent="0.25">
      <c r="A407" s="6" t="s">
        <v>499</v>
      </c>
      <c r="B407" s="6" t="s">
        <v>495</v>
      </c>
    </row>
    <row r="408" spans="1:2" ht="15.75" x14ac:dyDescent="0.25">
      <c r="A408" s="6" t="s">
        <v>500</v>
      </c>
      <c r="B408" s="6" t="s">
        <v>501</v>
      </c>
    </row>
    <row r="409" spans="1:2" ht="15.75" x14ac:dyDescent="0.25">
      <c r="A409" s="6" t="s">
        <v>502</v>
      </c>
      <c r="B409" s="6" t="s">
        <v>501</v>
      </c>
    </row>
    <row r="410" spans="1:2" ht="15.75" x14ac:dyDescent="0.25">
      <c r="A410" s="6" t="s">
        <v>503</v>
      </c>
      <c r="B410" s="6" t="s">
        <v>501</v>
      </c>
    </row>
    <row r="411" spans="1:2" ht="15.75" x14ac:dyDescent="0.25">
      <c r="A411" s="6" t="s">
        <v>504</v>
      </c>
      <c r="B411" s="6" t="s">
        <v>501</v>
      </c>
    </row>
    <row r="412" spans="1:2" ht="15.75" x14ac:dyDescent="0.25">
      <c r="A412" s="6" t="s">
        <v>505</v>
      </c>
      <c r="B412" s="6" t="s">
        <v>501</v>
      </c>
    </row>
    <row r="413" spans="1:2" ht="15.75" x14ac:dyDescent="0.25">
      <c r="A413" s="6" t="s">
        <v>506</v>
      </c>
      <c r="B413" s="6" t="s">
        <v>507</v>
      </c>
    </row>
    <row r="414" spans="1:2" ht="15.75" x14ac:dyDescent="0.25">
      <c r="A414" s="6" t="s">
        <v>508</v>
      </c>
      <c r="B414" s="6" t="s">
        <v>507</v>
      </c>
    </row>
    <row r="415" spans="1:2" ht="15.75" x14ac:dyDescent="0.25">
      <c r="A415" s="6" t="s">
        <v>509</v>
      </c>
      <c r="B415" s="6" t="s">
        <v>507</v>
      </c>
    </row>
    <row r="416" spans="1:2" ht="15.75" x14ac:dyDescent="0.25">
      <c r="A416" s="6" t="s">
        <v>510</v>
      </c>
      <c r="B416" s="6" t="s">
        <v>507</v>
      </c>
    </row>
    <row r="417" spans="1:2" ht="15.75" x14ac:dyDescent="0.25">
      <c r="A417" s="6" t="s">
        <v>511</v>
      </c>
      <c r="B417" s="6" t="s">
        <v>507</v>
      </c>
    </row>
    <row r="418" spans="1:2" ht="15.75" x14ac:dyDescent="0.25">
      <c r="A418" s="6" t="s">
        <v>512</v>
      </c>
      <c r="B418" s="6" t="s">
        <v>513</v>
      </c>
    </row>
    <row r="419" spans="1:2" ht="15.75" x14ac:dyDescent="0.25">
      <c r="A419" s="6" t="s">
        <v>514</v>
      </c>
      <c r="B419" s="6" t="s">
        <v>513</v>
      </c>
    </row>
    <row r="420" spans="1:2" ht="15.75" x14ac:dyDescent="0.25">
      <c r="A420" s="6" t="s">
        <v>515</v>
      </c>
      <c r="B420" s="6" t="s">
        <v>513</v>
      </c>
    </row>
    <row r="421" spans="1:2" ht="15.75" x14ac:dyDescent="0.25">
      <c r="A421" s="6" t="s">
        <v>516</v>
      </c>
      <c r="B421" s="6" t="s">
        <v>513</v>
      </c>
    </row>
    <row r="422" spans="1:2" ht="15.75" x14ac:dyDescent="0.25">
      <c r="A422" s="6" t="s">
        <v>517</v>
      </c>
      <c r="B422" s="6" t="s">
        <v>513</v>
      </c>
    </row>
    <row r="423" spans="1:2" ht="15.75" x14ac:dyDescent="0.25">
      <c r="A423" s="6" t="s">
        <v>518</v>
      </c>
      <c r="B423" s="6" t="s">
        <v>519</v>
      </c>
    </row>
    <row r="424" spans="1:2" ht="15.75" x14ac:dyDescent="0.25">
      <c r="A424" s="6" t="s">
        <v>520</v>
      </c>
      <c r="B424" s="6" t="s">
        <v>519</v>
      </c>
    </row>
    <row r="425" spans="1:2" ht="15.75" x14ac:dyDescent="0.25">
      <c r="A425" s="6" t="s">
        <v>486</v>
      </c>
      <c r="B425" s="6" t="s">
        <v>519</v>
      </c>
    </row>
    <row r="426" spans="1:2" ht="15.75" x14ac:dyDescent="0.25">
      <c r="A426" s="6" t="s">
        <v>521</v>
      </c>
      <c r="B426" s="6" t="s">
        <v>519</v>
      </c>
    </row>
    <row r="427" spans="1:2" ht="15.75" x14ac:dyDescent="0.25">
      <c r="A427" s="6" t="s">
        <v>522</v>
      </c>
      <c r="B427" s="6" t="s">
        <v>519</v>
      </c>
    </row>
    <row r="428" spans="1:2" ht="15.75" x14ac:dyDescent="0.25">
      <c r="A428" s="6" t="s">
        <v>523</v>
      </c>
      <c r="B428" s="6" t="s">
        <v>524</v>
      </c>
    </row>
    <row r="429" spans="1:2" ht="15.75" x14ac:dyDescent="0.25">
      <c r="A429" s="6" t="s">
        <v>525</v>
      </c>
      <c r="B429" s="6" t="s">
        <v>524</v>
      </c>
    </row>
    <row r="430" spans="1:2" ht="15.75" x14ac:dyDescent="0.25">
      <c r="A430" s="6" t="s">
        <v>526</v>
      </c>
      <c r="B430" s="6" t="s">
        <v>524</v>
      </c>
    </row>
    <row r="431" spans="1:2" ht="15.75" x14ac:dyDescent="0.25">
      <c r="A431" s="6" t="s">
        <v>527</v>
      </c>
      <c r="B431" s="6" t="s">
        <v>524</v>
      </c>
    </row>
    <row r="432" spans="1:2" ht="15.75" x14ac:dyDescent="0.25">
      <c r="A432" s="6" t="s">
        <v>528</v>
      </c>
      <c r="B432" s="6" t="s">
        <v>524</v>
      </c>
    </row>
    <row r="433" spans="1:2" ht="15.75" x14ac:dyDescent="0.25">
      <c r="A433" s="6" t="s">
        <v>529</v>
      </c>
      <c r="B433" s="6" t="s">
        <v>530</v>
      </c>
    </row>
    <row r="434" spans="1:2" ht="15.75" x14ac:dyDescent="0.25">
      <c r="A434" s="6" t="s">
        <v>531</v>
      </c>
      <c r="B434" s="6" t="s">
        <v>530</v>
      </c>
    </row>
    <row r="435" spans="1:2" ht="15.75" x14ac:dyDescent="0.25">
      <c r="A435" s="6" t="s">
        <v>532</v>
      </c>
      <c r="B435" s="6" t="s">
        <v>530</v>
      </c>
    </row>
    <row r="436" spans="1:2" ht="15.75" x14ac:dyDescent="0.25">
      <c r="A436" s="6" t="s">
        <v>533</v>
      </c>
      <c r="B436" s="6" t="s">
        <v>530</v>
      </c>
    </row>
    <row r="437" spans="1:2" ht="15.75" x14ac:dyDescent="0.25">
      <c r="A437" s="6" t="s">
        <v>534</v>
      </c>
      <c r="B437" s="6" t="s">
        <v>530</v>
      </c>
    </row>
    <row r="438" spans="1:2" ht="15.75" x14ac:dyDescent="0.25">
      <c r="A438" s="6" t="s">
        <v>535</v>
      </c>
      <c r="B438" s="6" t="s">
        <v>536</v>
      </c>
    </row>
    <row r="439" spans="1:2" ht="15.75" x14ac:dyDescent="0.25">
      <c r="A439" s="6" t="s">
        <v>537</v>
      </c>
      <c r="B439" s="6" t="s">
        <v>536</v>
      </c>
    </row>
    <row r="440" spans="1:2" ht="15.75" x14ac:dyDescent="0.25">
      <c r="A440" s="6" t="s">
        <v>538</v>
      </c>
      <c r="B440" s="6" t="s">
        <v>536</v>
      </c>
    </row>
    <row r="441" spans="1:2" ht="15.75" x14ac:dyDescent="0.25">
      <c r="A441" s="6" t="s">
        <v>539</v>
      </c>
      <c r="B441" s="6" t="s">
        <v>536</v>
      </c>
    </row>
    <row r="442" spans="1:2" ht="15.75" x14ac:dyDescent="0.25">
      <c r="A442" s="6" t="s">
        <v>540</v>
      </c>
      <c r="B442" s="6" t="s">
        <v>536</v>
      </c>
    </row>
    <row r="443" spans="1:2" ht="15.75" x14ac:dyDescent="0.25">
      <c r="A443" s="6" t="s">
        <v>541</v>
      </c>
      <c r="B443" s="6" t="s">
        <v>542</v>
      </c>
    </row>
    <row r="444" spans="1:2" ht="15.75" x14ac:dyDescent="0.25">
      <c r="A444" s="6" t="s">
        <v>543</v>
      </c>
      <c r="B444" s="6" t="s">
        <v>542</v>
      </c>
    </row>
    <row r="445" spans="1:2" ht="15.75" x14ac:dyDescent="0.25">
      <c r="A445" s="6" t="s">
        <v>544</v>
      </c>
      <c r="B445" s="6" t="s">
        <v>542</v>
      </c>
    </row>
    <row r="446" spans="1:2" ht="15.75" x14ac:dyDescent="0.25">
      <c r="A446" s="6" t="s">
        <v>545</v>
      </c>
      <c r="B446" s="6" t="s">
        <v>542</v>
      </c>
    </row>
    <row r="447" spans="1:2" ht="15.75" x14ac:dyDescent="0.25">
      <c r="A447" s="6" t="s">
        <v>546</v>
      </c>
      <c r="B447" s="6" t="s">
        <v>542</v>
      </c>
    </row>
    <row r="448" spans="1:2" ht="15.75" x14ac:dyDescent="0.25">
      <c r="A448" s="6" t="s">
        <v>547</v>
      </c>
      <c r="B448" s="6" t="s">
        <v>548</v>
      </c>
    </row>
    <row r="449" spans="1:2" ht="15.75" x14ac:dyDescent="0.25">
      <c r="A449" s="6" t="s">
        <v>549</v>
      </c>
      <c r="B449" s="6" t="s">
        <v>548</v>
      </c>
    </row>
    <row r="450" spans="1:2" ht="15.75" x14ac:dyDescent="0.25">
      <c r="A450" s="6" t="s">
        <v>550</v>
      </c>
      <c r="B450" s="6" t="s">
        <v>548</v>
      </c>
    </row>
    <row r="451" spans="1:2" ht="15.75" x14ac:dyDescent="0.25">
      <c r="A451" s="6" t="s">
        <v>551</v>
      </c>
      <c r="B451" s="6" t="s">
        <v>548</v>
      </c>
    </row>
    <row r="452" spans="1:2" ht="15.75" x14ac:dyDescent="0.25">
      <c r="A452" s="6" t="s">
        <v>552</v>
      </c>
      <c r="B452" s="6" t="s">
        <v>548</v>
      </c>
    </row>
    <row r="453" spans="1:2" ht="15.75" x14ac:dyDescent="0.25">
      <c r="A453" s="6" t="s">
        <v>553</v>
      </c>
      <c r="B453" s="6" t="s">
        <v>554</v>
      </c>
    </row>
    <row r="454" spans="1:2" ht="15.75" x14ac:dyDescent="0.25">
      <c r="A454" s="6" t="s">
        <v>555</v>
      </c>
      <c r="B454" s="6" t="s">
        <v>554</v>
      </c>
    </row>
    <row r="455" spans="1:2" ht="15.75" x14ac:dyDescent="0.25">
      <c r="A455" s="6" t="s">
        <v>556</v>
      </c>
      <c r="B455" s="6" t="s">
        <v>554</v>
      </c>
    </row>
    <row r="456" spans="1:2" ht="15.75" x14ac:dyDescent="0.25">
      <c r="A456" s="6" t="s">
        <v>557</v>
      </c>
      <c r="B456" s="6" t="s">
        <v>554</v>
      </c>
    </row>
    <row r="457" spans="1:2" ht="15.75" x14ac:dyDescent="0.25">
      <c r="A457" s="6" t="s">
        <v>558</v>
      </c>
      <c r="B457" s="6" t="s">
        <v>554</v>
      </c>
    </row>
    <row r="458" spans="1:2" ht="15.75" x14ac:dyDescent="0.25">
      <c r="A458" s="6" t="s">
        <v>559</v>
      </c>
      <c r="B458" s="6" t="s">
        <v>560</v>
      </c>
    </row>
    <row r="459" spans="1:2" ht="15.75" x14ac:dyDescent="0.25">
      <c r="A459" s="6" t="s">
        <v>561</v>
      </c>
      <c r="B459" s="6" t="s">
        <v>560</v>
      </c>
    </row>
    <row r="460" spans="1:2" ht="15.75" x14ac:dyDescent="0.25">
      <c r="A460" s="6" t="s">
        <v>562</v>
      </c>
      <c r="B460" s="6" t="s">
        <v>560</v>
      </c>
    </row>
    <row r="461" spans="1:2" ht="15.75" x14ac:dyDescent="0.25">
      <c r="A461" s="6" t="s">
        <v>563</v>
      </c>
      <c r="B461" s="6" t="s">
        <v>560</v>
      </c>
    </row>
    <row r="462" spans="1:2" ht="15.75" x14ac:dyDescent="0.25">
      <c r="A462" s="6" t="s">
        <v>564</v>
      </c>
      <c r="B462" s="6" t="s">
        <v>560</v>
      </c>
    </row>
    <row r="463" spans="1:2" ht="15.75" x14ac:dyDescent="0.25">
      <c r="A463" s="6" t="s">
        <v>565</v>
      </c>
      <c r="B463" s="6" t="s">
        <v>566</v>
      </c>
    </row>
    <row r="464" spans="1:2" ht="15.75" x14ac:dyDescent="0.25">
      <c r="A464" s="6" t="s">
        <v>567</v>
      </c>
      <c r="B464" s="6" t="s">
        <v>566</v>
      </c>
    </row>
    <row r="465" spans="1:2" ht="15.75" x14ac:dyDescent="0.25">
      <c r="A465" s="6" t="s">
        <v>568</v>
      </c>
      <c r="B465" s="6" t="s">
        <v>566</v>
      </c>
    </row>
    <row r="466" spans="1:2" ht="15.75" x14ac:dyDescent="0.25">
      <c r="A466" s="6" t="s">
        <v>569</v>
      </c>
      <c r="B466" s="6" t="s">
        <v>566</v>
      </c>
    </row>
    <row r="467" spans="1:2" ht="15.75" x14ac:dyDescent="0.25">
      <c r="A467" s="6" t="s">
        <v>570</v>
      </c>
      <c r="B467" s="6" t="s">
        <v>566</v>
      </c>
    </row>
    <row r="468" spans="1:2" ht="15.75" x14ac:dyDescent="0.25">
      <c r="A468" s="6" t="s">
        <v>571</v>
      </c>
      <c r="B468" s="6" t="s">
        <v>572</v>
      </c>
    </row>
    <row r="469" spans="1:2" ht="15.75" x14ac:dyDescent="0.25">
      <c r="A469" s="6" t="s">
        <v>573</v>
      </c>
      <c r="B469" s="6" t="s">
        <v>572</v>
      </c>
    </row>
    <row r="470" spans="1:2" ht="15.75" x14ac:dyDescent="0.25">
      <c r="A470" s="6" t="s">
        <v>574</v>
      </c>
      <c r="B470" s="6" t="s">
        <v>572</v>
      </c>
    </row>
    <row r="471" spans="1:2" ht="15.75" x14ac:dyDescent="0.25">
      <c r="A471" s="6" t="s">
        <v>575</v>
      </c>
      <c r="B471" s="6" t="s">
        <v>572</v>
      </c>
    </row>
    <row r="472" spans="1:2" ht="15.75" x14ac:dyDescent="0.25">
      <c r="A472" s="6" t="s">
        <v>576</v>
      </c>
      <c r="B472" s="6" t="s">
        <v>572</v>
      </c>
    </row>
    <row r="473" spans="1:2" ht="15.75" x14ac:dyDescent="0.25">
      <c r="A473" s="6" t="s">
        <v>577</v>
      </c>
      <c r="B473" s="6" t="s">
        <v>578</v>
      </c>
    </row>
    <row r="474" spans="1:2" ht="15.75" x14ac:dyDescent="0.25">
      <c r="A474" s="6" t="s">
        <v>579</v>
      </c>
      <c r="B474" s="6" t="s">
        <v>578</v>
      </c>
    </row>
    <row r="475" spans="1:2" ht="15.75" x14ac:dyDescent="0.25">
      <c r="A475" s="6" t="s">
        <v>580</v>
      </c>
      <c r="B475" s="6" t="s">
        <v>578</v>
      </c>
    </row>
    <row r="476" spans="1:2" ht="15.75" x14ac:dyDescent="0.25">
      <c r="A476" s="6" t="s">
        <v>581</v>
      </c>
      <c r="B476" s="6" t="s">
        <v>578</v>
      </c>
    </row>
    <row r="477" spans="1:2" ht="15.75" x14ac:dyDescent="0.25">
      <c r="A477" s="6" t="s">
        <v>582</v>
      </c>
      <c r="B477" s="6" t="s">
        <v>578</v>
      </c>
    </row>
    <row r="478" spans="1:2" ht="15.75" x14ac:dyDescent="0.25">
      <c r="A478" s="6" t="s">
        <v>583</v>
      </c>
      <c r="B478" s="6" t="s">
        <v>584</v>
      </c>
    </row>
    <row r="479" spans="1:2" ht="15.75" x14ac:dyDescent="0.25">
      <c r="A479" s="6" t="s">
        <v>585</v>
      </c>
      <c r="B479" s="6" t="s">
        <v>584</v>
      </c>
    </row>
    <row r="480" spans="1:2" ht="15.75" x14ac:dyDescent="0.25">
      <c r="A480" s="6" t="s">
        <v>586</v>
      </c>
      <c r="B480" s="6" t="s">
        <v>584</v>
      </c>
    </row>
    <row r="481" spans="1:2" ht="15.75" x14ac:dyDescent="0.25">
      <c r="A481" s="6" t="s">
        <v>587</v>
      </c>
      <c r="B481" s="6" t="s">
        <v>584</v>
      </c>
    </row>
    <row r="482" spans="1:2" ht="15.75" x14ac:dyDescent="0.25">
      <c r="A482" s="6" t="s">
        <v>588</v>
      </c>
      <c r="B482" s="6" t="s">
        <v>584</v>
      </c>
    </row>
    <row r="483" spans="1:2" ht="15.75" x14ac:dyDescent="0.25">
      <c r="A483" s="6" t="s">
        <v>336</v>
      </c>
      <c r="B483" s="6" t="s">
        <v>589</v>
      </c>
    </row>
    <row r="484" spans="1:2" ht="15.75" x14ac:dyDescent="0.25">
      <c r="A484" s="6" t="s">
        <v>590</v>
      </c>
      <c r="B484" s="6" t="s">
        <v>589</v>
      </c>
    </row>
    <row r="485" spans="1:2" ht="15.75" x14ac:dyDescent="0.25">
      <c r="A485" s="6" t="s">
        <v>591</v>
      </c>
      <c r="B485" s="6" t="s">
        <v>589</v>
      </c>
    </row>
    <row r="486" spans="1:2" ht="15.75" x14ac:dyDescent="0.25">
      <c r="A486" s="6" t="s">
        <v>592</v>
      </c>
      <c r="B486" s="6" t="s">
        <v>589</v>
      </c>
    </row>
    <row r="487" spans="1:2" ht="15.75" x14ac:dyDescent="0.25">
      <c r="A487" s="6" t="s">
        <v>593</v>
      </c>
      <c r="B487" s="6" t="s">
        <v>589</v>
      </c>
    </row>
    <row r="488" spans="1:2" ht="15.75" x14ac:dyDescent="0.25">
      <c r="A488" s="6" t="s">
        <v>594</v>
      </c>
      <c r="B488" s="6" t="s">
        <v>268</v>
      </c>
    </row>
    <row r="489" spans="1:2" ht="15.75" x14ac:dyDescent="0.25">
      <c r="A489" s="6" t="s">
        <v>595</v>
      </c>
      <c r="B489" s="6" t="s">
        <v>596</v>
      </c>
    </row>
    <row r="490" spans="1:2" ht="15.75" x14ac:dyDescent="0.25">
      <c r="A490" s="6" t="s">
        <v>597</v>
      </c>
      <c r="B490" s="6" t="s">
        <v>261</v>
      </c>
    </row>
    <row r="491" spans="1:2" ht="15.75" x14ac:dyDescent="0.25">
      <c r="A491" s="6" t="s">
        <v>598</v>
      </c>
      <c r="B491" s="6" t="s">
        <v>261</v>
      </c>
    </row>
    <row r="492" spans="1:2" ht="15.75" x14ac:dyDescent="0.25">
      <c r="A492" s="6" t="s">
        <v>599</v>
      </c>
      <c r="B492" s="6" t="s">
        <v>261</v>
      </c>
    </row>
    <row r="493" spans="1:2" ht="15.75" x14ac:dyDescent="0.25">
      <c r="A493" s="6" t="s">
        <v>600</v>
      </c>
      <c r="B493" s="6" t="s">
        <v>261</v>
      </c>
    </row>
    <row r="494" spans="1:2" ht="15.75" x14ac:dyDescent="0.25">
      <c r="A494" s="6" t="s">
        <v>601</v>
      </c>
      <c r="B494" s="6" t="s">
        <v>65</v>
      </c>
    </row>
    <row r="495" spans="1:2" ht="15.75" x14ac:dyDescent="0.25">
      <c r="A495" s="6" t="s">
        <v>602</v>
      </c>
      <c r="B495" s="6" t="s">
        <v>65</v>
      </c>
    </row>
    <row r="496" spans="1:2" ht="15.75" x14ac:dyDescent="0.25">
      <c r="A496" s="6" t="s">
        <v>603</v>
      </c>
      <c r="B496" s="6" t="s">
        <v>604</v>
      </c>
    </row>
    <row r="497" spans="1:2" ht="15.75" x14ac:dyDescent="0.25">
      <c r="A497" s="6" t="s">
        <v>605</v>
      </c>
      <c r="B497" s="6" t="s">
        <v>604</v>
      </c>
    </row>
    <row r="498" spans="1:2" ht="15.75" x14ac:dyDescent="0.25">
      <c r="A498" s="6" t="s">
        <v>606</v>
      </c>
      <c r="B498" s="6" t="s">
        <v>604</v>
      </c>
    </row>
    <row r="499" spans="1:2" ht="15.75" x14ac:dyDescent="0.25">
      <c r="A499" s="6" t="s">
        <v>598</v>
      </c>
      <c r="B499" s="6" t="s">
        <v>604</v>
      </c>
    </row>
    <row r="500" spans="1:2" ht="15.75" x14ac:dyDescent="0.25">
      <c r="A500" s="6" t="s">
        <v>607</v>
      </c>
      <c r="B500" s="6" t="s">
        <v>604</v>
      </c>
    </row>
  </sheetData>
  <conditionalFormatting sqref="A1:A1048576">
    <cfRule type="expression" dxfId="3" priority="1">
      <formula>C1="defective"</formula>
    </cfRule>
  </conditionalFormatting>
  <dataValidations count="2">
    <dataValidation type="list" allowBlank="1" showErrorMessage="1" sqref="C3:C1048576">
      <formula1>status</formula1>
    </dataValidation>
    <dataValidation allowBlank="1" showErrorMessage="1" sqref="C1:C2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6" workbookViewId="0">
      <selection activeCell="A3" sqref="A3"/>
    </sheetView>
  </sheetViews>
  <sheetFormatPr defaultRowHeight="15" x14ac:dyDescent="0.25"/>
  <cols>
    <col min="1" max="1" width="13.85546875" bestFit="1" customWidth="1"/>
    <col min="2" max="2" width="8" customWidth="1"/>
    <col min="3" max="3" width="18.85546875" bestFit="1" customWidth="1"/>
    <col min="6" max="6" width="10.7109375" bestFit="1" customWidth="1"/>
    <col min="8" max="8" width="17" hidden="1" customWidth="1"/>
  </cols>
  <sheetData>
    <row r="1" spans="1:8" x14ac:dyDescent="0.25">
      <c r="A1" s="4" t="s">
        <v>31</v>
      </c>
      <c r="B1">
        <f>COUNTIF(D:D,"ready")</f>
        <v>26</v>
      </c>
    </row>
    <row r="2" spans="1:8" s="1" customFormat="1" x14ac:dyDescent="0.25">
      <c r="A2" s="1" t="s">
        <v>10</v>
      </c>
      <c r="B2" s="1" t="s">
        <v>15</v>
      </c>
      <c r="C2" s="1" t="s">
        <v>12</v>
      </c>
      <c r="D2" s="1" t="s">
        <v>11</v>
      </c>
      <c r="E2" s="1" t="s">
        <v>759</v>
      </c>
      <c r="F2" s="1" t="s">
        <v>882</v>
      </c>
      <c r="H2" s="1" t="s">
        <v>762</v>
      </c>
    </row>
    <row r="3" spans="1:8" x14ac:dyDescent="0.25">
      <c r="A3" t="s">
        <v>644</v>
      </c>
      <c r="B3" t="str">
        <f>IF(LEFT(A3,1)="L","Large","Small")</f>
        <v>Large</v>
      </c>
      <c r="E3" t="s">
        <v>880</v>
      </c>
      <c r="H3">
        <f>IF((INDEX('Shirt Octopi'!D:D,MATCH(A3,'Shirt Octopi'!A:A,0)))="defective",2,1)</f>
        <v>1</v>
      </c>
    </row>
    <row r="4" spans="1:8" x14ac:dyDescent="0.25">
      <c r="A4" t="s">
        <v>645</v>
      </c>
      <c r="B4" t="str">
        <f t="shared" ref="B4:B48" si="0">IF(LEFT(A4,1)="L","Large","Small")</f>
        <v>Large</v>
      </c>
      <c r="C4" t="s">
        <v>798</v>
      </c>
      <c r="D4" t="s">
        <v>30</v>
      </c>
      <c r="E4" t="s">
        <v>880</v>
      </c>
      <c r="H4">
        <f>IF((INDEX('Shirt Octopi'!D:D,MATCH(A4,'Shirt Octopi'!A:A,0)))="defective",2,1)</f>
        <v>1</v>
      </c>
    </row>
    <row r="5" spans="1:8" x14ac:dyDescent="0.25">
      <c r="A5" t="s">
        <v>646</v>
      </c>
      <c r="B5" t="str">
        <f t="shared" si="0"/>
        <v>Large</v>
      </c>
      <c r="C5" t="s">
        <v>799</v>
      </c>
      <c r="D5" t="s">
        <v>30</v>
      </c>
      <c r="E5" t="s">
        <v>880</v>
      </c>
      <c r="H5">
        <f>IF((INDEX('Shirt Octopi'!D:D,MATCH(A5,'Shirt Octopi'!A:A,0)))="defective",2,1)</f>
        <v>1</v>
      </c>
    </row>
    <row r="6" spans="1:8" x14ac:dyDescent="0.25">
      <c r="A6" t="s">
        <v>647</v>
      </c>
      <c r="B6" t="str">
        <f t="shared" si="0"/>
        <v>Large</v>
      </c>
      <c r="C6" t="s">
        <v>800</v>
      </c>
      <c r="D6" t="s">
        <v>30</v>
      </c>
      <c r="E6" t="s">
        <v>880</v>
      </c>
      <c r="H6">
        <f>IF((INDEX('Shirt Octopi'!D:D,MATCH(A6,'Shirt Octopi'!A:A,0)))="defective",2,1)</f>
        <v>1</v>
      </c>
    </row>
    <row r="7" spans="1:8" x14ac:dyDescent="0.25">
      <c r="A7" t="s">
        <v>651</v>
      </c>
      <c r="B7" t="str">
        <f t="shared" si="0"/>
        <v>Large</v>
      </c>
      <c r="C7" t="s">
        <v>285</v>
      </c>
      <c r="D7" t="s">
        <v>30</v>
      </c>
      <c r="E7" t="s">
        <v>880</v>
      </c>
      <c r="H7">
        <f>IF((INDEX('Shirt Octopi'!D:D,MATCH(A7,'Shirt Octopi'!A:A,0)))="defective",2,1)</f>
        <v>1</v>
      </c>
    </row>
    <row r="8" spans="1:8" x14ac:dyDescent="0.25">
      <c r="A8" t="s">
        <v>764</v>
      </c>
      <c r="B8" t="str">
        <f t="shared" si="0"/>
        <v>Large</v>
      </c>
      <c r="C8" t="s">
        <v>916</v>
      </c>
      <c r="D8" t="s">
        <v>27</v>
      </c>
      <c r="E8" t="s">
        <v>880</v>
      </c>
      <c r="F8" t="s">
        <v>904</v>
      </c>
      <c r="H8">
        <f>IF((INDEX('Shirt Octopi'!D:D,MATCH(A8,'Shirt Octopi'!A:A,0)))="defective",2,1)</f>
        <v>1</v>
      </c>
    </row>
    <row r="9" spans="1:8" x14ac:dyDescent="0.25">
      <c r="A9" t="s">
        <v>765</v>
      </c>
      <c r="B9" t="str">
        <f t="shared" si="0"/>
        <v>Large</v>
      </c>
      <c r="C9" t="s">
        <v>801</v>
      </c>
      <c r="D9" t="s">
        <v>27</v>
      </c>
      <c r="E9" t="s">
        <v>880</v>
      </c>
      <c r="F9" t="s">
        <v>883</v>
      </c>
      <c r="H9">
        <f>IF((INDEX('Shirt Octopi'!D:D,MATCH(A9,'Shirt Octopi'!A:A,0)))="defective",2,1)</f>
        <v>1</v>
      </c>
    </row>
    <row r="10" spans="1:8" x14ac:dyDescent="0.25">
      <c r="A10" t="s">
        <v>766</v>
      </c>
      <c r="B10" t="str">
        <f t="shared" si="0"/>
        <v>Large</v>
      </c>
      <c r="C10" t="s">
        <v>802</v>
      </c>
      <c r="D10" t="s">
        <v>27</v>
      </c>
      <c r="E10" t="s">
        <v>880</v>
      </c>
      <c r="F10" t="s">
        <v>883</v>
      </c>
      <c r="H10">
        <f>IF((INDEX('Shirt Octopi'!D:D,MATCH(A10,'Shirt Octopi'!A:A,0)))="defective",2,1)</f>
        <v>1</v>
      </c>
    </row>
    <row r="11" spans="1:8" x14ac:dyDescent="0.25">
      <c r="A11" t="s">
        <v>767</v>
      </c>
      <c r="B11" t="str">
        <f t="shared" si="0"/>
        <v>Large</v>
      </c>
      <c r="C11" t="s">
        <v>802</v>
      </c>
      <c r="D11" t="s">
        <v>27</v>
      </c>
      <c r="E11" t="s">
        <v>880</v>
      </c>
      <c r="F11" t="s">
        <v>883</v>
      </c>
      <c r="H11">
        <f>IF((INDEX('Shirt Octopi'!D:D,MATCH(A11,'Shirt Octopi'!A:A,0)))="defective",2,1)</f>
        <v>1</v>
      </c>
    </row>
    <row r="12" spans="1:8" x14ac:dyDescent="0.25">
      <c r="A12" t="s">
        <v>768</v>
      </c>
      <c r="B12" t="str">
        <f t="shared" si="0"/>
        <v>Large</v>
      </c>
      <c r="C12" t="s">
        <v>802</v>
      </c>
      <c r="D12" t="s">
        <v>27</v>
      </c>
      <c r="E12" t="s">
        <v>880</v>
      </c>
      <c r="F12" t="s">
        <v>883</v>
      </c>
      <c r="H12">
        <f>IF((INDEX('Shirt Octopi'!D:D,MATCH(A12,'Shirt Octopi'!A:A,0)))="defective",2,1)</f>
        <v>1</v>
      </c>
    </row>
    <row r="13" spans="1:8" x14ac:dyDescent="0.25">
      <c r="A13" t="s">
        <v>769</v>
      </c>
      <c r="B13" t="str">
        <f t="shared" si="0"/>
        <v>Large</v>
      </c>
      <c r="C13" t="s">
        <v>802</v>
      </c>
      <c r="D13" t="s">
        <v>27</v>
      </c>
      <c r="E13" t="s">
        <v>880</v>
      </c>
      <c r="F13" t="s">
        <v>883</v>
      </c>
      <c r="H13">
        <f>IF((INDEX('Shirt Octopi'!D:D,MATCH(A13,'Shirt Octopi'!A:A,0)))="defective",2,1)</f>
        <v>1</v>
      </c>
    </row>
    <row r="14" spans="1:8" x14ac:dyDescent="0.25">
      <c r="A14" t="s">
        <v>770</v>
      </c>
      <c r="B14" t="str">
        <f t="shared" si="0"/>
        <v>Large</v>
      </c>
      <c r="C14" t="s">
        <v>801</v>
      </c>
      <c r="D14" t="s">
        <v>27</v>
      </c>
      <c r="E14" t="s">
        <v>880</v>
      </c>
      <c r="F14" t="s">
        <v>883</v>
      </c>
      <c r="H14">
        <f>IF((INDEX('Shirt Octopi'!D:D,MATCH(A14,'Shirt Octopi'!A:A,0)))="defective",2,1)</f>
        <v>1</v>
      </c>
    </row>
    <row r="15" spans="1:8" x14ac:dyDescent="0.25">
      <c r="A15" t="s">
        <v>771</v>
      </c>
      <c r="B15" t="str">
        <f t="shared" si="0"/>
        <v>Large</v>
      </c>
      <c r="C15" t="s">
        <v>889</v>
      </c>
      <c r="D15" t="s">
        <v>30</v>
      </c>
      <c r="E15" t="s">
        <v>880</v>
      </c>
      <c r="F15" t="s">
        <v>883</v>
      </c>
      <c r="H15">
        <f>IF((INDEX('Shirt Octopi'!D:D,MATCH(A15,'Shirt Octopi'!A:A,0)))="defective",2,1)</f>
        <v>1</v>
      </c>
    </row>
    <row r="16" spans="1:8" x14ac:dyDescent="0.25">
      <c r="A16" t="s">
        <v>772</v>
      </c>
      <c r="B16" t="str">
        <f t="shared" si="0"/>
        <v>Large</v>
      </c>
      <c r="C16" t="s">
        <v>760</v>
      </c>
      <c r="E16" t="s">
        <v>880</v>
      </c>
      <c r="H16">
        <f>IF((INDEX('Shirt Octopi'!D:D,MATCH(A16,'Shirt Octopi'!A:A,0)))="defective",2,1)</f>
        <v>1</v>
      </c>
    </row>
    <row r="17" spans="1:8" x14ac:dyDescent="0.25">
      <c r="A17" t="s">
        <v>773</v>
      </c>
      <c r="B17" t="str">
        <f t="shared" si="0"/>
        <v>Large</v>
      </c>
      <c r="C17" t="s">
        <v>890</v>
      </c>
      <c r="D17" t="s">
        <v>30</v>
      </c>
      <c r="E17" t="s">
        <v>880</v>
      </c>
      <c r="F17" t="s">
        <v>883</v>
      </c>
      <c r="H17">
        <f>IF((INDEX('Shirt Octopi'!D:D,MATCH(A17,'Shirt Octopi'!A:A,0)))="defective",2,1)</f>
        <v>1</v>
      </c>
    </row>
    <row r="18" spans="1:8" x14ac:dyDescent="0.25">
      <c r="A18" t="s">
        <v>774</v>
      </c>
      <c r="B18" t="str">
        <f t="shared" si="0"/>
        <v>Large</v>
      </c>
      <c r="C18" t="s">
        <v>803</v>
      </c>
      <c r="E18" t="s">
        <v>880</v>
      </c>
      <c r="H18">
        <f>IF((INDEX('Shirt Octopi'!D:D,MATCH(A18,'Shirt Octopi'!A:A,0)))="defective",2,1)</f>
        <v>1</v>
      </c>
    </row>
    <row r="19" spans="1:8" x14ac:dyDescent="0.25">
      <c r="A19" t="s">
        <v>775</v>
      </c>
      <c r="B19" t="str">
        <f t="shared" si="0"/>
        <v>Large</v>
      </c>
      <c r="C19" t="s">
        <v>891</v>
      </c>
      <c r="D19" t="s">
        <v>30</v>
      </c>
      <c r="E19" t="s">
        <v>880</v>
      </c>
      <c r="F19" t="s">
        <v>883</v>
      </c>
      <c r="H19">
        <f>IF((INDEX('Shirt Octopi'!D:D,MATCH(A19,'Shirt Octopi'!A:A,0)))="defective",2,1)</f>
        <v>1</v>
      </c>
    </row>
    <row r="20" spans="1:8" x14ac:dyDescent="0.25">
      <c r="A20" t="s">
        <v>776</v>
      </c>
      <c r="B20" t="str">
        <f t="shared" si="0"/>
        <v>Large</v>
      </c>
      <c r="C20" t="s">
        <v>801</v>
      </c>
      <c r="D20" t="s">
        <v>27</v>
      </c>
      <c r="E20" t="s">
        <v>880</v>
      </c>
      <c r="F20" t="s">
        <v>883</v>
      </c>
      <c r="H20">
        <f>IF((INDEX('Shirt Octopi'!D:D,MATCH(A20,'Shirt Octopi'!A:A,0)))="defective",2,1)</f>
        <v>1</v>
      </c>
    </row>
    <row r="21" spans="1:8" x14ac:dyDescent="0.25">
      <c r="A21" t="s">
        <v>777</v>
      </c>
      <c r="B21" t="str">
        <f t="shared" si="0"/>
        <v>Large</v>
      </c>
      <c r="C21" t="s">
        <v>892</v>
      </c>
      <c r="D21" t="s">
        <v>30</v>
      </c>
      <c r="E21" t="s">
        <v>880</v>
      </c>
      <c r="F21" t="s">
        <v>883</v>
      </c>
      <c r="H21">
        <f>IF((INDEX('Shirt Octopi'!D:D,MATCH(A21,'Shirt Octopi'!A:A,0)))="defective",2,1)</f>
        <v>1</v>
      </c>
    </row>
    <row r="22" spans="1:8" x14ac:dyDescent="0.25">
      <c r="A22" t="s">
        <v>778</v>
      </c>
      <c r="B22" t="str">
        <f t="shared" si="0"/>
        <v>Large</v>
      </c>
      <c r="C22" t="s">
        <v>804</v>
      </c>
      <c r="D22" t="s">
        <v>27</v>
      </c>
      <c r="E22" t="s">
        <v>880</v>
      </c>
      <c r="F22" t="s">
        <v>883</v>
      </c>
      <c r="H22">
        <f>IF((INDEX('Shirt Octopi'!D:D,MATCH(A22,'Shirt Octopi'!A:A,0)))="defective",2,1)</f>
        <v>1</v>
      </c>
    </row>
    <row r="23" spans="1:8" x14ac:dyDescent="0.25">
      <c r="A23" t="s">
        <v>779</v>
      </c>
      <c r="B23" t="str">
        <f t="shared" si="0"/>
        <v>Large</v>
      </c>
      <c r="C23" t="s">
        <v>804</v>
      </c>
      <c r="D23" t="s">
        <v>27</v>
      </c>
      <c r="E23" t="s">
        <v>880</v>
      </c>
      <c r="F23" t="s">
        <v>883</v>
      </c>
      <c r="H23">
        <f>IF((INDEX('Shirt Octopi'!D:D,MATCH(A23,'Shirt Octopi'!A:A,0)))="defective",2,1)</f>
        <v>1</v>
      </c>
    </row>
    <row r="24" spans="1:8" x14ac:dyDescent="0.25">
      <c r="A24" t="s">
        <v>780</v>
      </c>
      <c r="B24" t="str">
        <f t="shared" si="0"/>
        <v>Large</v>
      </c>
      <c r="C24" t="s">
        <v>804</v>
      </c>
      <c r="D24" t="s">
        <v>27</v>
      </c>
      <c r="E24" t="s">
        <v>880</v>
      </c>
      <c r="F24" t="s">
        <v>883</v>
      </c>
      <c r="H24">
        <f>IF((INDEX('Shirt Octopi'!D:D,MATCH(A24,'Shirt Octopi'!A:A,0)))="defective",2,1)</f>
        <v>1</v>
      </c>
    </row>
    <row r="25" spans="1:8" x14ac:dyDescent="0.25">
      <c r="A25" t="s">
        <v>899</v>
      </c>
      <c r="B25" t="str">
        <f t="shared" si="0"/>
        <v>Large</v>
      </c>
      <c r="C25" t="s">
        <v>893</v>
      </c>
      <c r="D25" t="s">
        <v>30</v>
      </c>
      <c r="E25" t="s">
        <v>880</v>
      </c>
      <c r="F25" t="s">
        <v>883</v>
      </c>
    </row>
    <row r="26" spans="1:8" x14ac:dyDescent="0.25">
      <c r="A26" t="s">
        <v>642</v>
      </c>
      <c r="B26" t="str">
        <f t="shared" si="0"/>
        <v>Small</v>
      </c>
      <c r="C26" s="8" t="s">
        <v>805</v>
      </c>
      <c r="D26" t="s">
        <v>30</v>
      </c>
      <c r="E26" t="s">
        <v>880</v>
      </c>
      <c r="H26">
        <f>IF((INDEX('Shirt Octopi'!D:D,MATCH(A26,'Shirt Octopi'!A:A,0)))="defective",2,1)</f>
        <v>1</v>
      </c>
    </row>
    <row r="27" spans="1:8" x14ac:dyDescent="0.25">
      <c r="A27" t="s">
        <v>643</v>
      </c>
      <c r="B27" t="str">
        <f t="shared" si="0"/>
        <v>Small</v>
      </c>
      <c r="C27" s="9" t="s">
        <v>916</v>
      </c>
      <c r="D27" t="s">
        <v>27</v>
      </c>
      <c r="E27" t="s">
        <v>880</v>
      </c>
      <c r="F27" t="s">
        <v>904</v>
      </c>
      <c r="H27">
        <f>IF((INDEX('Shirt Octopi'!D:D,MATCH(A27,'Shirt Octopi'!A:A,0)))="defective",2,1)</f>
        <v>1</v>
      </c>
    </row>
    <row r="28" spans="1:8" x14ac:dyDescent="0.25">
      <c r="A28" t="s">
        <v>648</v>
      </c>
      <c r="B28" t="str">
        <f t="shared" si="0"/>
        <v>Small</v>
      </c>
      <c r="C28" s="9" t="s">
        <v>806</v>
      </c>
      <c r="D28" t="s">
        <v>27</v>
      </c>
      <c r="E28" t="s">
        <v>880</v>
      </c>
      <c r="F28" t="s">
        <v>883</v>
      </c>
      <c r="H28">
        <f>IF((INDEX('Shirt Octopi'!D:D,MATCH(A28,'Shirt Octopi'!A:A,0)))="defective",2,1)</f>
        <v>1</v>
      </c>
    </row>
    <row r="29" spans="1:8" x14ac:dyDescent="0.25">
      <c r="A29" t="s">
        <v>649</v>
      </c>
      <c r="B29" t="str">
        <f t="shared" si="0"/>
        <v>Small</v>
      </c>
      <c r="C29" s="9" t="s">
        <v>807</v>
      </c>
      <c r="D29" t="s">
        <v>30</v>
      </c>
      <c r="E29" t="s">
        <v>880</v>
      </c>
      <c r="H29">
        <f>IF((INDEX('Shirt Octopi'!D:D,MATCH(A29,'Shirt Octopi'!A:A,0)))="defective",2,1)</f>
        <v>1</v>
      </c>
    </row>
    <row r="30" spans="1:8" x14ac:dyDescent="0.25">
      <c r="A30" t="s">
        <v>650</v>
      </c>
      <c r="B30" t="str">
        <f t="shared" si="0"/>
        <v>Small</v>
      </c>
      <c r="C30" s="10" t="s">
        <v>800</v>
      </c>
      <c r="D30" t="s">
        <v>30</v>
      </c>
      <c r="E30" t="s">
        <v>880</v>
      </c>
      <c r="H30">
        <f>IF((INDEX('Shirt Octopi'!D:D,MATCH(A30,'Shirt Octopi'!A:A,0)))="defective",2,1)</f>
        <v>1</v>
      </c>
    </row>
    <row r="31" spans="1:8" x14ac:dyDescent="0.25">
      <c r="A31" t="s">
        <v>781</v>
      </c>
      <c r="B31" t="str">
        <f t="shared" si="0"/>
        <v>Small</v>
      </c>
      <c r="C31" s="9" t="s">
        <v>806</v>
      </c>
      <c r="D31" t="s">
        <v>27</v>
      </c>
      <c r="E31" t="s">
        <v>880</v>
      </c>
      <c r="F31" t="s">
        <v>883</v>
      </c>
      <c r="H31">
        <f>IF((INDEX('Shirt Octopi'!D:D,MATCH(A31,'Shirt Octopi'!A:A,0)))="defective",2,1)</f>
        <v>1</v>
      </c>
    </row>
    <row r="32" spans="1:8" x14ac:dyDescent="0.25">
      <c r="A32" t="s">
        <v>782</v>
      </c>
      <c r="B32" t="str">
        <f t="shared" si="0"/>
        <v>Small</v>
      </c>
      <c r="C32" s="9" t="s">
        <v>806</v>
      </c>
      <c r="D32" t="s">
        <v>27</v>
      </c>
      <c r="E32" t="s">
        <v>880</v>
      </c>
      <c r="F32" t="s">
        <v>883</v>
      </c>
      <c r="H32">
        <f>IF((INDEX('Shirt Octopi'!D:D,MATCH(A32,'Shirt Octopi'!A:A,0)))="defective",2,1)</f>
        <v>1</v>
      </c>
    </row>
    <row r="33" spans="1:8" x14ac:dyDescent="0.25">
      <c r="A33" t="s">
        <v>783</v>
      </c>
      <c r="B33" t="str">
        <f t="shared" si="0"/>
        <v>Small</v>
      </c>
      <c r="C33" s="9" t="s">
        <v>806</v>
      </c>
      <c r="D33" t="s">
        <v>27</v>
      </c>
      <c r="E33" t="s">
        <v>880</v>
      </c>
      <c r="F33" t="s">
        <v>883</v>
      </c>
      <c r="H33">
        <f>IF((INDEX('Shirt Octopi'!D:D,MATCH(A33,'Shirt Octopi'!A:A,0)))="defective",2,1)</f>
        <v>1</v>
      </c>
    </row>
    <row r="34" spans="1:8" x14ac:dyDescent="0.25">
      <c r="A34" t="s">
        <v>784</v>
      </c>
      <c r="B34" t="str">
        <f t="shared" si="0"/>
        <v>Small</v>
      </c>
      <c r="C34" s="9" t="s">
        <v>806</v>
      </c>
      <c r="D34" t="s">
        <v>27</v>
      </c>
      <c r="E34" t="s">
        <v>880</v>
      </c>
      <c r="F34" t="s">
        <v>883</v>
      </c>
      <c r="H34">
        <f>IF((INDEX('Shirt Octopi'!D:D,MATCH(A34,'Shirt Octopi'!A:A,0)))="defective",2,1)</f>
        <v>1</v>
      </c>
    </row>
    <row r="35" spans="1:8" x14ac:dyDescent="0.25">
      <c r="A35" t="s">
        <v>785</v>
      </c>
      <c r="B35" t="str">
        <f t="shared" si="0"/>
        <v>Small</v>
      </c>
      <c r="C35" s="9" t="s">
        <v>888</v>
      </c>
      <c r="D35" t="s">
        <v>30</v>
      </c>
      <c r="E35" t="s">
        <v>880</v>
      </c>
      <c r="F35" t="s">
        <v>883</v>
      </c>
      <c r="H35">
        <f>IF((INDEX('Shirt Octopi'!D:D,MATCH(A35,'Shirt Octopi'!A:A,0)))="defective",2,1)</f>
        <v>1</v>
      </c>
    </row>
    <row r="36" spans="1:8" x14ac:dyDescent="0.25">
      <c r="A36" t="s">
        <v>786</v>
      </c>
      <c r="B36" t="str">
        <f t="shared" si="0"/>
        <v>Small</v>
      </c>
      <c r="C36" s="9" t="s">
        <v>884</v>
      </c>
      <c r="D36" t="s">
        <v>30</v>
      </c>
      <c r="E36" t="s">
        <v>880</v>
      </c>
      <c r="F36" t="s">
        <v>883</v>
      </c>
      <c r="H36">
        <f>IF((INDEX('Shirt Octopi'!D:D,MATCH(A36,'Shirt Octopi'!A:A,0)))="defective",2,1)</f>
        <v>1</v>
      </c>
    </row>
    <row r="37" spans="1:8" x14ac:dyDescent="0.25">
      <c r="A37" t="s">
        <v>787</v>
      </c>
      <c r="B37" t="str">
        <f t="shared" si="0"/>
        <v>Small</v>
      </c>
      <c r="C37" s="9" t="s">
        <v>885</v>
      </c>
      <c r="D37" t="s">
        <v>30</v>
      </c>
      <c r="E37" t="s">
        <v>880</v>
      </c>
      <c r="F37" t="s">
        <v>883</v>
      </c>
      <c r="H37">
        <f>IF((INDEX('Shirt Octopi'!D:D,MATCH(A37,'Shirt Octopi'!A:A,0)))="defective",2,1)</f>
        <v>1</v>
      </c>
    </row>
    <row r="38" spans="1:8" x14ac:dyDescent="0.25">
      <c r="A38" t="s">
        <v>788</v>
      </c>
      <c r="B38" t="str">
        <f t="shared" si="0"/>
        <v>Small</v>
      </c>
      <c r="C38" s="9" t="s">
        <v>887</v>
      </c>
      <c r="D38" t="s">
        <v>30</v>
      </c>
      <c r="E38" t="s">
        <v>880</v>
      </c>
      <c r="F38" t="s">
        <v>883</v>
      </c>
      <c r="H38">
        <f>IF((INDEX('Shirt Octopi'!D:D,MATCH(A38,'Shirt Octopi'!A:A,0)))="defective",2,1)</f>
        <v>1</v>
      </c>
    </row>
    <row r="39" spans="1:8" x14ac:dyDescent="0.25">
      <c r="A39" t="s">
        <v>789</v>
      </c>
      <c r="B39" t="str">
        <f t="shared" si="0"/>
        <v>Small</v>
      </c>
      <c r="C39" s="9" t="s">
        <v>886</v>
      </c>
      <c r="D39" t="s">
        <v>30</v>
      </c>
      <c r="E39" t="s">
        <v>880</v>
      </c>
      <c r="F39" t="s">
        <v>883</v>
      </c>
      <c r="H39">
        <f>IF((INDEX('Shirt Octopi'!D:D,MATCH(A39,'Shirt Octopi'!A:A,0)))="defective",2,1)</f>
        <v>1</v>
      </c>
    </row>
    <row r="40" spans="1:8" x14ac:dyDescent="0.25">
      <c r="A40" t="s">
        <v>790</v>
      </c>
      <c r="B40" t="str">
        <f t="shared" si="0"/>
        <v>Small</v>
      </c>
      <c r="C40" s="9" t="s">
        <v>808</v>
      </c>
      <c r="D40" t="s">
        <v>27</v>
      </c>
      <c r="E40" t="s">
        <v>880</v>
      </c>
      <c r="F40" t="s">
        <v>883</v>
      </c>
      <c r="H40">
        <f>IF((INDEX('Shirt Octopi'!D:D,MATCH(A40,'Shirt Octopi'!A:A,0)))="defective",2,1)</f>
        <v>1</v>
      </c>
    </row>
    <row r="41" spans="1:8" x14ac:dyDescent="0.25">
      <c r="A41" t="s">
        <v>791</v>
      </c>
      <c r="B41" t="str">
        <f t="shared" si="0"/>
        <v>Small</v>
      </c>
      <c r="C41" s="9" t="s">
        <v>808</v>
      </c>
      <c r="D41" t="s">
        <v>27</v>
      </c>
      <c r="E41" t="s">
        <v>880</v>
      </c>
      <c r="F41" t="s">
        <v>883</v>
      </c>
      <c r="H41">
        <f>IF((INDEX('Shirt Octopi'!D:D,MATCH(A41,'Shirt Octopi'!A:A,0)))="defective",2,1)</f>
        <v>1</v>
      </c>
    </row>
    <row r="42" spans="1:8" x14ac:dyDescent="0.25">
      <c r="A42" t="s">
        <v>792</v>
      </c>
      <c r="B42" t="str">
        <f t="shared" si="0"/>
        <v>Small</v>
      </c>
      <c r="C42" s="9" t="s">
        <v>801</v>
      </c>
      <c r="D42" t="s">
        <v>27</v>
      </c>
      <c r="E42" t="s">
        <v>880</v>
      </c>
      <c r="F42" t="s">
        <v>883</v>
      </c>
      <c r="H42">
        <f>IF((INDEX('Shirt Octopi'!D:D,MATCH(A42,'Shirt Octopi'!A:A,0)))="defective",2,1)</f>
        <v>1</v>
      </c>
    </row>
    <row r="43" spans="1:8" x14ac:dyDescent="0.25">
      <c r="A43" t="s">
        <v>793</v>
      </c>
      <c r="B43" t="str">
        <f t="shared" si="0"/>
        <v>Small</v>
      </c>
      <c r="C43" s="9" t="s">
        <v>808</v>
      </c>
      <c r="D43" t="s">
        <v>27</v>
      </c>
      <c r="E43" t="s">
        <v>880</v>
      </c>
      <c r="F43" t="s">
        <v>883</v>
      </c>
      <c r="H43">
        <f>IF((INDEX('Shirt Octopi'!D:D,MATCH(A43,'Shirt Octopi'!A:A,0)))="defective",2,1)</f>
        <v>1</v>
      </c>
    </row>
    <row r="44" spans="1:8" x14ac:dyDescent="0.25">
      <c r="A44" t="s">
        <v>794</v>
      </c>
      <c r="B44" t="str">
        <f t="shared" si="0"/>
        <v>Small</v>
      </c>
      <c r="C44" s="9" t="s">
        <v>809</v>
      </c>
      <c r="D44" t="s">
        <v>27</v>
      </c>
      <c r="E44" t="s">
        <v>880</v>
      </c>
      <c r="F44" t="s">
        <v>883</v>
      </c>
      <c r="H44">
        <f>IF((INDEX('Shirt Octopi'!D:D,MATCH(A44,'Shirt Octopi'!A:A,0)))="defective",2,1)</f>
        <v>1</v>
      </c>
    </row>
    <row r="45" spans="1:8" x14ac:dyDescent="0.25">
      <c r="A45" t="s">
        <v>795</v>
      </c>
      <c r="B45" t="str">
        <f t="shared" si="0"/>
        <v>Small</v>
      </c>
      <c r="C45" s="9" t="s">
        <v>809</v>
      </c>
      <c r="D45" t="s">
        <v>27</v>
      </c>
      <c r="E45" t="s">
        <v>880</v>
      </c>
      <c r="F45" t="s">
        <v>883</v>
      </c>
      <c r="H45">
        <f>IF((INDEX('Shirt Octopi'!D:D,MATCH(A45,'Shirt Octopi'!A:A,0)))="defective",2,1)</f>
        <v>1</v>
      </c>
    </row>
    <row r="46" spans="1:8" x14ac:dyDescent="0.25">
      <c r="A46" t="s">
        <v>796</v>
      </c>
      <c r="B46" t="str">
        <f t="shared" si="0"/>
        <v>Small</v>
      </c>
      <c r="C46" s="9" t="s">
        <v>808</v>
      </c>
      <c r="D46" t="s">
        <v>27</v>
      </c>
      <c r="E46" t="s">
        <v>880</v>
      </c>
      <c r="F46" t="s">
        <v>883</v>
      </c>
      <c r="H46">
        <f>IF((INDEX('Shirt Octopi'!D:D,MATCH(A46,'Shirt Octopi'!A:A,0)))="defective",2,1)</f>
        <v>1</v>
      </c>
    </row>
    <row r="47" spans="1:8" x14ac:dyDescent="0.25">
      <c r="A47" t="s">
        <v>896</v>
      </c>
      <c r="B47" t="str">
        <f t="shared" si="0"/>
        <v>Small</v>
      </c>
      <c r="C47" s="9" t="s">
        <v>905</v>
      </c>
      <c r="D47" t="s">
        <v>27</v>
      </c>
      <c r="E47" t="s">
        <v>880</v>
      </c>
      <c r="F47" t="s">
        <v>904</v>
      </c>
    </row>
    <row r="48" spans="1:8" x14ac:dyDescent="0.25">
      <c r="A48" t="s">
        <v>898</v>
      </c>
      <c r="B48" t="str">
        <f t="shared" si="0"/>
        <v>Small</v>
      </c>
      <c r="C48" t="s">
        <v>905</v>
      </c>
      <c r="D48" t="s">
        <v>27</v>
      </c>
      <c r="E48" t="s">
        <v>880</v>
      </c>
      <c r="F48" t="s">
        <v>904</v>
      </c>
    </row>
  </sheetData>
  <conditionalFormatting sqref="A1:A1048576">
    <cfRule type="expression" dxfId="2" priority="1">
      <formula>E1="FALSE"</formula>
    </cfRule>
  </conditionalFormatting>
  <dataValidations count="4">
    <dataValidation type="list" allowBlank="1" showErrorMessage="1" sqref="D3:D1048576">
      <formula1>status</formula1>
    </dataValidation>
    <dataValidation allowBlank="1" showErrorMessage="1" sqref="D1:D2"/>
    <dataValidation type="list" allowBlank="1" sqref="E3:E1048576">
      <formula1>yn</formula1>
    </dataValidation>
    <dataValidation allowBlank="1" sqref="E1:E2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1" workbookViewId="0">
      <selection activeCell="D25" sqref="D25:D29"/>
    </sheetView>
  </sheetViews>
  <sheetFormatPr defaultRowHeight="15" x14ac:dyDescent="0.25"/>
  <cols>
    <col min="1" max="1" width="14.140625" bestFit="1" customWidth="1"/>
  </cols>
  <sheetData>
    <row r="1" spans="1:4" x14ac:dyDescent="0.25">
      <c r="A1" s="4" t="s">
        <v>31</v>
      </c>
      <c r="B1">
        <f>COUNTIF(D:D,"ready")</f>
        <v>5</v>
      </c>
    </row>
    <row r="2" spans="1:4" x14ac:dyDescent="0.25">
      <c r="A2" s="1" t="s">
        <v>10</v>
      </c>
      <c r="B2" s="1" t="s">
        <v>15</v>
      </c>
      <c r="C2" s="1" t="s">
        <v>12</v>
      </c>
      <c r="D2" s="1" t="s">
        <v>11</v>
      </c>
    </row>
    <row r="3" spans="1:4" x14ac:dyDescent="0.25">
      <c r="A3" t="s">
        <v>644</v>
      </c>
      <c r="B3" t="str">
        <f>IF(LEFT(A3,1)="L","Large","Small")</f>
        <v>Large</v>
      </c>
      <c r="D3" t="s">
        <v>30</v>
      </c>
    </row>
    <row r="4" spans="1:4" x14ac:dyDescent="0.25">
      <c r="A4" t="s">
        <v>768</v>
      </c>
      <c r="B4" t="str">
        <f t="shared" ref="B4:B50" si="0">IF(LEFT(A4,1)="L","Large","Small")</f>
        <v>Large</v>
      </c>
      <c r="D4" t="s">
        <v>30</v>
      </c>
    </row>
    <row r="5" spans="1:4" x14ac:dyDescent="0.25">
      <c r="A5" t="s">
        <v>769</v>
      </c>
      <c r="B5" t="str">
        <f t="shared" si="0"/>
        <v>Large</v>
      </c>
      <c r="D5" t="s">
        <v>30</v>
      </c>
    </row>
    <row r="6" spans="1:4" x14ac:dyDescent="0.25">
      <c r="A6" t="s">
        <v>770</v>
      </c>
      <c r="B6" t="str">
        <f t="shared" si="0"/>
        <v>Large</v>
      </c>
      <c r="D6" t="s">
        <v>30</v>
      </c>
    </row>
    <row r="7" spans="1:4" x14ac:dyDescent="0.25">
      <c r="A7" t="s">
        <v>645</v>
      </c>
      <c r="B7" t="str">
        <f t="shared" si="0"/>
        <v>Large</v>
      </c>
      <c r="D7" t="s">
        <v>30</v>
      </c>
    </row>
    <row r="8" spans="1:4" x14ac:dyDescent="0.25">
      <c r="A8" t="s">
        <v>771</v>
      </c>
      <c r="B8" t="str">
        <f t="shared" si="0"/>
        <v>Large</v>
      </c>
      <c r="D8" t="s">
        <v>30</v>
      </c>
    </row>
    <row r="9" spans="1:4" x14ac:dyDescent="0.25">
      <c r="A9" t="s">
        <v>772</v>
      </c>
      <c r="B9" t="str">
        <f t="shared" si="0"/>
        <v>Large</v>
      </c>
      <c r="D9" t="s">
        <v>30</v>
      </c>
    </row>
    <row r="10" spans="1:4" x14ac:dyDescent="0.25">
      <c r="A10" t="s">
        <v>773</v>
      </c>
      <c r="B10" t="str">
        <f t="shared" si="0"/>
        <v>Large</v>
      </c>
      <c r="D10" t="s">
        <v>30</v>
      </c>
    </row>
    <row r="11" spans="1:4" x14ac:dyDescent="0.25">
      <c r="A11" t="s">
        <v>774</v>
      </c>
      <c r="B11" t="str">
        <f t="shared" si="0"/>
        <v>Large</v>
      </c>
      <c r="D11" t="s">
        <v>30</v>
      </c>
    </row>
    <row r="12" spans="1:4" x14ac:dyDescent="0.25">
      <c r="A12" t="s">
        <v>775</v>
      </c>
      <c r="B12" t="str">
        <f t="shared" si="0"/>
        <v>Large</v>
      </c>
      <c r="D12" t="s">
        <v>30</v>
      </c>
    </row>
    <row r="13" spans="1:4" x14ac:dyDescent="0.25">
      <c r="A13" t="s">
        <v>776</v>
      </c>
      <c r="B13" t="str">
        <f t="shared" si="0"/>
        <v>Large</v>
      </c>
      <c r="D13" t="s">
        <v>30</v>
      </c>
    </row>
    <row r="14" spans="1:4" x14ac:dyDescent="0.25">
      <c r="A14" t="s">
        <v>777</v>
      </c>
      <c r="B14" t="str">
        <f t="shared" si="0"/>
        <v>Large</v>
      </c>
      <c r="D14" t="s">
        <v>30</v>
      </c>
    </row>
    <row r="15" spans="1:4" x14ac:dyDescent="0.25">
      <c r="A15" t="s">
        <v>778</v>
      </c>
      <c r="B15" t="str">
        <f t="shared" si="0"/>
        <v>Large</v>
      </c>
      <c r="D15" t="s">
        <v>30</v>
      </c>
    </row>
    <row r="16" spans="1:4" x14ac:dyDescent="0.25">
      <c r="A16" t="s">
        <v>779</v>
      </c>
      <c r="B16" t="str">
        <f t="shared" si="0"/>
        <v>Large</v>
      </c>
      <c r="D16" t="s">
        <v>30</v>
      </c>
    </row>
    <row r="17" spans="1:4" x14ac:dyDescent="0.25">
      <c r="A17" t="s">
        <v>780</v>
      </c>
      <c r="B17" t="str">
        <f t="shared" si="0"/>
        <v>Large</v>
      </c>
      <c r="D17" t="s">
        <v>30</v>
      </c>
    </row>
    <row r="18" spans="1:4" x14ac:dyDescent="0.25">
      <c r="A18" t="s">
        <v>646</v>
      </c>
      <c r="B18" t="str">
        <f t="shared" si="0"/>
        <v>Large</v>
      </c>
      <c r="D18" t="s">
        <v>30</v>
      </c>
    </row>
    <row r="19" spans="1:4" x14ac:dyDescent="0.25">
      <c r="A19" t="s">
        <v>647</v>
      </c>
      <c r="B19" t="str">
        <f t="shared" si="0"/>
        <v>Large</v>
      </c>
      <c r="D19" t="s">
        <v>30</v>
      </c>
    </row>
    <row r="20" spans="1:4" x14ac:dyDescent="0.25">
      <c r="A20" t="s">
        <v>651</v>
      </c>
      <c r="B20" t="str">
        <f t="shared" si="0"/>
        <v>Large</v>
      </c>
      <c r="D20" t="s">
        <v>30</v>
      </c>
    </row>
    <row r="21" spans="1:4" x14ac:dyDescent="0.25">
      <c r="A21" t="s">
        <v>764</v>
      </c>
      <c r="B21" t="str">
        <f t="shared" si="0"/>
        <v>Large</v>
      </c>
      <c r="D21" t="s">
        <v>30</v>
      </c>
    </row>
    <row r="22" spans="1:4" x14ac:dyDescent="0.25">
      <c r="A22" t="s">
        <v>765</v>
      </c>
      <c r="B22" t="str">
        <f t="shared" si="0"/>
        <v>Large</v>
      </c>
      <c r="D22" t="s">
        <v>30</v>
      </c>
    </row>
    <row r="23" spans="1:4" x14ac:dyDescent="0.25">
      <c r="A23" t="s">
        <v>766</v>
      </c>
      <c r="B23" t="str">
        <f t="shared" si="0"/>
        <v>Large</v>
      </c>
      <c r="D23" t="s">
        <v>30</v>
      </c>
    </row>
    <row r="24" spans="1:4" x14ac:dyDescent="0.25">
      <c r="A24" t="s">
        <v>767</v>
      </c>
      <c r="B24" t="str">
        <f t="shared" si="0"/>
        <v>Large</v>
      </c>
      <c r="D24" t="s">
        <v>30</v>
      </c>
    </row>
    <row r="25" spans="1:4" x14ac:dyDescent="0.25">
      <c r="A25" t="s">
        <v>899</v>
      </c>
      <c r="B25" t="str">
        <f t="shared" si="0"/>
        <v>Large</v>
      </c>
      <c r="D25" t="s">
        <v>27</v>
      </c>
    </row>
    <row r="26" spans="1:4" x14ac:dyDescent="0.25">
      <c r="A26" t="s">
        <v>938</v>
      </c>
      <c r="B26" t="str">
        <f t="shared" si="0"/>
        <v>Large</v>
      </c>
      <c r="D26" t="s">
        <v>27</v>
      </c>
    </row>
    <row r="27" spans="1:4" x14ac:dyDescent="0.25">
      <c r="A27" t="s">
        <v>939</v>
      </c>
      <c r="B27" t="str">
        <f t="shared" si="0"/>
        <v>Large</v>
      </c>
      <c r="D27" t="s">
        <v>27</v>
      </c>
    </row>
    <row r="28" spans="1:4" x14ac:dyDescent="0.25">
      <c r="A28" t="s">
        <v>940</v>
      </c>
      <c r="B28" t="str">
        <f t="shared" si="0"/>
        <v>Large</v>
      </c>
      <c r="D28" t="s">
        <v>27</v>
      </c>
    </row>
    <row r="29" spans="1:4" x14ac:dyDescent="0.25">
      <c r="A29" t="s">
        <v>941</v>
      </c>
      <c r="B29" t="str">
        <f t="shared" si="0"/>
        <v>Large</v>
      </c>
      <c r="D29" t="s">
        <v>27</v>
      </c>
    </row>
    <row r="30" spans="1:4" x14ac:dyDescent="0.25">
      <c r="A30" t="s">
        <v>642</v>
      </c>
      <c r="B30" t="str">
        <f t="shared" si="0"/>
        <v>Small</v>
      </c>
      <c r="D30" t="s">
        <v>30</v>
      </c>
    </row>
    <row r="31" spans="1:4" x14ac:dyDescent="0.25">
      <c r="A31" t="s">
        <v>643</v>
      </c>
      <c r="B31" t="str">
        <f t="shared" si="0"/>
        <v>Small</v>
      </c>
      <c r="D31" t="s">
        <v>30</v>
      </c>
    </row>
    <row r="32" spans="1:4" x14ac:dyDescent="0.25">
      <c r="A32" t="s">
        <v>786</v>
      </c>
      <c r="B32" t="str">
        <f t="shared" si="0"/>
        <v>Small</v>
      </c>
      <c r="D32" t="s">
        <v>30</v>
      </c>
    </row>
    <row r="33" spans="1:4" x14ac:dyDescent="0.25">
      <c r="A33" t="s">
        <v>648</v>
      </c>
      <c r="B33" t="str">
        <f t="shared" si="0"/>
        <v>Small</v>
      </c>
      <c r="D33" t="s">
        <v>30</v>
      </c>
    </row>
    <row r="34" spans="1:4" x14ac:dyDescent="0.25">
      <c r="A34" t="s">
        <v>787</v>
      </c>
      <c r="B34" t="str">
        <f t="shared" si="0"/>
        <v>Small</v>
      </c>
      <c r="D34" t="s">
        <v>30</v>
      </c>
    </row>
    <row r="35" spans="1:4" x14ac:dyDescent="0.25">
      <c r="A35" t="s">
        <v>788</v>
      </c>
      <c r="B35" t="str">
        <f t="shared" si="0"/>
        <v>Small</v>
      </c>
      <c r="D35" t="s">
        <v>30</v>
      </c>
    </row>
    <row r="36" spans="1:4" x14ac:dyDescent="0.25">
      <c r="A36" t="s">
        <v>789</v>
      </c>
      <c r="B36" t="str">
        <f t="shared" si="0"/>
        <v>Small</v>
      </c>
      <c r="D36" t="s">
        <v>30</v>
      </c>
    </row>
    <row r="37" spans="1:4" x14ac:dyDescent="0.25">
      <c r="A37" t="s">
        <v>649</v>
      </c>
      <c r="B37" t="str">
        <f t="shared" si="0"/>
        <v>Small</v>
      </c>
      <c r="D37" t="s">
        <v>30</v>
      </c>
    </row>
    <row r="38" spans="1:4" x14ac:dyDescent="0.25">
      <c r="A38" t="s">
        <v>790</v>
      </c>
      <c r="B38" t="str">
        <f t="shared" si="0"/>
        <v>Small</v>
      </c>
      <c r="D38" t="s">
        <v>30</v>
      </c>
    </row>
    <row r="39" spans="1:4" x14ac:dyDescent="0.25">
      <c r="A39" t="s">
        <v>791</v>
      </c>
      <c r="B39" t="str">
        <f t="shared" si="0"/>
        <v>Small</v>
      </c>
      <c r="D39" t="s">
        <v>30</v>
      </c>
    </row>
    <row r="40" spans="1:4" x14ac:dyDescent="0.25">
      <c r="A40" t="s">
        <v>792</v>
      </c>
      <c r="B40" t="str">
        <f t="shared" si="0"/>
        <v>Small</v>
      </c>
      <c r="D40" t="s">
        <v>30</v>
      </c>
    </row>
    <row r="41" spans="1:4" x14ac:dyDescent="0.25">
      <c r="A41" t="s">
        <v>793</v>
      </c>
      <c r="B41" t="str">
        <f t="shared" si="0"/>
        <v>Small</v>
      </c>
      <c r="D41" t="s">
        <v>30</v>
      </c>
    </row>
    <row r="42" spans="1:4" x14ac:dyDescent="0.25">
      <c r="A42" t="s">
        <v>794</v>
      </c>
      <c r="B42" t="str">
        <f t="shared" si="0"/>
        <v>Small</v>
      </c>
      <c r="D42" t="s">
        <v>30</v>
      </c>
    </row>
    <row r="43" spans="1:4" x14ac:dyDescent="0.25">
      <c r="A43" t="s">
        <v>795</v>
      </c>
      <c r="B43" t="str">
        <f t="shared" si="0"/>
        <v>Small</v>
      </c>
      <c r="D43" t="s">
        <v>30</v>
      </c>
    </row>
    <row r="44" spans="1:4" x14ac:dyDescent="0.25">
      <c r="A44" t="s">
        <v>796</v>
      </c>
      <c r="B44" t="str">
        <f t="shared" si="0"/>
        <v>Small</v>
      </c>
      <c r="D44" t="s">
        <v>30</v>
      </c>
    </row>
    <row r="45" spans="1:4" x14ac:dyDescent="0.25">
      <c r="A45" t="s">
        <v>650</v>
      </c>
      <c r="B45" t="str">
        <f t="shared" si="0"/>
        <v>Small</v>
      </c>
      <c r="D45" t="s">
        <v>30</v>
      </c>
    </row>
    <row r="46" spans="1:4" x14ac:dyDescent="0.25">
      <c r="A46" t="s">
        <v>781</v>
      </c>
      <c r="B46" t="str">
        <f t="shared" si="0"/>
        <v>Small</v>
      </c>
      <c r="D46" t="s">
        <v>30</v>
      </c>
    </row>
    <row r="47" spans="1:4" x14ac:dyDescent="0.25">
      <c r="A47" t="s">
        <v>782</v>
      </c>
      <c r="B47" t="str">
        <f t="shared" si="0"/>
        <v>Small</v>
      </c>
      <c r="D47" t="s">
        <v>30</v>
      </c>
    </row>
    <row r="48" spans="1:4" x14ac:dyDescent="0.25">
      <c r="A48" t="s">
        <v>783</v>
      </c>
      <c r="B48" t="str">
        <f t="shared" si="0"/>
        <v>Small</v>
      </c>
      <c r="D48" t="s">
        <v>30</v>
      </c>
    </row>
    <row r="49" spans="1:4" x14ac:dyDescent="0.25">
      <c r="A49" t="s">
        <v>784</v>
      </c>
      <c r="B49" t="str">
        <f t="shared" si="0"/>
        <v>Small</v>
      </c>
      <c r="D49" t="s">
        <v>30</v>
      </c>
    </row>
    <row r="50" spans="1:4" x14ac:dyDescent="0.25">
      <c r="A50" t="s">
        <v>785</v>
      </c>
      <c r="B50" t="str">
        <f t="shared" si="0"/>
        <v>Small</v>
      </c>
      <c r="D50" t="s">
        <v>30</v>
      </c>
    </row>
  </sheetData>
  <sortState ref="A3:A45">
    <sortCondition ref="A45"/>
  </sortState>
  <conditionalFormatting sqref="A1:A1048576">
    <cfRule type="expression" dxfId="1" priority="1">
      <formula>D1="defective"</formula>
    </cfRule>
  </conditionalFormatting>
  <dataValidations count="2">
    <dataValidation type="list" allowBlank="1" sqref="D3:D1048576">
      <formula1>status</formula1>
    </dataValidation>
    <dataValidation allowBlank="1" sqref="D1:D2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F4" sqref="F4"/>
    </sheetView>
  </sheetViews>
  <sheetFormatPr defaultRowHeight="15" outlineLevelCol="1" x14ac:dyDescent="0.25"/>
  <cols>
    <col min="1" max="1" width="13.85546875" bestFit="1" customWidth="1"/>
    <col min="2" max="2" width="9.28515625" customWidth="1"/>
    <col min="3" max="3" width="18.85546875" bestFit="1" customWidth="1"/>
    <col min="4" max="4" width="10.7109375" bestFit="1" customWidth="1"/>
    <col min="6" max="6" width="10.7109375" bestFit="1" customWidth="1"/>
    <col min="8" max="8" width="17.85546875" hidden="1" customWidth="1" outlineLevel="1"/>
    <col min="9" max="9" width="9.140625" collapsed="1"/>
  </cols>
  <sheetData>
    <row r="1" spans="1:8" x14ac:dyDescent="0.25">
      <c r="A1" s="4" t="s">
        <v>31</v>
      </c>
      <c r="B1">
        <f>COUNTIF(D:D,"ready")</f>
        <v>24</v>
      </c>
    </row>
    <row r="2" spans="1:8" x14ac:dyDescent="0.25">
      <c r="A2" s="1" t="s">
        <v>10</v>
      </c>
      <c r="B2" s="1" t="s">
        <v>15</v>
      </c>
      <c r="C2" s="1" t="s">
        <v>12</v>
      </c>
      <c r="D2" s="1" t="s">
        <v>11</v>
      </c>
      <c r="E2" s="1" t="s">
        <v>759</v>
      </c>
      <c r="F2" s="1" t="s">
        <v>882</v>
      </c>
      <c r="H2" s="1" t="s">
        <v>763</v>
      </c>
    </row>
    <row r="3" spans="1:8" x14ac:dyDescent="0.25">
      <c r="A3" t="s">
        <v>653</v>
      </c>
      <c r="B3" t="str">
        <f>IF(LEFT(A3,1)="L","Large","Small")</f>
        <v>Large</v>
      </c>
      <c r="C3" t="s">
        <v>798</v>
      </c>
      <c r="D3" t="s">
        <v>30</v>
      </c>
      <c r="E3" t="s">
        <v>880</v>
      </c>
      <c r="H3">
        <f>IF((INDEX('Pants Octopi'!D:D,MATCH(A3,'Pants Octopi'!A:A,0)))="defective",2,1)</f>
        <v>1</v>
      </c>
    </row>
    <row r="4" spans="1:8" s="12" customFormat="1" x14ac:dyDescent="0.25">
      <c r="A4" s="12" t="s">
        <v>654</v>
      </c>
      <c r="B4" s="12" t="str">
        <f t="shared" ref="B4:B46" si="0">IF(LEFT(A4,1)="L","Large","Small")</f>
        <v>Large</v>
      </c>
      <c r="C4" s="12" t="s">
        <v>285</v>
      </c>
      <c r="D4" s="12" t="s">
        <v>30</v>
      </c>
      <c r="E4" s="12" t="s">
        <v>880</v>
      </c>
      <c r="F4" s="12" t="s">
        <v>904</v>
      </c>
      <c r="H4" s="12">
        <f>IF((INDEX('Pants Octopi'!D:D,MATCH(A4,'Pants Octopi'!A:A,0)))="defective",2,1)</f>
        <v>1</v>
      </c>
    </row>
    <row r="5" spans="1:8" x14ac:dyDescent="0.25">
      <c r="A5" t="s">
        <v>656</v>
      </c>
      <c r="B5" t="str">
        <f t="shared" si="0"/>
        <v>Large</v>
      </c>
      <c r="C5" t="s">
        <v>799</v>
      </c>
      <c r="D5" t="s">
        <v>30</v>
      </c>
      <c r="E5" t="s">
        <v>880</v>
      </c>
      <c r="H5">
        <f>IF((INDEX('Pants Octopi'!D:D,MATCH(A5,'Pants Octopi'!A:A,0)))="defective",2,1)</f>
        <v>1</v>
      </c>
    </row>
    <row r="6" spans="1:8" x14ac:dyDescent="0.25">
      <c r="A6" t="s">
        <v>810</v>
      </c>
      <c r="B6" t="str">
        <f t="shared" si="0"/>
        <v>Large</v>
      </c>
      <c r="C6" t="s">
        <v>800</v>
      </c>
      <c r="D6" t="s">
        <v>30</v>
      </c>
      <c r="E6" t="s">
        <v>880</v>
      </c>
      <c r="H6">
        <f>IF((INDEX('Pants Octopi'!D:D,MATCH(A6,'Pants Octopi'!A:A,0)))="defective",2,1)</f>
        <v>1</v>
      </c>
    </row>
    <row r="7" spans="1:8" x14ac:dyDescent="0.25">
      <c r="A7" t="s">
        <v>811</v>
      </c>
      <c r="B7" t="str">
        <f t="shared" si="0"/>
        <v>Large</v>
      </c>
      <c r="C7" t="s">
        <v>847</v>
      </c>
      <c r="D7" t="s">
        <v>27</v>
      </c>
      <c r="E7" t="s">
        <v>880</v>
      </c>
      <c r="F7" t="s">
        <v>883</v>
      </c>
      <c r="H7">
        <f>IF((INDEX('Pants Octopi'!D:D,MATCH(A7,'Pants Octopi'!A:A,0)))="defective",2,1)</f>
        <v>1</v>
      </c>
    </row>
    <row r="8" spans="1:8" x14ac:dyDescent="0.25">
      <c r="A8" t="s">
        <v>812</v>
      </c>
      <c r="B8" t="str">
        <f t="shared" si="0"/>
        <v>Large</v>
      </c>
      <c r="C8" t="s">
        <v>905</v>
      </c>
      <c r="D8" t="s">
        <v>27</v>
      </c>
      <c r="E8" t="s">
        <v>880</v>
      </c>
      <c r="F8" t="s">
        <v>904</v>
      </c>
      <c r="H8">
        <f>IF((INDEX('Pants Octopi'!D:D,MATCH(A8,'Pants Octopi'!A:A,0)))="defective",2,1)</f>
        <v>1</v>
      </c>
    </row>
    <row r="9" spans="1:8" x14ac:dyDescent="0.25">
      <c r="A9" t="s">
        <v>813</v>
      </c>
      <c r="B9" t="str">
        <f t="shared" si="0"/>
        <v>Large</v>
      </c>
      <c r="C9" t="s">
        <v>847</v>
      </c>
      <c r="D9" t="s">
        <v>27</v>
      </c>
      <c r="E9" t="s">
        <v>880</v>
      </c>
      <c r="F9" t="s">
        <v>883</v>
      </c>
      <c r="H9">
        <f>IF((INDEX('Pants Octopi'!D:D,MATCH(A9,'Pants Octopi'!A:A,0)))="defective",2,1)</f>
        <v>1</v>
      </c>
    </row>
    <row r="10" spans="1:8" x14ac:dyDescent="0.25">
      <c r="A10" t="s">
        <v>814</v>
      </c>
      <c r="B10" t="str">
        <f t="shared" si="0"/>
        <v>Large</v>
      </c>
      <c r="C10" t="s">
        <v>847</v>
      </c>
      <c r="D10" t="s">
        <v>27</v>
      </c>
      <c r="E10" t="s">
        <v>880</v>
      </c>
      <c r="F10" t="s">
        <v>883</v>
      </c>
      <c r="H10">
        <f>IF((INDEX('Pants Octopi'!D:D,MATCH(A10,'Pants Octopi'!A:A,0)))="defective",2,1)</f>
        <v>1</v>
      </c>
    </row>
    <row r="11" spans="1:8" x14ac:dyDescent="0.25">
      <c r="A11" t="s">
        <v>815</v>
      </c>
      <c r="B11" t="str">
        <f t="shared" si="0"/>
        <v>Large</v>
      </c>
      <c r="C11" t="s">
        <v>847</v>
      </c>
      <c r="D11" t="s">
        <v>27</v>
      </c>
      <c r="E11" t="s">
        <v>880</v>
      </c>
      <c r="F11" t="s">
        <v>883</v>
      </c>
      <c r="H11">
        <f>IF((INDEX('Pants Octopi'!D:D,MATCH(A11,'Pants Octopi'!A:A,0)))="defective",2,1)</f>
        <v>1</v>
      </c>
    </row>
    <row r="12" spans="1:8" x14ac:dyDescent="0.25">
      <c r="A12" t="s">
        <v>816</v>
      </c>
      <c r="B12" t="str">
        <f t="shared" si="0"/>
        <v>Large</v>
      </c>
      <c r="C12" t="s">
        <v>848</v>
      </c>
      <c r="D12" t="s">
        <v>27</v>
      </c>
      <c r="E12" t="s">
        <v>880</v>
      </c>
      <c r="F12" t="s">
        <v>883</v>
      </c>
      <c r="H12">
        <f>IF((INDEX('Pants Octopi'!D:D,MATCH(A12,'Pants Octopi'!A:A,0)))="defective",2,1)</f>
        <v>1</v>
      </c>
    </row>
    <row r="13" spans="1:8" x14ac:dyDescent="0.25">
      <c r="A13" t="s">
        <v>817</v>
      </c>
      <c r="B13" t="str">
        <f t="shared" si="0"/>
        <v>Large</v>
      </c>
      <c r="C13" t="s">
        <v>848</v>
      </c>
      <c r="D13" t="s">
        <v>27</v>
      </c>
      <c r="E13" t="s">
        <v>880</v>
      </c>
      <c r="F13" t="s">
        <v>883</v>
      </c>
      <c r="H13">
        <f>IF((INDEX('Pants Octopi'!D:D,MATCH(A13,'Pants Octopi'!A:A,0)))="defective",2,1)</f>
        <v>1</v>
      </c>
    </row>
    <row r="14" spans="1:8" x14ac:dyDescent="0.25">
      <c r="A14" t="s">
        <v>818</v>
      </c>
      <c r="B14" t="str">
        <f t="shared" si="0"/>
        <v>Large</v>
      </c>
      <c r="C14" t="s">
        <v>848</v>
      </c>
      <c r="D14" t="s">
        <v>27</v>
      </c>
      <c r="E14" t="s">
        <v>880</v>
      </c>
      <c r="F14" t="s">
        <v>883</v>
      </c>
      <c r="H14">
        <f>IF((INDEX('Pants Octopi'!D:D,MATCH(A14,'Pants Octopi'!A:A,0)))="defective",2,1)</f>
        <v>1</v>
      </c>
    </row>
    <row r="15" spans="1:8" x14ac:dyDescent="0.25">
      <c r="A15" t="s">
        <v>819</v>
      </c>
      <c r="B15" t="str">
        <f t="shared" si="0"/>
        <v>Large</v>
      </c>
      <c r="C15" t="s">
        <v>889</v>
      </c>
      <c r="D15" t="s">
        <v>30</v>
      </c>
      <c r="E15" t="s">
        <v>880</v>
      </c>
      <c r="F15" t="s">
        <v>883</v>
      </c>
      <c r="H15">
        <f>IF((INDEX('Pants Octopi'!D:D,MATCH(A15,'Pants Octopi'!A:A,0)))="defective",2,1)</f>
        <v>1</v>
      </c>
    </row>
    <row r="16" spans="1:8" x14ac:dyDescent="0.25">
      <c r="A16" t="s">
        <v>820</v>
      </c>
      <c r="B16" t="str">
        <f t="shared" si="0"/>
        <v>Large</v>
      </c>
      <c r="C16" t="s">
        <v>797</v>
      </c>
      <c r="D16" t="s">
        <v>29</v>
      </c>
      <c r="E16" t="s">
        <v>881</v>
      </c>
      <c r="F16" t="s">
        <v>883</v>
      </c>
      <c r="H16">
        <f>IF((INDEX('Pants Octopi'!D:D,MATCH(A16,'Pants Octopi'!A:A,0)))="defective",2,1)</f>
        <v>1</v>
      </c>
    </row>
    <row r="17" spans="1:8" x14ac:dyDescent="0.25">
      <c r="A17" t="s">
        <v>821</v>
      </c>
      <c r="B17" t="str">
        <f t="shared" si="0"/>
        <v>Large</v>
      </c>
      <c r="C17" t="s">
        <v>890</v>
      </c>
      <c r="D17" t="s">
        <v>30</v>
      </c>
      <c r="E17" t="s">
        <v>880</v>
      </c>
      <c r="F17" t="s">
        <v>883</v>
      </c>
      <c r="H17">
        <f>IF((INDEX('Pants Octopi'!D:D,MATCH(A17,'Pants Octopi'!A:A,0)))="defective",2,1)</f>
        <v>1</v>
      </c>
    </row>
    <row r="18" spans="1:8" x14ac:dyDescent="0.25">
      <c r="A18" t="s">
        <v>822</v>
      </c>
      <c r="B18" t="str">
        <f t="shared" si="0"/>
        <v>Large</v>
      </c>
      <c r="C18" t="s">
        <v>803</v>
      </c>
      <c r="D18" t="s">
        <v>30</v>
      </c>
      <c r="E18" t="s">
        <v>880</v>
      </c>
      <c r="H18">
        <f>IF((INDEX('Pants Octopi'!D:D,MATCH(A18,'Pants Octopi'!A:A,0)))="defective",2,1)</f>
        <v>1</v>
      </c>
    </row>
    <row r="19" spans="1:8" x14ac:dyDescent="0.25">
      <c r="A19" t="s">
        <v>823</v>
      </c>
      <c r="B19" t="str">
        <f t="shared" si="0"/>
        <v>Large</v>
      </c>
      <c r="C19" t="s">
        <v>891</v>
      </c>
      <c r="D19" t="s">
        <v>30</v>
      </c>
      <c r="E19" t="s">
        <v>880</v>
      </c>
      <c r="F19" t="s">
        <v>883</v>
      </c>
      <c r="H19">
        <f>IF((INDEX('Pants Octopi'!D:D,MATCH(A19,'Pants Octopi'!A:A,0)))="defective",2,1)</f>
        <v>1</v>
      </c>
    </row>
    <row r="20" spans="1:8" x14ac:dyDescent="0.25">
      <c r="A20" t="s">
        <v>824</v>
      </c>
      <c r="B20" t="str">
        <f t="shared" si="0"/>
        <v>Large</v>
      </c>
      <c r="C20" t="s">
        <v>893</v>
      </c>
      <c r="D20" t="s">
        <v>30</v>
      </c>
      <c r="E20" t="s">
        <v>880</v>
      </c>
      <c r="F20" t="s">
        <v>883</v>
      </c>
      <c r="H20">
        <f>IF((INDEX('Pants Octopi'!D:D,MATCH(A20,'Pants Octopi'!A:A,0)))="defective",2,1)</f>
        <v>1</v>
      </c>
    </row>
    <row r="21" spans="1:8" x14ac:dyDescent="0.25">
      <c r="A21" t="s">
        <v>825</v>
      </c>
      <c r="B21" t="str">
        <f t="shared" si="0"/>
        <v>Large</v>
      </c>
      <c r="C21" t="s">
        <v>892</v>
      </c>
      <c r="D21" t="s">
        <v>30</v>
      </c>
      <c r="E21" t="s">
        <v>880</v>
      </c>
      <c r="F21" t="s">
        <v>883</v>
      </c>
      <c r="H21">
        <f>IF((INDEX('Pants Octopi'!D:D,MATCH(A21,'Pants Octopi'!A:A,0)))="defective",2,1)</f>
        <v>1</v>
      </c>
    </row>
    <row r="22" spans="1:8" x14ac:dyDescent="0.25">
      <c r="A22" t="s">
        <v>826</v>
      </c>
      <c r="B22" t="str">
        <f t="shared" si="0"/>
        <v>Large</v>
      </c>
      <c r="C22" t="s">
        <v>895</v>
      </c>
      <c r="D22" t="s">
        <v>27</v>
      </c>
      <c r="E22" t="s">
        <v>880</v>
      </c>
      <c r="F22" t="s">
        <v>883</v>
      </c>
      <c r="H22">
        <f>IF((INDEX('Pants Octopi'!D:D,MATCH(A22,'Pants Octopi'!A:A,0)))="defective",2,1)</f>
        <v>1</v>
      </c>
    </row>
    <row r="23" spans="1:8" x14ac:dyDescent="0.25">
      <c r="A23" t="s">
        <v>827</v>
      </c>
      <c r="B23" t="str">
        <f t="shared" si="0"/>
        <v>Large</v>
      </c>
      <c r="C23" t="s">
        <v>848</v>
      </c>
      <c r="D23" t="s">
        <v>27</v>
      </c>
      <c r="E23" t="s">
        <v>880</v>
      </c>
      <c r="F23" t="s">
        <v>883</v>
      </c>
      <c r="H23">
        <f>IF((INDEX('Pants Octopi'!D:D,MATCH(A23,'Pants Octopi'!A:A,0)))="defective",2,1)</f>
        <v>1</v>
      </c>
    </row>
    <row r="24" spans="1:8" x14ac:dyDescent="0.25">
      <c r="A24" t="s">
        <v>828</v>
      </c>
      <c r="B24" t="str">
        <f t="shared" si="0"/>
        <v>Large</v>
      </c>
      <c r="C24" t="s">
        <v>848</v>
      </c>
      <c r="D24" t="s">
        <v>27</v>
      </c>
      <c r="E24" t="s">
        <v>880</v>
      </c>
      <c r="F24" t="s">
        <v>883</v>
      </c>
      <c r="H24">
        <f>IF((INDEX('Pants Octopi'!D:D,MATCH(A24,'Pants Octopi'!A:A,0)))="defective",2,1)</f>
        <v>1</v>
      </c>
    </row>
    <row r="25" spans="1:8" x14ac:dyDescent="0.25">
      <c r="A25" t="s">
        <v>652</v>
      </c>
      <c r="B25" t="str">
        <f t="shared" si="0"/>
        <v>Small</v>
      </c>
      <c r="C25" s="9" t="s">
        <v>905</v>
      </c>
      <c r="E25" t="s">
        <v>880</v>
      </c>
      <c r="F25" t="s">
        <v>904</v>
      </c>
      <c r="H25">
        <f>IF((INDEX('Pants Octopi'!D:D,MATCH(A25,'Pants Octopi'!A:A,0)))="defective",2,1)</f>
        <v>1</v>
      </c>
    </row>
    <row r="26" spans="1:8" x14ac:dyDescent="0.25">
      <c r="A26" t="s">
        <v>655</v>
      </c>
      <c r="B26" t="str">
        <f t="shared" si="0"/>
        <v>Small</v>
      </c>
      <c r="C26" s="9" t="s">
        <v>805</v>
      </c>
      <c r="D26" t="s">
        <v>30</v>
      </c>
      <c r="E26" t="s">
        <v>880</v>
      </c>
      <c r="H26">
        <f>IF((INDEX('Pants Octopi'!D:D,MATCH(A26,'Pants Octopi'!A:A,0)))="defective",2,1)</f>
        <v>1</v>
      </c>
    </row>
    <row r="27" spans="1:8" x14ac:dyDescent="0.25">
      <c r="A27" t="s">
        <v>657</v>
      </c>
      <c r="B27" t="str">
        <f t="shared" si="0"/>
        <v>Small</v>
      </c>
      <c r="C27" s="9" t="s">
        <v>905</v>
      </c>
      <c r="D27" t="s">
        <v>27</v>
      </c>
      <c r="E27" t="s">
        <v>880</v>
      </c>
      <c r="F27" t="s">
        <v>904</v>
      </c>
      <c r="H27">
        <f>IF((INDEX('Pants Octopi'!D:D,MATCH(A27,'Pants Octopi'!A:A,0)))="defective",2,1)</f>
        <v>1</v>
      </c>
    </row>
    <row r="28" spans="1:8" x14ac:dyDescent="0.25">
      <c r="A28" t="s">
        <v>829</v>
      </c>
      <c r="B28" t="str">
        <f t="shared" si="0"/>
        <v>Small</v>
      </c>
      <c r="C28" s="8" t="s">
        <v>849</v>
      </c>
      <c r="D28" t="s">
        <v>27</v>
      </c>
      <c r="E28" t="s">
        <v>880</v>
      </c>
      <c r="F28" t="s">
        <v>883</v>
      </c>
      <c r="H28">
        <f>IF((INDEX('Pants Octopi'!D:D,MATCH(A28,'Pants Octopi'!A:A,0)))="defective",2,1)</f>
        <v>1</v>
      </c>
    </row>
    <row r="29" spans="1:8" x14ac:dyDescent="0.25">
      <c r="A29" t="s">
        <v>830</v>
      </c>
      <c r="B29" t="str">
        <f t="shared" si="0"/>
        <v>Small</v>
      </c>
      <c r="C29" s="10" t="s">
        <v>800</v>
      </c>
      <c r="D29" t="s">
        <v>30</v>
      </c>
      <c r="E29" t="s">
        <v>880</v>
      </c>
      <c r="H29">
        <f>IF((INDEX('Pants Octopi'!D:D,MATCH(A29,'Pants Octopi'!A:A,0)))="defective",2,1)</f>
        <v>1</v>
      </c>
    </row>
    <row r="30" spans="1:8" x14ac:dyDescent="0.25">
      <c r="A30" t="s">
        <v>831</v>
      </c>
      <c r="B30" t="str">
        <f t="shared" si="0"/>
        <v>Small</v>
      </c>
      <c r="C30" s="8" t="s">
        <v>849</v>
      </c>
      <c r="D30" t="s">
        <v>27</v>
      </c>
      <c r="E30" t="s">
        <v>880</v>
      </c>
      <c r="F30" t="s">
        <v>883</v>
      </c>
      <c r="H30">
        <f>IF((INDEX('Pants Octopi'!D:D,MATCH(A30,'Pants Octopi'!A:A,0)))="defective",2,1)</f>
        <v>1</v>
      </c>
    </row>
    <row r="31" spans="1:8" x14ac:dyDescent="0.25">
      <c r="A31" t="s">
        <v>832</v>
      </c>
      <c r="B31" t="str">
        <f t="shared" si="0"/>
        <v>Small</v>
      </c>
      <c r="C31" s="8" t="s">
        <v>849</v>
      </c>
      <c r="D31" t="s">
        <v>27</v>
      </c>
      <c r="E31" t="s">
        <v>880</v>
      </c>
      <c r="F31" t="s">
        <v>883</v>
      </c>
      <c r="H31">
        <f>IF((INDEX('Pants Octopi'!D:D,MATCH(A31,'Pants Octopi'!A:A,0)))="defective",2,1)</f>
        <v>1</v>
      </c>
    </row>
    <row r="32" spans="1:8" x14ac:dyDescent="0.25">
      <c r="A32" t="s">
        <v>833</v>
      </c>
      <c r="B32" t="str">
        <f t="shared" si="0"/>
        <v>Small</v>
      </c>
      <c r="C32" s="8" t="s">
        <v>849</v>
      </c>
      <c r="D32" t="s">
        <v>27</v>
      </c>
      <c r="E32" t="s">
        <v>880</v>
      </c>
      <c r="F32" t="s">
        <v>883</v>
      </c>
      <c r="H32">
        <f>IF((INDEX('Pants Octopi'!D:D,MATCH(A32,'Pants Octopi'!A:A,0)))="defective",2,1)</f>
        <v>1</v>
      </c>
    </row>
    <row r="33" spans="1:8" x14ac:dyDescent="0.25">
      <c r="A33" t="s">
        <v>834</v>
      </c>
      <c r="B33" t="str">
        <f t="shared" si="0"/>
        <v>Small</v>
      </c>
      <c r="C33" s="9" t="s">
        <v>850</v>
      </c>
      <c r="D33" t="s">
        <v>27</v>
      </c>
      <c r="E33" t="s">
        <v>880</v>
      </c>
      <c r="F33" t="s">
        <v>883</v>
      </c>
      <c r="H33">
        <f>IF((INDEX('Pants Octopi'!D:D,MATCH(A33,'Pants Octopi'!A:A,0)))="defective",2,1)</f>
        <v>1</v>
      </c>
    </row>
    <row r="34" spans="1:8" x14ac:dyDescent="0.25">
      <c r="A34" t="s">
        <v>835</v>
      </c>
      <c r="B34" t="str">
        <f t="shared" si="0"/>
        <v>Small</v>
      </c>
      <c r="C34" s="9" t="s">
        <v>850</v>
      </c>
      <c r="D34" t="s">
        <v>27</v>
      </c>
      <c r="E34" t="s">
        <v>880</v>
      </c>
      <c r="F34" t="s">
        <v>883</v>
      </c>
      <c r="H34">
        <f>IF((INDEX('Pants Octopi'!D:D,MATCH(A34,'Pants Octopi'!A:A,0)))="defective",2,1)</f>
        <v>1</v>
      </c>
    </row>
    <row r="35" spans="1:8" x14ac:dyDescent="0.25">
      <c r="A35" t="s">
        <v>836</v>
      </c>
      <c r="B35" t="str">
        <f t="shared" si="0"/>
        <v>Small</v>
      </c>
      <c r="C35" s="9" t="s">
        <v>850</v>
      </c>
      <c r="D35" t="s">
        <v>27</v>
      </c>
      <c r="E35" t="s">
        <v>880</v>
      </c>
      <c r="F35" t="s">
        <v>883</v>
      </c>
      <c r="H35">
        <f>IF((INDEX('Pants Octopi'!D:D,MATCH(A35,'Pants Octopi'!A:A,0)))="defective",2,1)</f>
        <v>1</v>
      </c>
    </row>
    <row r="36" spans="1:8" x14ac:dyDescent="0.25">
      <c r="A36" t="s">
        <v>837</v>
      </c>
      <c r="B36" t="str">
        <f t="shared" si="0"/>
        <v>Small</v>
      </c>
      <c r="C36" s="8" t="s">
        <v>895</v>
      </c>
      <c r="D36" t="s">
        <v>27</v>
      </c>
      <c r="E36" t="s">
        <v>880</v>
      </c>
      <c r="F36" t="s">
        <v>883</v>
      </c>
      <c r="H36">
        <f>IF((INDEX('Pants Octopi'!D:D,MATCH(A36,'Pants Octopi'!A:A,0)))="defective",2,1)</f>
        <v>1</v>
      </c>
    </row>
    <row r="37" spans="1:8" x14ac:dyDescent="0.25">
      <c r="A37" t="s">
        <v>838</v>
      </c>
      <c r="B37" t="str">
        <f t="shared" si="0"/>
        <v>Small</v>
      </c>
      <c r="C37" s="8" t="s">
        <v>895</v>
      </c>
      <c r="D37" t="s">
        <v>27</v>
      </c>
      <c r="E37" t="s">
        <v>880</v>
      </c>
      <c r="F37" t="s">
        <v>883</v>
      </c>
      <c r="H37">
        <f>IF((INDEX('Pants Octopi'!D:D,MATCH(A37,'Pants Octopi'!A:A,0)))="defective",2,1)</f>
        <v>1</v>
      </c>
    </row>
    <row r="38" spans="1:8" x14ac:dyDescent="0.25">
      <c r="A38" t="s">
        <v>839</v>
      </c>
      <c r="B38" t="str">
        <f t="shared" si="0"/>
        <v>Small</v>
      </c>
      <c r="C38" s="8" t="s">
        <v>805</v>
      </c>
      <c r="D38" t="s">
        <v>30</v>
      </c>
      <c r="E38" t="s">
        <v>880</v>
      </c>
      <c r="H38">
        <f>IF((INDEX('Pants Octopi'!D:D,MATCH(A38,'Pants Octopi'!A:A,0)))="defective",2,1)</f>
        <v>1</v>
      </c>
    </row>
    <row r="39" spans="1:8" x14ac:dyDescent="0.25">
      <c r="A39" t="s">
        <v>840</v>
      </c>
      <c r="B39" t="str">
        <f t="shared" si="0"/>
        <v>Small</v>
      </c>
      <c r="C39" s="9" t="s">
        <v>888</v>
      </c>
      <c r="D39" t="s">
        <v>30</v>
      </c>
      <c r="E39" t="s">
        <v>880</v>
      </c>
      <c r="F39" t="s">
        <v>883</v>
      </c>
      <c r="H39">
        <f>IF((INDEX('Pants Octopi'!D:D,MATCH(A39,'Pants Octopi'!A:A,0)))="defective",2,1)</f>
        <v>1</v>
      </c>
    </row>
    <row r="40" spans="1:8" x14ac:dyDescent="0.25">
      <c r="A40" t="s">
        <v>841</v>
      </c>
      <c r="B40" t="str">
        <f t="shared" si="0"/>
        <v>Small</v>
      </c>
      <c r="C40" s="9" t="s">
        <v>884</v>
      </c>
      <c r="D40" t="s">
        <v>30</v>
      </c>
      <c r="E40" t="s">
        <v>880</v>
      </c>
      <c r="F40" t="s">
        <v>883</v>
      </c>
      <c r="H40">
        <f>IF((INDEX('Pants Octopi'!D:D,MATCH(A40,'Pants Octopi'!A:A,0)))="defective",2,1)</f>
        <v>1</v>
      </c>
    </row>
    <row r="41" spans="1:8" x14ac:dyDescent="0.25">
      <c r="A41" t="s">
        <v>842</v>
      </c>
      <c r="B41" t="str">
        <f t="shared" si="0"/>
        <v>Small</v>
      </c>
      <c r="C41" s="9" t="s">
        <v>885</v>
      </c>
      <c r="D41" t="s">
        <v>30</v>
      </c>
      <c r="E41" t="s">
        <v>880</v>
      </c>
      <c r="F41" t="s">
        <v>883</v>
      </c>
      <c r="H41">
        <f>IF((INDEX('Pants Octopi'!D:D,MATCH(A41,'Pants Octopi'!A:A,0)))="defective",2,1)</f>
        <v>1</v>
      </c>
    </row>
    <row r="42" spans="1:8" x14ac:dyDescent="0.25">
      <c r="A42" t="s">
        <v>843</v>
      </c>
      <c r="B42" t="str">
        <f t="shared" si="0"/>
        <v>Small</v>
      </c>
      <c r="C42" s="9" t="s">
        <v>894</v>
      </c>
      <c r="D42" t="s">
        <v>30</v>
      </c>
      <c r="E42" t="s">
        <v>880</v>
      </c>
      <c r="F42" t="s">
        <v>883</v>
      </c>
      <c r="H42">
        <f>IF((INDEX('Pants Octopi'!D:D,MATCH(A42,'Pants Octopi'!A:A,0)))="defective",2,1)</f>
        <v>1</v>
      </c>
    </row>
    <row r="43" spans="1:8" x14ac:dyDescent="0.25">
      <c r="A43" t="s">
        <v>844</v>
      </c>
      <c r="B43" t="str">
        <f t="shared" si="0"/>
        <v>Small</v>
      </c>
      <c r="C43" s="9" t="s">
        <v>886</v>
      </c>
      <c r="D43" t="s">
        <v>30</v>
      </c>
      <c r="E43" t="s">
        <v>880</v>
      </c>
      <c r="F43" t="s">
        <v>883</v>
      </c>
      <c r="H43">
        <f>IF((INDEX('Pants Octopi'!D:D,MATCH(A43,'Pants Octopi'!A:A,0)))="defective",2,1)</f>
        <v>1</v>
      </c>
    </row>
    <row r="44" spans="1:8" x14ac:dyDescent="0.25">
      <c r="A44" t="s">
        <v>845</v>
      </c>
      <c r="B44" t="str">
        <f t="shared" si="0"/>
        <v>Small</v>
      </c>
      <c r="C44" s="9" t="s">
        <v>809</v>
      </c>
      <c r="D44" t="s">
        <v>27</v>
      </c>
      <c r="E44" t="s">
        <v>880</v>
      </c>
      <c r="F44" t="s">
        <v>883</v>
      </c>
      <c r="H44">
        <f>IF((INDEX('Pants Octopi'!D:D,MATCH(A44,'Pants Octopi'!A:A,0)))="defective",2,1)</f>
        <v>1</v>
      </c>
    </row>
    <row r="45" spans="1:8" x14ac:dyDescent="0.25">
      <c r="A45" t="s">
        <v>846</v>
      </c>
      <c r="B45" t="str">
        <f t="shared" si="0"/>
        <v>Small</v>
      </c>
      <c r="C45" s="9" t="s">
        <v>809</v>
      </c>
      <c r="D45" t="s">
        <v>27</v>
      </c>
      <c r="E45" t="s">
        <v>880</v>
      </c>
      <c r="F45" t="s">
        <v>883</v>
      </c>
      <c r="H45">
        <f>IF((INDEX('Pants Octopi'!D:D,MATCH(A45,'Pants Octopi'!A:A,0)))="defective",2,1)</f>
        <v>1</v>
      </c>
    </row>
    <row r="46" spans="1:8" x14ac:dyDescent="0.25">
      <c r="A46" t="s">
        <v>897</v>
      </c>
      <c r="B46" t="str">
        <f t="shared" si="0"/>
        <v>Small</v>
      </c>
      <c r="C46" s="9" t="s">
        <v>905</v>
      </c>
      <c r="D46" t="s">
        <v>27</v>
      </c>
      <c r="E46" t="s">
        <v>880</v>
      </c>
      <c r="F46" t="s">
        <v>904</v>
      </c>
    </row>
  </sheetData>
  <conditionalFormatting sqref="A1:A1048576">
    <cfRule type="expression" dxfId="0" priority="1">
      <formula>E1="FALSE"</formula>
    </cfRule>
  </conditionalFormatting>
  <dataValidations count="4">
    <dataValidation type="list" allowBlank="1" showErrorMessage="1" sqref="D3:D1048576">
      <formula1>status</formula1>
    </dataValidation>
    <dataValidation allowBlank="1" showErrorMessage="1" sqref="D1:D2"/>
    <dataValidation type="list" allowBlank="1" sqref="E3:E1048576">
      <formula1>yn</formula1>
    </dataValidation>
    <dataValidation allowBlank="1" sqref="E1:E2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G45" sqref="G45"/>
    </sheetView>
  </sheetViews>
  <sheetFormatPr defaultRowHeight="15" x14ac:dyDescent="0.25"/>
  <cols>
    <col min="1" max="1" width="14.140625" bestFit="1" customWidth="1"/>
  </cols>
  <sheetData>
    <row r="1" spans="1:4" x14ac:dyDescent="0.25">
      <c r="A1" s="4" t="s">
        <v>31</v>
      </c>
      <c r="B1">
        <f>COUNTIF(D:D,"ready")</f>
        <v>0</v>
      </c>
    </row>
    <row r="2" spans="1:4" x14ac:dyDescent="0.25">
      <c r="A2" s="1" t="s">
        <v>10</v>
      </c>
      <c r="B2" s="1" t="s">
        <v>15</v>
      </c>
      <c r="C2" s="1" t="s">
        <v>12</v>
      </c>
      <c r="D2" s="1" t="s">
        <v>11</v>
      </c>
    </row>
    <row r="3" spans="1:4" x14ac:dyDescent="0.25">
      <c r="A3" t="s">
        <v>653</v>
      </c>
      <c r="B3" t="str">
        <f>IF(LEFT(A3,1)="L","Large","Small")</f>
        <v>Large</v>
      </c>
      <c r="D3" t="s">
        <v>30</v>
      </c>
    </row>
    <row r="4" spans="1:4" x14ac:dyDescent="0.25">
      <c r="A4" t="s">
        <v>816</v>
      </c>
      <c r="B4" t="str">
        <f t="shared" ref="B4:B45" si="0">IF(LEFT(A4,1)="L","Large","Small")</f>
        <v>Large</v>
      </c>
      <c r="D4" t="s">
        <v>30</v>
      </c>
    </row>
    <row r="5" spans="1:4" x14ac:dyDescent="0.25">
      <c r="A5" t="s">
        <v>817</v>
      </c>
      <c r="B5" t="str">
        <f t="shared" si="0"/>
        <v>Large</v>
      </c>
      <c r="D5" t="s">
        <v>30</v>
      </c>
    </row>
    <row r="6" spans="1:4" x14ac:dyDescent="0.25">
      <c r="A6" t="s">
        <v>818</v>
      </c>
      <c r="B6" t="str">
        <f t="shared" si="0"/>
        <v>Large</v>
      </c>
      <c r="D6" t="s">
        <v>30</v>
      </c>
    </row>
    <row r="7" spans="1:4" x14ac:dyDescent="0.25">
      <c r="A7" t="s">
        <v>654</v>
      </c>
      <c r="B7" t="str">
        <f t="shared" si="0"/>
        <v>Large</v>
      </c>
      <c r="D7" t="s">
        <v>30</v>
      </c>
    </row>
    <row r="8" spans="1:4" x14ac:dyDescent="0.25">
      <c r="A8" t="s">
        <v>819</v>
      </c>
      <c r="B8" t="str">
        <f t="shared" si="0"/>
        <v>Large</v>
      </c>
      <c r="D8" t="s">
        <v>30</v>
      </c>
    </row>
    <row r="9" spans="1:4" x14ac:dyDescent="0.25">
      <c r="A9" t="s">
        <v>820</v>
      </c>
      <c r="B9" t="str">
        <f t="shared" si="0"/>
        <v>Large</v>
      </c>
      <c r="D9" t="s">
        <v>30</v>
      </c>
    </row>
    <row r="10" spans="1:4" x14ac:dyDescent="0.25">
      <c r="A10" t="s">
        <v>821</v>
      </c>
      <c r="B10" t="str">
        <f t="shared" si="0"/>
        <v>Large</v>
      </c>
      <c r="D10" t="s">
        <v>30</v>
      </c>
    </row>
    <row r="11" spans="1:4" x14ac:dyDescent="0.25">
      <c r="A11" t="s">
        <v>822</v>
      </c>
      <c r="B11" t="str">
        <f t="shared" si="0"/>
        <v>Large</v>
      </c>
      <c r="D11" t="s">
        <v>30</v>
      </c>
    </row>
    <row r="12" spans="1:4" x14ac:dyDescent="0.25">
      <c r="A12" t="s">
        <v>823</v>
      </c>
      <c r="B12" t="str">
        <f t="shared" si="0"/>
        <v>Large</v>
      </c>
      <c r="D12" t="s">
        <v>30</v>
      </c>
    </row>
    <row r="13" spans="1:4" x14ac:dyDescent="0.25">
      <c r="A13" t="s">
        <v>824</v>
      </c>
      <c r="B13" t="str">
        <f t="shared" si="0"/>
        <v>Large</v>
      </c>
      <c r="D13" t="s">
        <v>30</v>
      </c>
    </row>
    <row r="14" spans="1:4" x14ac:dyDescent="0.25">
      <c r="A14" t="s">
        <v>825</v>
      </c>
      <c r="B14" t="str">
        <f t="shared" si="0"/>
        <v>Large</v>
      </c>
      <c r="D14" t="s">
        <v>30</v>
      </c>
    </row>
    <row r="15" spans="1:4" x14ac:dyDescent="0.25">
      <c r="A15" t="s">
        <v>826</v>
      </c>
      <c r="B15" t="str">
        <f t="shared" si="0"/>
        <v>Large</v>
      </c>
      <c r="D15" t="s">
        <v>30</v>
      </c>
    </row>
    <row r="16" spans="1:4" x14ac:dyDescent="0.25">
      <c r="A16" t="s">
        <v>827</v>
      </c>
      <c r="B16" t="str">
        <f t="shared" si="0"/>
        <v>Large</v>
      </c>
      <c r="D16" t="s">
        <v>30</v>
      </c>
    </row>
    <row r="17" spans="1:4" x14ac:dyDescent="0.25">
      <c r="A17" t="s">
        <v>828</v>
      </c>
      <c r="B17" t="str">
        <f t="shared" si="0"/>
        <v>Large</v>
      </c>
      <c r="D17" t="s">
        <v>30</v>
      </c>
    </row>
    <row r="18" spans="1:4" x14ac:dyDescent="0.25">
      <c r="A18" t="s">
        <v>656</v>
      </c>
      <c r="B18" t="str">
        <f t="shared" si="0"/>
        <v>Large</v>
      </c>
      <c r="D18" t="s">
        <v>30</v>
      </c>
    </row>
    <row r="19" spans="1:4" x14ac:dyDescent="0.25">
      <c r="A19" t="s">
        <v>810</v>
      </c>
      <c r="B19" t="str">
        <f t="shared" si="0"/>
        <v>Large</v>
      </c>
      <c r="D19" t="s">
        <v>30</v>
      </c>
    </row>
    <row r="20" spans="1:4" x14ac:dyDescent="0.25">
      <c r="A20" t="s">
        <v>811</v>
      </c>
      <c r="B20" t="str">
        <f t="shared" si="0"/>
        <v>Large</v>
      </c>
      <c r="D20" t="s">
        <v>30</v>
      </c>
    </row>
    <row r="21" spans="1:4" x14ac:dyDescent="0.25">
      <c r="A21" t="s">
        <v>812</v>
      </c>
      <c r="B21" t="str">
        <f t="shared" si="0"/>
        <v>Large</v>
      </c>
      <c r="D21" t="s">
        <v>30</v>
      </c>
    </row>
    <row r="22" spans="1:4" x14ac:dyDescent="0.25">
      <c r="A22" t="s">
        <v>813</v>
      </c>
      <c r="B22" t="str">
        <f t="shared" si="0"/>
        <v>Large</v>
      </c>
      <c r="D22" t="s">
        <v>30</v>
      </c>
    </row>
    <row r="23" spans="1:4" x14ac:dyDescent="0.25">
      <c r="A23" t="s">
        <v>814</v>
      </c>
      <c r="B23" t="str">
        <f t="shared" si="0"/>
        <v>Large</v>
      </c>
      <c r="D23" t="s">
        <v>30</v>
      </c>
    </row>
    <row r="24" spans="1:4" x14ac:dyDescent="0.25">
      <c r="A24" t="s">
        <v>815</v>
      </c>
      <c r="B24" t="str">
        <f t="shared" si="0"/>
        <v>Large</v>
      </c>
      <c r="D24" t="s">
        <v>30</v>
      </c>
    </row>
    <row r="25" spans="1:4" x14ac:dyDescent="0.25">
      <c r="A25" t="s">
        <v>652</v>
      </c>
      <c r="B25" t="str">
        <f t="shared" si="0"/>
        <v>Small</v>
      </c>
      <c r="D25" t="s">
        <v>30</v>
      </c>
    </row>
    <row r="26" spans="1:4" x14ac:dyDescent="0.25">
      <c r="A26" t="s">
        <v>655</v>
      </c>
      <c r="B26" t="str">
        <f t="shared" si="0"/>
        <v>Small</v>
      </c>
      <c r="D26" t="s">
        <v>30</v>
      </c>
    </row>
    <row r="27" spans="1:4" x14ac:dyDescent="0.25">
      <c r="A27" t="s">
        <v>836</v>
      </c>
      <c r="B27" t="str">
        <f t="shared" si="0"/>
        <v>Small</v>
      </c>
      <c r="D27" t="s">
        <v>30</v>
      </c>
    </row>
    <row r="28" spans="1:4" x14ac:dyDescent="0.25">
      <c r="A28" t="s">
        <v>657</v>
      </c>
      <c r="B28" t="str">
        <f t="shared" si="0"/>
        <v>Small</v>
      </c>
      <c r="D28" t="s">
        <v>30</v>
      </c>
    </row>
    <row r="29" spans="1:4" x14ac:dyDescent="0.25">
      <c r="A29" t="s">
        <v>837</v>
      </c>
      <c r="B29" t="str">
        <f t="shared" si="0"/>
        <v>Small</v>
      </c>
      <c r="D29" t="s">
        <v>30</v>
      </c>
    </row>
    <row r="30" spans="1:4" x14ac:dyDescent="0.25">
      <c r="A30" t="s">
        <v>838</v>
      </c>
      <c r="B30" t="str">
        <f t="shared" si="0"/>
        <v>Small</v>
      </c>
      <c r="D30" t="s">
        <v>30</v>
      </c>
    </row>
    <row r="31" spans="1:4" x14ac:dyDescent="0.25">
      <c r="A31" t="s">
        <v>839</v>
      </c>
      <c r="B31" t="str">
        <f t="shared" si="0"/>
        <v>Small</v>
      </c>
      <c r="D31" t="s">
        <v>30</v>
      </c>
    </row>
    <row r="32" spans="1:4" x14ac:dyDescent="0.25">
      <c r="A32" t="s">
        <v>829</v>
      </c>
      <c r="B32" t="str">
        <f t="shared" si="0"/>
        <v>Small</v>
      </c>
      <c r="D32" t="s">
        <v>30</v>
      </c>
    </row>
    <row r="33" spans="1:4" x14ac:dyDescent="0.25">
      <c r="A33" t="s">
        <v>840</v>
      </c>
      <c r="B33" t="str">
        <f t="shared" si="0"/>
        <v>Small</v>
      </c>
      <c r="D33" t="s">
        <v>30</v>
      </c>
    </row>
    <row r="34" spans="1:4" x14ac:dyDescent="0.25">
      <c r="A34" t="s">
        <v>841</v>
      </c>
      <c r="B34" t="str">
        <f t="shared" si="0"/>
        <v>Small</v>
      </c>
      <c r="D34" t="s">
        <v>30</v>
      </c>
    </row>
    <row r="35" spans="1:4" x14ac:dyDescent="0.25">
      <c r="A35" t="s">
        <v>842</v>
      </c>
      <c r="B35" t="str">
        <f t="shared" si="0"/>
        <v>Small</v>
      </c>
      <c r="D35" t="s">
        <v>30</v>
      </c>
    </row>
    <row r="36" spans="1:4" x14ac:dyDescent="0.25">
      <c r="A36" t="s">
        <v>843</v>
      </c>
      <c r="B36" t="str">
        <f t="shared" si="0"/>
        <v>Small</v>
      </c>
      <c r="D36" t="s">
        <v>30</v>
      </c>
    </row>
    <row r="37" spans="1:4" x14ac:dyDescent="0.25">
      <c r="A37" t="s">
        <v>844</v>
      </c>
      <c r="B37" t="str">
        <f t="shared" si="0"/>
        <v>Small</v>
      </c>
      <c r="D37" t="s">
        <v>30</v>
      </c>
    </row>
    <row r="38" spans="1:4" x14ac:dyDescent="0.25">
      <c r="A38" t="s">
        <v>845</v>
      </c>
      <c r="B38" t="str">
        <f t="shared" si="0"/>
        <v>Small</v>
      </c>
      <c r="D38" t="s">
        <v>30</v>
      </c>
    </row>
    <row r="39" spans="1:4" x14ac:dyDescent="0.25">
      <c r="A39" t="s">
        <v>846</v>
      </c>
      <c r="B39" t="str">
        <f t="shared" si="0"/>
        <v>Small</v>
      </c>
      <c r="D39" t="s">
        <v>30</v>
      </c>
    </row>
    <row r="40" spans="1:4" x14ac:dyDescent="0.25">
      <c r="A40" t="s">
        <v>830</v>
      </c>
      <c r="B40" t="str">
        <f t="shared" si="0"/>
        <v>Small</v>
      </c>
      <c r="D40" t="s">
        <v>30</v>
      </c>
    </row>
    <row r="41" spans="1:4" x14ac:dyDescent="0.25">
      <c r="A41" t="s">
        <v>831</v>
      </c>
      <c r="B41" t="str">
        <f t="shared" si="0"/>
        <v>Small</v>
      </c>
      <c r="D41" t="s">
        <v>30</v>
      </c>
    </row>
    <row r="42" spans="1:4" x14ac:dyDescent="0.25">
      <c r="A42" t="s">
        <v>832</v>
      </c>
      <c r="B42" t="str">
        <f t="shared" si="0"/>
        <v>Small</v>
      </c>
      <c r="D42" t="s">
        <v>30</v>
      </c>
    </row>
    <row r="43" spans="1:4" x14ac:dyDescent="0.25">
      <c r="A43" t="s">
        <v>833</v>
      </c>
      <c r="B43" t="str">
        <f t="shared" si="0"/>
        <v>Small</v>
      </c>
      <c r="D43" t="s">
        <v>30</v>
      </c>
    </row>
    <row r="44" spans="1:4" x14ac:dyDescent="0.25">
      <c r="A44" t="s">
        <v>834</v>
      </c>
      <c r="B44" t="str">
        <f t="shared" si="0"/>
        <v>Small</v>
      </c>
      <c r="D44" t="s">
        <v>30</v>
      </c>
    </row>
    <row r="45" spans="1:4" x14ac:dyDescent="0.25">
      <c r="A45" t="s">
        <v>835</v>
      </c>
      <c r="B45" t="str">
        <f t="shared" si="0"/>
        <v>Small</v>
      </c>
      <c r="D45" t="s">
        <v>30</v>
      </c>
    </row>
  </sheetData>
  <sortState ref="A3:A45">
    <sortCondition ref="A3"/>
  </sortState>
  <dataValidations count="2">
    <dataValidation allowBlank="1" showErrorMessage="1" sqref="D1:D2"/>
    <dataValidation type="list" allowBlank="1" showErrorMessage="1" sqref="D3:D1048576">
      <formula1>status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8" sqref="K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27</v>
      </c>
      <c r="C1" t="b">
        <v>1</v>
      </c>
      <c r="E1" t="s">
        <v>880</v>
      </c>
    </row>
    <row r="2" spans="1:5" x14ac:dyDescent="0.25">
      <c r="A2" t="s">
        <v>30</v>
      </c>
      <c r="C2" t="b">
        <v>0</v>
      </c>
      <c r="E2" t="s">
        <v>881</v>
      </c>
    </row>
    <row r="3" spans="1:5" x14ac:dyDescent="0.25">
      <c r="A3" t="s">
        <v>29</v>
      </c>
    </row>
    <row r="4" spans="1:5" x14ac:dyDescent="0.25">
      <c r="A4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Projects</vt:lpstr>
      <vt:lpstr>Kits</vt:lpstr>
      <vt:lpstr>Assemblies</vt:lpstr>
      <vt:lpstr>components</vt:lpstr>
      <vt:lpstr>Brainpacks</vt:lpstr>
      <vt:lpstr>Power Boards</vt:lpstr>
      <vt:lpstr>Data Boards</vt:lpstr>
      <vt:lpstr>Sensor Kits</vt:lpstr>
      <vt:lpstr>Sensors</vt:lpstr>
      <vt:lpstr>Shirts</vt:lpstr>
      <vt:lpstr>Shirt Octopi</vt:lpstr>
      <vt:lpstr>Pants</vt:lpstr>
      <vt:lpstr>Pants Octopi</vt:lpstr>
      <vt:lpstr>Sheet14</vt:lpstr>
      <vt:lpstr>status</vt:lpstr>
      <vt:lpstr>tf</vt:lpstr>
      <vt:lpstr>yn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2016-05-10T20:38:35Z</dcterms:created>
  <dcterms:modified xsi:type="dcterms:W3CDTF">2016-05-20T15:10:47Z</dcterms:modified>
</cp:coreProperties>
</file>