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V overview" sheetId="1" r:id="rId4"/>
    <sheet state="hidden" name="Sheet2" sheetId="2" r:id="rId5"/>
    <sheet state="visible" name="Query,results" sheetId="3" r:id="rId6"/>
  </sheets>
  <definedNames/>
  <calcPr/>
</workbook>
</file>

<file path=xl/sharedStrings.xml><?xml version="1.0" encoding="utf-8"?>
<sst xmlns="http://schemas.openxmlformats.org/spreadsheetml/2006/main" count="163" uniqueCount="98">
  <si>
    <t>Actual</t>
  </si>
  <si>
    <t>Registration Week</t>
  </si>
  <si>
    <t>week0</t>
  </si>
  <si>
    <t>week1</t>
  </si>
  <si>
    <t>week2</t>
  </si>
  <si>
    <t>week3</t>
  </si>
  <si>
    <t>week4</t>
  </si>
  <si>
    <t>week5</t>
  </si>
  <si>
    <t>week6</t>
  </si>
  <si>
    <t>week7</t>
  </si>
  <si>
    <t>week8</t>
  </si>
  <si>
    <t>week9</t>
  </si>
  <si>
    <t>week10</t>
  </si>
  <si>
    <t>week11</t>
  </si>
  <si>
    <t>week12</t>
  </si>
  <si>
    <t>Weekly average</t>
  </si>
  <si>
    <t>In the first few weeks (week0 to week2), the revenue per registration values are relatively higher compared to later weeks. This indicates that users tend to generate more revenue and exhibit higher engagement during the initial weeks after registration.</t>
  </si>
  <si>
    <t>As the weeks progress, there is a gradual decline in  revenue per registration values. This decline can be attributed to factors such as user churn, decreasing purchase frequency, or decreasing average order values over time.</t>
  </si>
  <si>
    <t>While there is an overall declining trend, there are variations in  revenue per registration values across different registration weeks. Some weeks may exhibit higher or lower  revenue per registration values compared to adjacent weeks.</t>
  </si>
  <si>
    <t>This variability could be influenced by various factors such as user behavior, marketing campaigns, or seasonality.</t>
  </si>
  <si>
    <t>The  revenue per registration values for the most recent registration weeks (e.g., 2021-01-10 and onwards) are relatively lower, indicating potentially lower revenue generation and engagement levels for users who recently registered.</t>
  </si>
  <si>
    <t>Cumulative</t>
  </si>
  <si>
    <t>Cumulative AVG</t>
  </si>
  <si>
    <t>Cumulative Growth, %</t>
  </si>
  <si>
    <t>A cumulative sum of revenue divided by registrations indicates the total revenue generated over time by users within a specific week cohort. It helps track the growth and performance of revenue for that cohort as more time elapses.</t>
  </si>
  <si>
    <t>A positive trend in the cumulative sum suggests that users from that cohort continue to generate revenue over an extended period.</t>
  </si>
  <si>
    <t>Comparing the cumulative sum of revenue divided by registrations across different week cohorts provides insights into cohort performance.</t>
  </si>
  <si>
    <t>Cohorts with higher cumulative sums indicate stronger revenue generation compared to cohorts with lower cumulative sums.</t>
  </si>
  <si>
    <t>This analysis helps identify cohorts that are more successful in terms of revenue generation and provides an opportunity to understand the factors contributing to their performance.</t>
  </si>
  <si>
    <t>Prediction</t>
  </si>
  <si>
    <t>All weekly cohort average:</t>
  </si>
  <si>
    <t>Total</t>
  </si>
  <si>
    <t>WITH</t>
  </si>
  <si>
    <t>start AS(</t>
  </si>
  <si>
    <t>SELECT</t>
  </si>
  <si>
    <t>DISTINCT user_pseudo_id,</t>
  </si>
  <si>
    <t>MIN(event_date) AS subscription_start</t>
  </si>
  <si>
    <t>FROM</t>
  </si>
  <si>
    <t>`turing_data_analytics.raw_events`</t>
  </si>
  <si>
    <t>GROUP BY</t>
  </si>
  <si>
    <t>user_pseudo_id),</t>
  </si>
  <si>
    <t>revenue as(</t>
  </si>
  <si>
    <t>*</t>
  </si>
  <si>
    <t>FROM (</t>
  </si>
  <si>
    <t>DATE_TRUNC(PARSE_DATE('%Y%m%d', start.subscription_start), WEEK(sunday)) AS registration_week,</t>
  </si>
  <si>
    <t>CAST(IFNULL(CAST(DATE_DIFF(PARSE_DATE('%Y%m%d', events.event_date),PARSE_DATE('%Y%m%d', start.subscription_start),week) AS string), '0') AS int64) weeks_since_start,</t>
  </si>
  <si>
    <t>sum(events.purchase_revenue_in_usd) as revenue</t>
  </si>
  <si>
    <t>`turing_data_analytics.raw_events` AS events</t>
  </si>
  <si>
    <t>LEFT JOIN</t>
  </si>
  <si>
    <t>start</t>
  </si>
  <si>
    <t>ON</t>
  </si>
  <si>
    <t>events.user_pseudo_id = start.user_pseudo_id</t>
  </si>
  <si>
    <t>group by</t>
  </si>
  <si>
    <t>events.purchase_revenue_in_usd,</t>
  </si>
  <si>
    <t>start.subscription_start,</t>
  </si>
  <si>
    <t>events.event_date) tbl PIVOT(SUM(revenue) FOR weeks_since_start IN ( 0,</t>
  </si>
  <si>
    <t>1,</t>
  </si>
  <si>
    <t>2,</t>
  </si>
  <si>
    <t>3,</t>
  </si>
  <si>
    <t>4,</t>
  </si>
  <si>
    <t>5,</t>
  </si>
  <si>
    <t>6,</t>
  </si>
  <si>
    <t>7,</t>
  </si>
  <si>
    <t>8,</t>
  </si>
  <si>
    <t>9,</t>
  </si>
  <si>
    <t>10,</t>
  </si>
  <si>
    <t>11,</t>
  </si>
  <si>
    <t>12))</t>
  </si>
  <si>
    <t>),</t>
  </si>
  <si>
    <t>registrations as (</t>
  </si>
  <si>
    <t>select</t>
  </si>
  <si>
    <t>registration_week,</t>
  </si>
  <si>
    <t>COUNT(DISTINCT user_pseudo_id) AS weekly_registrations</t>
  </si>
  <si>
    <t>FROM (SELECT</t>
  </si>
  <si>
    <t>events.*,</t>
  </si>
  <si>
    <t>`turing_data_analytics.raw_events` events</t>
  </si>
  <si>
    <t>events.user_pseudo_id = start.user_pseudo_id)</t>
  </si>
  <si>
    <t>registration_week)</t>
  </si>
  <si>
    <t>revenue.registration_week,</t>
  </si>
  <si>
    <t>_0 / registrations.weekly_registrations as week0,</t>
  </si>
  <si>
    <t>_1 / registrations.weekly_registrations as week1,</t>
  </si>
  <si>
    <t>_2 / registrations.weekly_registrations as week2,</t>
  </si>
  <si>
    <t>_3 / registrations.weekly_registrations as week3,</t>
  </si>
  <si>
    <t>_4 / registrations.weekly_registrations as week4,</t>
  </si>
  <si>
    <t>_5 / registrations.weekly_registrations as week5,</t>
  </si>
  <si>
    <t>_6 / registrations.weekly_registrations as week6,</t>
  </si>
  <si>
    <t>_7 / registrations.weekly_registrations as week7,</t>
  </si>
  <si>
    <t>_8 / registrations.weekly_registrations as week8,</t>
  </si>
  <si>
    <t>_9 / registrations.weekly_registrations as week9,</t>
  </si>
  <si>
    <t>_10 / registrations.weekly_registrations as week10,</t>
  </si>
  <si>
    <t>_11 / registrations.weekly_registrations as week11,</t>
  </si>
  <si>
    <t>_12 / registrations.weekly_registrations as week12</t>
  </si>
  <si>
    <t>from revenue</t>
  </si>
  <si>
    <t>left join registrations</t>
  </si>
  <si>
    <t>on revenue.registration_week = registrations.registration_week</t>
  </si>
  <si>
    <t>ORDER BY</t>
  </si>
  <si>
    <t>revenue.registration_week</t>
  </si>
  <si>
    <t>registration_week</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</si>
</sst>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0.0000"/>
    <numFmt numFmtId="166" formatCode="&quot;$&quot;#,##0.0000"/>
    <numFmt numFmtId="167" formatCode="[$$]#,##0.0000"/>
    <numFmt numFmtId="168" formatCode="&quot;$&quot;#,##0.00"/>
  </numFmts>
  <fonts count="11">
    <font>
      <sz val="10.0"/>
      <color rgb="FF000000"/>
      <name val="Arial"/>
      <scheme val="minor"/>
    </font>
    <font>
      <color theme="1"/>
      <name val="Arial"/>
      <scheme val="minor"/>
    </font>
    <font>
      <b/>
      <color theme="1"/>
      <name val="Arial"/>
      <scheme val="minor"/>
    </font>
    <font>
      <i/>
      <sz val="11.0"/>
      <color theme="1"/>
      <name val="Arial"/>
      <scheme val="minor"/>
    </font>
    <font>
      <i/>
      <sz val="11.0"/>
      <color rgb="FF7E3794"/>
      <name val="Arial"/>
      <scheme val="minor"/>
    </font>
    <font>
      <sz val="9.0"/>
      <color rgb="FF3367D6"/>
      <name val="&quot;Roboto Mono&quot;"/>
    </font>
    <font>
      <sz val="9.0"/>
      <color rgb="FF37474F"/>
      <name val="&quot;Roboto Mono&quot;"/>
    </font>
    <font>
      <sz val="9.0"/>
      <color rgb="FF3A474E"/>
      <name val="&quot;Roboto Mono&quot;"/>
    </font>
    <font>
      <sz val="9.0"/>
      <color rgb="FF000000"/>
      <name val="&quot;Roboto Mono&quot;"/>
    </font>
    <font>
      <sz val="9.0"/>
      <color rgb="FF0D904F"/>
      <name val="&quot;Roboto Mono&quot;"/>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5" xfId="0" applyFont="1" applyNumberFormat="1"/>
    <xf borderId="0" fillId="0" fontId="3" numFmtId="0" xfId="0" applyAlignment="1" applyFont="1">
      <alignment readingOrder="0"/>
    </xf>
    <xf borderId="0" fillId="0" fontId="3" numFmtId="166" xfId="0" applyFont="1" applyNumberFormat="1"/>
    <xf borderId="0" fillId="0" fontId="3" numFmtId="167" xfId="0" applyFont="1" applyNumberFormat="1"/>
    <xf borderId="0" fillId="0" fontId="3" numFmtId="0" xfId="0" applyFont="1"/>
    <xf borderId="0" fillId="0" fontId="4" numFmtId="2" xfId="0" applyFont="1" applyNumberFormat="1"/>
    <xf borderId="0" fillId="0" fontId="3" numFmtId="168" xfId="0" applyFont="1" applyNumberFormat="1"/>
    <xf borderId="0" fillId="0" fontId="1" numFmtId="168" xfId="0" applyFont="1" applyNumberFormat="1"/>
    <xf borderId="0" fillId="2" fontId="5" numFmtId="0" xfId="0" applyAlignment="1" applyFill="1" applyFont="1">
      <alignment readingOrder="0"/>
    </xf>
    <xf borderId="0" fillId="2" fontId="6" numFmtId="0" xfId="0" applyAlignment="1" applyFont="1">
      <alignment readingOrder="0"/>
    </xf>
    <xf borderId="0" fillId="2" fontId="7" numFmtId="0" xfId="0" applyAlignment="1" applyFont="1">
      <alignment readingOrder="0"/>
    </xf>
    <xf borderId="0" fillId="2" fontId="8" numFmtId="0" xfId="0" applyAlignment="1" applyFont="1">
      <alignment readingOrder="0"/>
    </xf>
    <xf borderId="0" fillId="2" fontId="9" numFmtId="0" xfId="0" applyAlignment="1" applyFont="1">
      <alignment readingOrder="0"/>
    </xf>
    <xf borderId="0" fillId="0" fontId="10" numFmtId="0" xfId="0" applyAlignment="1" applyFont="1">
      <alignment vertical="bottom"/>
    </xf>
    <xf borderId="0" fillId="0" fontId="10" numFmtId="164" xfId="0" applyAlignment="1" applyFont="1" applyNumberFormat="1">
      <alignment horizontal="right" vertical="bottom"/>
    </xf>
    <xf borderId="0" fillId="0" fontId="10"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by Registration Week</a:t>
            </a:r>
          </a:p>
        </c:rich>
      </c:tx>
      <c:overlay val="0"/>
    </c:title>
    <c:plotArea>
      <c:layout/>
      <c:barChart>
        <c:barDir val="col"/>
        <c:ser>
          <c:idx val="0"/>
          <c:order val="0"/>
          <c:tx>
            <c:strRef>
              <c:f>Sheet2!$P$1</c:f>
            </c:strRef>
          </c:tx>
          <c:spPr>
            <a:solidFill>
              <a:srgbClr val="76A5AF"/>
            </a:solidFill>
            <a:ln cmpd="sng">
              <a:solidFill>
                <a:srgbClr val="000000"/>
              </a:solidFill>
            </a:ln>
          </c:spPr>
          <c:trendline>
            <c:name/>
            <c:spPr>
              <a:ln w="19050">
                <a:solidFill>
                  <a:srgbClr val="FF00FF">
                    <a:alpha val="40000"/>
                  </a:srgbClr>
                </a:solidFill>
              </a:ln>
            </c:spPr>
            <c:trendlineType val="linear"/>
            <c:dispRSqr val="0"/>
            <c:dispEq val="0"/>
          </c:trendline>
          <c:cat>
            <c:strRef>
              <c:f>Sheet2!$B$2:$B$14</c:f>
            </c:strRef>
          </c:cat>
          <c:val>
            <c:numRef>
              <c:f>Sheet2!$P$2:$P$14</c:f>
              <c:numCache/>
            </c:numRef>
          </c:val>
        </c:ser>
        <c:axId val="915799640"/>
        <c:axId val="131517115"/>
      </c:barChart>
      <c:catAx>
        <c:axId val="9157996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1517115"/>
      </c:catAx>
      <c:valAx>
        <c:axId val="1315171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579964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847725</xdr:colOff>
      <xdr:row>71</xdr:row>
      <xdr:rowOff>85725</xdr:rowOff>
    </xdr:from>
    <xdr:ext cx="7791450" cy="4819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s>
  <sheetData>
    <row r="1">
      <c r="A1" s="1"/>
      <c r="B1" s="1"/>
      <c r="C1" s="1"/>
      <c r="D1" s="1"/>
      <c r="E1" s="1"/>
      <c r="F1" s="1"/>
      <c r="G1" s="1"/>
      <c r="H1" s="1"/>
      <c r="I1" s="1"/>
      <c r="J1" s="1"/>
      <c r="K1" s="1"/>
      <c r="L1" s="1"/>
      <c r="M1" s="1"/>
      <c r="N1" s="1"/>
      <c r="O1" s="1"/>
    </row>
    <row r="2">
      <c r="A2" s="1"/>
      <c r="B2" s="2" t="s">
        <v>0</v>
      </c>
      <c r="C2" s="1"/>
      <c r="D2" s="1"/>
      <c r="E2" s="1"/>
      <c r="F2" s="1"/>
      <c r="G2" s="1"/>
      <c r="H2" s="1"/>
      <c r="I2" s="1"/>
      <c r="J2" s="1"/>
      <c r="K2" s="1"/>
      <c r="L2" s="1"/>
      <c r="M2" s="1"/>
      <c r="N2" s="1"/>
      <c r="O2" s="1"/>
    </row>
    <row r="3">
      <c r="A3" s="1"/>
      <c r="B3" s="1" t="s">
        <v>1</v>
      </c>
      <c r="C3" s="1" t="s">
        <v>2</v>
      </c>
      <c r="D3" s="1" t="s">
        <v>3</v>
      </c>
      <c r="E3" s="1" t="s">
        <v>4</v>
      </c>
      <c r="F3" s="1" t="s">
        <v>5</v>
      </c>
      <c r="G3" s="1" t="s">
        <v>6</v>
      </c>
      <c r="H3" s="1" t="s">
        <v>7</v>
      </c>
      <c r="I3" s="1" t="s">
        <v>8</v>
      </c>
      <c r="J3" s="1" t="s">
        <v>9</v>
      </c>
      <c r="K3" s="1" t="s">
        <v>10</v>
      </c>
      <c r="L3" s="1" t="s">
        <v>11</v>
      </c>
      <c r="M3" s="1" t="s">
        <v>12</v>
      </c>
      <c r="N3" s="1" t="s">
        <v>13</v>
      </c>
      <c r="O3" s="1" t="s">
        <v>14</v>
      </c>
    </row>
    <row r="4">
      <c r="A4" s="3"/>
      <c r="B4" s="3">
        <v>44136.0</v>
      </c>
      <c r="C4" s="4">
        <v>0.937991831855762</v>
      </c>
      <c r="D4" s="4">
        <v>0.326377129196135</v>
      </c>
      <c r="E4" s="4">
        <v>0.267207889231995</v>
      </c>
      <c r="F4" s="4">
        <v>0.261729255901982</v>
      </c>
      <c r="G4" s="4">
        <v>0.159876481721287</v>
      </c>
      <c r="H4" s="4">
        <v>0.15320251021018</v>
      </c>
      <c r="I4" s="4">
        <v>0.165305309293754</v>
      </c>
      <c r="J4" s="4">
        <v>0.0250024902878772</v>
      </c>
      <c r="K4" s="4">
        <v>0.00781950393465484</v>
      </c>
      <c r="L4" s="4">
        <v>0.0137961948401235</v>
      </c>
      <c r="M4" s="4">
        <v>0.0231596772586911</v>
      </c>
      <c r="N4" s="4">
        <v>0.0149417272636716</v>
      </c>
      <c r="O4" s="4">
        <v>0.0181791015041338</v>
      </c>
    </row>
    <row r="5">
      <c r="A5" s="3"/>
      <c r="B5" s="3">
        <v>44143.0</v>
      </c>
      <c r="C5" s="4">
        <v>1.19196648595367</v>
      </c>
      <c r="D5" s="4">
        <v>0.381283883686545</v>
      </c>
      <c r="E5" s="4">
        <v>0.281234598324297</v>
      </c>
      <c r="F5" s="4">
        <v>0.229300147856086</v>
      </c>
      <c r="G5" s="4">
        <v>0.276552488910793</v>
      </c>
      <c r="H5" s="4">
        <v>0.104484967964514</v>
      </c>
      <c r="I5" s="4">
        <v>0.0393666830951207</v>
      </c>
      <c r="J5" s="4">
        <v>0.0693691473632331</v>
      </c>
      <c r="K5" s="5"/>
      <c r="L5" s="4">
        <v>0.0120133070478068</v>
      </c>
      <c r="M5" s="4">
        <v>0.035485460818137</v>
      </c>
      <c r="N5" s="4">
        <v>0.0205150320354854</v>
      </c>
      <c r="O5" s="5"/>
    </row>
    <row r="6">
      <c r="A6" s="3"/>
      <c r="B6" s="3">
        <v>44150.0</v>
      </c>
      <c r="C6" s="4">
        <v>1.38173157747268</v>
      </c>
      <c r="D6" s="4">
        <v>0.296777808910058</v>
      </c>
      <c r="E6" s="4">
        <v>0.218716727374614</v>
      </c>
      <c r="F6" s="4">
        <v>0.227570748108713</v>
      </c>
      <c r="G6" s="4">
        <v>0.167105631829644</v>
      </c>
      <c r="H6" s="4">
        <v>0.0256094144017932</v>
      </c>
      <c r="I6" s="4">
        <v>0.0288035864387783</v>
      </c>
      <c r="J6" s="4">
        <v>0.0220229756234239</v>
      </c>
      <c r="K6" s="4">
        <v>0.0209582516110955</v>
      </c>
      <c r="L6" s="4">
        <v>0.00622022975623423</v>
      </c>
      <c r="M6" s="4">
        <v>0.00442701036704959</v>
      </c>
      <c r="N6" s="5"/>
      <c r="O6" s="5"/>
    </row>
    <row r="7">
      <c r="A7" s="3"/>
      <c r="B7" s="3">
        <v>44157.0</v>
      </c>
      <c r="C7" s="4">
        <v>1.6472475429037</v>
      </c>
      <c r="D7" s="4">
        <v>0.235881244589295</v>
      </c>
      <c r="E7" s="4">
        <v>0.225339919539644</v>
      </c>
      <c r="F7" s="4">
        <v>0.119366502011508</v>
      </c>
      <c r="G7" s="4">
        <v>0.0370219483627845</v>
      </c>
      <c r="H7" s="4">
        <v>0.0132403116565666</v>
      </c>
      <c r="I7" s="4">
        <v>0.00641645872587462</v>
      </c>
      <c r="J7" s="4">
        <v>0.0105922493252533</v>
      </c>
      <c r="K7" s="4">
        <v>0.0345775831338799</v>
      </c>
      <c r="L7" s="4">
        <v>0.00376839639456128</v>
      </c>
      <c r="M7" s="5"/>
      <c r="N7" s="5"/>
      <c r="O7" s="5"/>
    </row>
    <row r="8">
      <c r="A8" s="3"/>
      <c r="B8" s="3">
        <v>44164.0</v>
      </c>
      <c r="C8" s="4">
        <v>1.31940339229684</v>
      </c>
      <c r="D8" s="4">
        <v>0.363421399663498</v>
      </c>
      <c r="E8" s="4">
        <v>0.243281342367332</v>
      </c>
      <c r="F8" s="4">
        <v>0.0480196443999818</v>
      </c>
      <c r="G8" s="4">
        <v>0.0124141694329498</v>
      </c>
      <c r="H8" s="4">
        <v>0.0221454231276431</v>
      </c>
      <c r="I8" s="4">
        <v>0.00609340184620981</v>
      </c>
      <c r="J8" s="4">
        <v>0.0119594379518894</v>
      </c>
      <c r="K8" s="4">
        <v>0.00541130462461916</v>
      </c>
      <c r="L8" s="5"/>
      <c r="M8" s="5"/>
      <c r="N8" s="5"/>
      <c r="O8" s="5"/>
    </row>
    <row r="9">
      <c r="A9" s="3"/>
      <c r="B9" s="3">
        <v>44171.0</v>
      </c>
      <c r="C9" s="4">
        <v>1.20257223271224</v>
      </c>
      <c r="D9" s="4">
        <v>0.329438170223378</v>
      </c>
      <c r="E9" s="4">
        <v>0.0814777868823257</v>
      </c>
      <c r="F9" s="4">
        <v>0.0344151911361288</v>
      </c>
      <c r="G9" s="4">
        <v>0.0208414977377177</v>
      </c>
      <c r="H9" s="4">
        <v>0.026933627845666</v>
      </c>
      <c r="I9" s="4">
        <v>0.0244041469236524</v>
      </c>
      <c r="J9" s="4">
        <v>0.00220884249527948</v>
      </c>
      <c r="K9" s="5"/>
      <c r="L9" s="5"/>
      <c r="M9" s="5"/>
      <c r="N9" s="5"/>
      <c r="O9" s="5"/>
    </row>
    <row r="10">
      <c r="A10" s="3"/>
      <c r="B10" s="3">
        <v>44178.0</v>
      </c>
      <c r="C10" s="4">
        <v>1.00822963463602</v>
      </c>
      <c r="D10" s="4">
        <v>0.107820140738679</v>
      </c>
      <c r="E10" s="4">
        <v>0.04023376933169</v>
      </c>
      <c r="F10" s="4">
        <v>0.0302150836878304</v>
      </c>
      <c r="G10" s="4">
        <v>0.040830119667634</v>
      </c>
      <c r="H10" s="4">
        <v>0.0298175167972011</v>
      </c>
      <c r="I10" s="4">
        <v>3.97566890629348E-4</v>
      </c>
      <c r="J10" s="5"/>
      <c r="K10" s="5"/>
      <c r="L10" s="5"/>
      <c r="M10" s="5"/>
      <c r="N10" s="5"/>
      <c r="O10" s="5"/>
    </row>
    <row r="11">
      <c r="A11" s="3"/>
      <c r="B11" s="3">
        <v>44185.0</v>
      </c>
      <c r="C11" s="4">
        <v>0.368704430734716</v>
      </c>
      <c r="D11" s="4">
        <v>0.0538418395961862</v>
      </c>
      <c r="E11" s="4">
        <v>0.0209197980931015</v>
      </c>
      <c r="F11" s="4">
        <v>0.0232753785754346</v>
      </c>
      <c r="G11" s="4">
        <v>0.0180033651149747</v>
      </c>
      <c r="H11" s="4">
        <v>0.00807627593942793</v>
      </c>
      <c r="I11" s="5"/>
      <c r="J11" s="5"/>
      <c r="K11" s="5"/>
      <c r="L11" s="5"/>
      <c r="M11" s="5"/>
      <c r="N11" s="5"/>
      <c r="O11" s="5"/>
    </row>
    <row r="12">
      <c r="A12" s="3"/>
      <c r="B12" s="3">
        <v>44192.0</v>
      </c>
      <c r="C12" s="4">
        <v>0.339077332365922</v>
      </c>
      <c r="D12" s="4">
        <v>0.0508495072253461</v>
      </c>
      <c r="E12" s="4">
        <v>0.00453473607836023</v>
      </c>
      <c r="F12" s="4">
        <v>0.0203760807787653</v>
      </c>
      <c r="G12" s="4">
        <v>0.00598585162343551</v>
      </c>
      <c r="H12" s="5"/>
      <c r="I12" s="5"/>
      <c r="J12" s="5"/>
      <c r="K12" s="5"/>
      <c r="L12" s="5"/>
      <c r="M12" s="5"/>
      <c r="N12" s="5"/>
      <c r="O12" s="5"/>
    </row>
    <row r="13">
      <c r="A13" s="3"/>
      <c r="B13" s="3">
        <v>44199.0</v>
      </c>
      <c r="C13" s="4">
        <v>0.22837446210591</v>
      </c>
      <c r="D13" s="4">
        <v>0.0642838324405023</v>
      </c>
      <c r="E13" s="4">
        <v>0.0273996662861157</v>
      </c>
      <c r="F13" s="4">
        <v>0.00474224993413541</v>
      </c>
      <c r="G13" s="5"/>
      <c r="H13" s="5"/>
      <c r="I13" s="5"/>
      <c r="J13" s="5"/>
      <c r="K13" s="5"/>
      <c r="L13" s="5"/>
      <c r="M13" s="5"/>
      <c r="N13" s="5"/>
      <c r="O13" s="5"/>
    </row>
    <row r="14">
      <c r="A14" s="3"/>
      <c r="B14" s="3">
        <v>44206.0</v>
      </c>
      <c r="C14" s="4">
        <v>0.399403319037851</v>
      </c>
      <c r="D14" s="4">
        <v>0.0585027037106097</v>
      </c>
      <c r="E14" s="4">
        <v>0.012446391944807</v>
      </c>
      <c r="F14" s="5"/>
      <c r="G14" s="5"/>
      <c r="H14" s="5"/>
      <c r="I14" s="5"/>
      <c r="J14" s="5"/>
      <c r="K14" s="5"/>
      <c r="L14" s="5"/>
      <c r="M14" s="5"/>
      <c r="N14" s="5"/>
      <c r="O14" s="5"/>
    </row>
    <row r="15">
      <c r="A15" s="3"/>
      <c r="B15" s="3">
        <v>44213.0</v>
      </c>
      <c r="C15" s="4">
        <v>0.903185448946203</v>
      </c>
      <c r="D15" s="4">
        <v>0.122028678664228</v>
      </c>
      <c r="E15" s="5"/>
      <c r="F15" s="5"/>
      <c r="G15" s="5"/>
      <c r="H15" s="5"/>
      <c r="I15" s="5"/>
      <c r="J15" s="5"/>
      <c r="K15" s="5"/>
      <c r="L15" s="5"/>
      <c r="M15" s="5"/>
      <c r="N15" s="5"/>
      <c r="O15" s="5"/>
    </row>
    <row r="16">
      <c r="A16" s="3"/>
      <c r="B16" s="3">
        <v>44220.0</v>
      </c>
      <c r="C16" s="4">
        <v>0.192126789366053</v>
      </c>
      <c r="D16" s="5"/>
      <c r="E16" s="5"/>
      <c r="F16" s="5"/>
      <c r="G16" s="5"/>
      <c r="H16" s="5"/>
      <c r="I16" s="5"/>
      <c r="J16" s="5"/>
      <c r="K16" s="5"/>
      <c r="L16" s="5"/>
      <c r="M16" s="5"/>
      <c r="N16" s="5"/>
      <c r="O16" s="5"/>
    </row>
    <row r="18">
      <c r="B18" s="6" t="s">
        <v>15</v>
      </c>
      <c r="C18" s="7">
        <f t="shared" ref="C18:O18" si="1">AVERAGE(C4:C16)</f>
        <v>0.8553857293</v>
      </c>
      <c r="D18" s="7">
        <f t="shared" si="1"/>
        <v>0.1992088616</v>
      </c>
      <c r="E18" s="7">
        <f t="shared" si="1"/>
        <v>0.1293447841</v>
      </c>
      <c r="F18" s="7">
        <f t="shared" si="1"/>
        <v>0.09990102824</v>
      </c>
      <c r="G18" s="7">
        <f t="shared" si="1"/>
        <v>0.08207017271</v>
      </c>
      <c r="H18" s="7">
        <f t="shared" si="1"/>
        <v>0.04793875599</v>
      </c>
      <c r="I18" s="7">
        <f t="shared" si="1"/>
        <v>0.03868387903</v>
      </c>
      <c r="J18" s="7">
        <f t="shared" si="1"/>
        <v>0.02352585717</v>
      </c>
      <c r="K18" s="7">
        <f t="shared" si="1"/>
        <v>0.01719166083</v>
      </c>
      <c r="L18" s="7">
        <f t="shared" si="1"/>
        <v>0.00894953201</v>
      </c>
      <c r="M18" s="7">
        <f t="shared" si="1"/>
        <v>0.02102404948</v>
      </c>
      <c r="N18" s="7">
        <f t="shared" si="1"/>
        <v>0.01772837965</v>
      </c>
      <c r="O18" s="7">
        <f t="shared" si="1"/>
        <v>0.0181791015</v>
      </c>
    </row>
    <row r="20">
      <c r="B20" s="1" t="s">
        <v>16</v>
      </c>
    </row>
    <row r="21">
      <c r="B21" s="1" t="s">
        <v>17</v>
      </c>
    </row>
    <row r="22">
      <c r="B22" s="1" t="s">
        <v>18</v>
      </c>
    </row>
    <row r="23">
      <c r="B23" s="1" t="s">
        <v>19</v>
      </c>
    </row>
    <row r="24">
      <c r="B24" s="1" t="s">
        <v>20</v>
      </c>
    </row>
    <row r="27">
      <c r="B27" s="2" t="s">
        <v>21</v>
      </c>
    </row>
    <row r="28">
      <c r="A28" s="1"/>
      <c r="B28" s="1" t="s">
        <v>1</v>
      </c>
      <c r="C28" s="1" t="s">
        <v>2</v>
      </c>
      <c r="D28" s="1" t="s">
        <v>3</v>
      </c>
      <c r="E28" s="1" t="s">
        <v>4</v>
      </c>
      <c r="F28" s="1" t="s">
        <v>5</v>
      </c>
      <c r="G28" s="1" t="s">
        <v>6</v>
      </c>
      <c r="H28" s="1" t="s">
        <v>7</v>
      </c>
      <c r="I28" s="1" t="s">
        <v>8</v>
      </c>
      <c r="J28" s="1" t="s">
        <v>9</v>
      </c>
      <c r="K28" s="1" t="s">
        <v>10</v>
      </c>
      <c r="L28" s="1" t="s">
        <v>11</v>
      </c>
      <c r="M28" s="1" t="s">
        <v>12</v>
      </c>
      <c r="N28" s="1" t="s">
        <v>13</v>
      </c>
      <c r="O28" s="1" t="s">
        <v>14</v>
      </c>
    </row>
    <row r="29">
      <c r="A29" s="3"/>
      <c r="B29" s="3">
        <v>44136.0</v>
      </c>
      <c r="C29" s="4">
        <v>0.937991831855762</v>
      </c>
      <c r="D29" s="5">
        <f t="shared" ref="D29:D40" si="2">D4+C4</f>
        <v>1.264368961</v>
      </c>
      <c r="E29" s="5">
        <f t="shared" ref="E29:E39" si="3">SUM(C4:E4)</f>
        <v>1.53157685</v>
      </c>
      <c r="F29" s="5">
        <f t="shared" ref="F29:F38" si="4">SUM(C4:F4)</f>
        <v>1.793306106</v>
      </c>
      <c r="G29" s="5">
        <f t="shared" ref="G29:G37" si="5">SUM(C4:G4)</f>
        <v>1.953182588</v>
      </c>
      <c r="H29" s="5">
        <f t="shared" ref="H29:H36" si="6">sum(C4:H4)</f>
        <v>2.106385098</v>
      </c>
      <c r="I29" s="5">
        <f t="shared" ref="I29:I35" si="7">sum(C4:I4)</f>
        <v>2.271690407</v>
      </c>
      <c r="J29" s="5">
        <f t="shared" ref="J29:J34" si="8">sum(C4:J4)</f>
        <v>2.296692898</v>
      </c>
      <c r="K29" s="5">
        <f t="shared" ref="K29:K33" si="9">sum(C4:K4)</f>
        <v>2.304512402</v>
      </c>
      <c r="L29" s="5">
        <f t="shared" ref="L29:L32" si="10">sum(C4:L4)</f>
        <v>2.318308596</v>
      </c>
      <c r="M29" s="5">
        <f t="shared" ref="M29:M31" si="11">sum(C4:M4)</f>
        <v>2.341468274</v>
      </c>
      <c r="N29" s="5">
        <f t="shared" ref="N29:N30" si="12">sum(C4:N4)</f>
        <v>2.356410001</v>
      </c>
      <c r="O29" s="5">
        <f>sum(C4:O4)</f>
        <v>2.374589103</v>
      </c>
    </row>
    <row r="30">
      <c r="A30" s="3"/>
      <c r="B30" s="3">
        <v>44143.0</v>
      </c>
      <c r="C30" s="4">
        <v>1.19196648595367</v>
      </c>
      <c r="D30" s="5">
        <f t="shared" si="2"/>
        <v>1.57325037</v>
      </c>
      <c r="E30" s="5">
        <f t="shared" si="3"/>
        <v>1.854484968</v>
      </c>
      <c r="F30" s="5">
        <f t="shared" si="4"/>
        <v>2.083785116</v>
      </c>
      <c r="G30" s="5">
        <f t="shared" si="5"/>
        <v>2.360337605</v>
      </c>
      <c r="H30" s="5">
        <f t="shared" si="6"/>
        <v>2.464822573</v>
      </c>
      <c r="I30" s="5">
        <f t="shared" si="7"/>
        <v>2.504189256</v>
      </c>
      <c r="J30" s="5">
        <f t="shared" si="8"/>
        <v>2.573558403</v>
      </c>
      <c r="K30" s="5">
        <f t="shared" si="9"/>
        <v>2.573558403</v>
      </c>
      <c r="L30" s="5">
        <f t="shared" si="10"/>
        <v>2.58557171</v>
      </c>
      <c r="M30" s="5">
        <f t="shared" si="11"/>
        <v>2.621057171</v>
      </c>
      <c r="N30" s="5">
        <f t="shared" si="12"/>
        <v>2.641572203</v>
      </c>
      <c r="O30" s="5"/>
    </row>
    <row r="31">
      <c r="A31" s="3"/>
      <c r="B31" s="3">
        <v>44150.0</v>
      </c>
      <c r="C31" s="4">
        <v>1.38173157747268</v>
      </c>
      <c r="D31" s="5">
        <f t="shared" si="2"/>
        <v>1.678509386</v>
      </c>
      <c r="E31" s="5">
        <f t="shared" si="3"/>
        <v>1.897226114</v>
      </c>
      <c r="F31" s="5">
        <f t="shared" si="4"/>
        <v>2.124796862</v>
      </c>
      <c r="G31" s="5">
        <f t="shared" si="5"/>
        <v>2.291902494</v>
      </c>
      <c r="H31" s="5">
        <f t="shared" si="6"/>
        <v>2.317511908</v>
      </c>
      <c r="I31" s="5">
        <f t="shared" si="7"/>
        <v>2.346315495</v>
      </c>
      <c r="J31" s="5">
        <f t="shared" si="8"/>
        <v>2.36833847</v>
      </c>
      <c r="K31" s="5">
        <f t="shared" si="9"/>
        <v>2.389296722</v>
      </c>
      <c r="L31" s="5">
        <f t="shared" si="10"/>
        <v>2.395516952</v>
      </c>
      <c r="M31" s="5">
        <f t="shared" si="11"/>
        <v>2.399943962</v>
      </c>
      <c r="N31" s="5"/>
      <c r="O31" s="5"/>
    </row>
    <row r="32">
      <c r="A32" s="3"/>
      <c r="B32" s="3">
        <v>44157.0</v>
      </c>
      <c r="C32" s="4">
        <v>1.6472475429037</v>
      </c>
      <c r="D32" s="5">
        <f t="shared" si="2"/>
        <v>1.883128787</v>
      </c>
      <c r="E32" s="5">
        <f t="shared" si="3"/>
        <v>2.108468707</v>
      </c>
      <c r="F32" s="5">
        <f t="shared" si="4"/>
        <v>2.227835209</v>
      </c>
      <c r="G32" s="5">
        <f t="shared" si="5"/>
        <v>2.264857157</v>
      </c>
      <c r="H32" s="5">
        <f t="shared" si="6"/>
        <v>2.278097469</v>
      </c>
      <c r="I32" s="5">
        <f t="shared" si="7"/>
        <v>2.284513928</v>
      </c>
      <c r="J32" s="5">
        <f t="shared" si="8"/>
        <v>2.295106177</v>
      </c>
      <c r="K32" s="5">
        <f t="shared" si="9"/>
        <v>2.32968376</v>
      </c>
      <c r="L32" s="5">
        <f t="shared" si="10"/>
        <v>2.333452157</v>
      </c>
      <c r="M32" s="5"/>
      <c r="N32" s="5"/>
      <c r="O32" s="5"/>
    </row>
    <row r="33">
      <c r="A33" s="3"/>
      <c r="B33" s="3">
        <v>44164.0</v>
      </c>
      <c r="C33" s="4">
        <v>1.31940339229684</v>
      </c>
      <c r="D33" s="5">
        <f t="shared" si="2"/>
        <v>1.682824792</v>
      </c>
      <c r="E33" s="5">
        <f t="shared" si="3"/>
        <v>1.926106134</v>
      </c>
      <c r="F33" s="5">
        <f t="shared" si="4"/>
        <v>1.974125779</v>
      </c>
      <c r="G33" s="5">
        <f t="shared" si="5"/>
        <v>1.986539948</v>
      </c>
      <c r="H33" s="5">
        <f t="shared" si="6"/>
        <v>2.008685371</v>
      </c>
      <c r="I33" s="5">
        <f t="shared" si="7"/>
        <v>2.014778773</v>
      </c>
      <c r="J33" s="5">
        <f t="shared" si="8"/>
        <v>2.026738211</v>
      </c>
      <c r="K33" s="5">
        <f t="shared" si="9"/>
        <v>2.032149516</v>
      </c>
      <c r="L33" s="5"/>
      <c r="M33" s="5"/>
      <c r="N33" s="5"/>
      <c r="O33" s="5"/>
    </row>
    <row r="34">
      <c r="A34" s="3"/>
      <c r="B34" s="3">
        <v>44171.0</v>
      </c>
      <c r="C34" s="4">
        <v>1.20257223271224</v>
      </c>
      <c r="D34" s="5">
        <f t="shared" si="2"/>
        <v>1.532010403</v>
      </c>
      <c r="E34" s="5">
        <f t="shared" si="3"/>
        <v>1.61348819</v>
      </c>
      <c r="F34" s="5">
        <f t="shared" si="4"/>
        <v>1.647903381</v>
      </c>
      <c r="G34" s="5">
        <f t="shared" si="5"/>
        <v>1.668744879</v>
      </c>
      <c r="H34" s="5">
        <f t="shared" si="6"/>
        <v>1.695678507</v>
      </c>
      <c r="I34" s="5">
        <f t="shared" si="7"/>
        <v>1.720082653</v>
      </c>
      <c r="J34" s="5">
        <f t="shared" si="8"/>
        <v>1.722291496</v>
      </c>
      <c r="K34" s="5"/>
      <c r="L34" s="5"/>
      <c r="M34" s="5"/>
      <c r="N34" s="5"/>
      <c r="O34" s="5"/>
    </row>
    <row r="35">
      <c r="A35" s="3"/>
      <c r="B35" s="3">
        <v>44178.0</v>
      </c>
      <c r="C35" s="4">
        <v>1.00822963463602</v>
      </c>
      <c r="D35" s="5">
        <f t="shared" si="2"/>
        <v>1.116049775</v>
      </c>
      <c r="E35" s="5">
        <f t="shared" si="3"/>
        <v>1.156283545</v>
      </c>
      <c r="F35" s="5">
        <f t="shared" si="4"/>
        <v>1.186498628</v>
      </c>
      <c r="G35" s="5">
        <f t="shared" si="5"/>
        <v>1.227328748</v>
      </c>
      <c r="H35" s="5">
        <f t="shared" si="6"/>
        <v>1.257146265</v>
      </c>
      <c r="I35" s="5">
        <f t="shared" si="7"/>
        <v>1.257543832</v>
      </c>
      <c r="J35" s="5"/>
      <c r="K35" s="5"/>
      <c r="L35" s="5"/>
      <c r="M35" s="5"/>
      <c r="N35" s="5"/>
      <c r="O35" s="5"/>
    </row>
    <row r="36">
      <c r="A36" s="3"/>
      <c r="B36" s="3">
        <v>44185.0</v>
      </c>
      <c r="C36" s="4">
        <v>0.368704430734716</v>
      </c>
      <c r="D36" s="5">
        <f t="shared" si="2"/>
        <v>0.4225462703</v>
      </c>
      <c r="E36" s="5">
        <f t="shared" si="3"/>
        <v>0.4434660684</v>
      </c>
      <c r="F36" s="5">
        <f t="shared" si="4"/>
        <v>0.466741447</v>
      </c>
      <c r="G36" s="5">
        <f t="shared" si="5"/>
        <v>0.4847448121</v>
      </c>
      <c r="H36" s="5">
        <f t="shared" si="6"/>
        <v>0.4928210881</v>
      </c>
      <c r="I36" s="5"/>
      <c r="J36" s="5"/>
      <c r="K36" s="5"/>
      <c r="L36" s="5"/>
      <c r="M36" s="5"/>
      <c r="N36" s="5"/>
      <c r="O36" s="5"/>
    </row>
    <row r="37">
      <c r="A37" s="3"/>
      <c r="B37" s="3">
        <v>44192.0</v>
      </c>
      <c r="C37" s="4">
        <v>0.339077332365922</v>
      </c>
      <c r="D37" s="5">
        <f t="shared" si="2"/>
        <v>0.3899268396</v>
      </c>
      <c r="E37" s="5">
        <f t="shared" si="3"/>
        <v>0.3944615757</v>
      </c>
      <c r="F37" s="5">
        <f t="shared" si="4"/>
        <v>0.4148376564</v>
      </c>
      <c r="G37" s="5">
        <f t="shared" si="5"/>
        <v>0.4208235081</v>
      </c>
      <c r="H37" s="5"/>
      <c r="I37" s="5"/>
      <c r="J37" s="5"/>
      <c r="K37" s="5"/>
      <c r="L37" s="5"/>
      <c r="M37" s="5"/>
      <c r="N37" s="5"/>
      <c r="O37" s="5"/>
    </row>
    <row r="38">
      <c r="A38" s="3"/>
      <c r="B38" s="3">
        <v>44199.0</v>
      </c>
      <c r="C38" s="4">
        <v>0.22837446210591</v>
      </c>
      <c r="D38" s="5">
        <f t="shared" si="2"/>
        <v>0.2926582945</v>
      </c>
      <c r="E38" s="5">
        <f t="shared" si="3"/>
        <v>0.3200579608</v>
      </c>
      <c r="F38" s="5">
        <f t="shared" si="4"/>
        <v>0.3248002108</v>
      </c>
      <c r="G38" s="5"/>
      <c r="H38" s="5"/>
      <c r="I38" s="5"/>
      <c r="J38" s="5"/>
      <c r="K38" s="5"/>
      <c r="L38" s="5"/>
      <c r="M38" s="5"/>
      <c r="N38" s="5"/>
      <c r="O38" s="5"/>
    </row>
    <row r="39">
      <c r="A39" s="3"/>
      <c r="B39" s="3">
        <v>44206.0</v>
      </c>
      <c r="C39" s="4">
        <v>0.399403319037851</v>
      </c>
      <c r="D39" s="5">
        <f t="shared" si="2"/>
        <v>0.4579060227</v>
      </c>
      <c r="E39" s="5">
        <f t="shared" si="3"/>
        <v>0.4703524147</v>
      </c>
      <c r="F39" s="5"/>
      <c r="G39" s="5"/>
      <c r="H39" s="5"/>
      <c r="I39" s="5"/>
      <c r="J39" s="5"/>
      <c r="K39" s="5"/>
      <c r="L39" s="5"/>
      <c r="M39" s="5"/>
      <c r="N39" s="5"/>
      <c r="O39" s="5"/>
    </row>
    <row r="40">
      <c r="A40" s="3"/>
      <c r="B40" s="3">
        <v>44213.0</v>
      </c>
      <c r="C40" s="4">
        <v>0.903185448946203</v>
      </c>
      <c r="D40" s="5">
        <f t="shared" si="2"/>
        <v>1.025214128</v>
      </c>
      <c r="E40" s="5"/>
      <c r="F40" s="5"/>
      <c r="G40" s="5"/>
      <c r="H40" s="5"/>
      <c r="I40" s="5"/>
      <c r="J40" s="5"/>
      <c r="K40" s="5"/>
      <c r="L40" s="5"/>
      <c r="M40" s="5"/>
      <c r="N40" s="5"/>
      <c r="O40" s="5"/>
    </row>
    <row r="41">
      <c r="A41" s="3"/>
      <c r="B41" s="3">
        <v>44220.0</v>
      </c>
      <c r="C41" s="4">
        <v>0.192126789366053</v>
      </c>
      <c r="D41" s="5"/>
      <c r="E41" s="5"/>
      <c r="F41" s="5"/>
      <c r="G41" s="5"/>
      <c r="H41" s="5"/>
      <c r="I41" s="5"/>
      <c r="J41" s="5"/>
      <c r="K41" s="5"/>
      <c r="L41" s="5"/>
      <c r="M41" s="5"/>
      <c r="N41" s="5"/>
      <c r="O41" s="5"/>
    </row>
    <row r="43">
      <c r="B43" s="6" t="s">
        <v>22</v>
      </c>
      <c r="C43" s="8">
        <f>AVERAGE(C29:C41)</f>
        <v>0.8553857293</v>
      </c>
      <c r="D43" s="8">
        <f>sum(C18:D18)</f>
        <v>1.054594591</v>
      </c>
      <c r="E43" s="8">
        <f>SUM(C18:E18)</f>
        <v>1.183939375</v>
      </c>
      <c r="F43" s="8">
        <f>SUM(C18:F18)</f>
        <v>1.283840403</v>
      </c>
      <c r="G43" s="8">
        <f>SUM(C18:G18)</f>
        <v>1.365910576</v>
      </c>
      <c r="H43" s="8">
        <f>sum(C18:H18)</f>
        <v>1.413849332</v>
      </c>
      <c r="I43" s="8">
        <f>sum(C18:I18)</f>
        <v>1.452533211</v>
      </c>
      <c r="J43" s="8">
        <f>sum(C18:J18)</f>
        <v>1.476059068</v>
      </c>
      <c r="K43" s="8">
        <f>sum(C18:K18)</f>
        <v>1.493250729</v>
      </c>
      <c r="L43" s="8">
        <f>sum(C18:L18)</f>
        <v>1.502200261</v>
      </c>
      <c r="M43" s="8">
        <f>SUM(C18:M18)</f>
        <v>1.52322431</v>
      </c>
      <c r="N43" s="8">
        <f>SUM(C18:N18)</f>
        <v>1.54095269</v>
      </c>
      <c r="O43" s="8">
        <f>SUM(C18:O18)</f>
        <v>1.559131792</v>
      </c>
    </row>
    <row r="44">
      <c r="B44" s="6" t="s">
        <v>23</v>
      </c>
      <c r="C44" s="9"/>
      <c r="D44" s="10">
        <f t="shared" ref="D44:O44" si="13">(D43*100/C43)-100</f>
        <v>23.28877543</v>
      </c>
      <c r="E44" s="10">
        <f t="shared" si="13"/>
        <v>12.26488219</v>
      </c>
      <c r="F44" s="10">
        <f t="shared" si="13"/>
        <v>8.438018901</v>
      </c>
      <c r="G44" s="10">
        <f t="shared" si="13"/>
        <v>6.392552572</v>
      </c>
      <c r="H44" s="10">
        <f t="shared" si="13"/>
        <v>3.509655525</v>
      </c>
      <c r="I44" s="10">
        <f t="shared" si="13"/>
        <v>2.736067992</v>
      </c>
      <c r="J44" s="10">
        <f t="shared" si="13"/>
        <v>1.619643324</v>
      </c>
      <c r="K44" s="10">
        <f t="shared" si="13"/>
        <v>1.164700058</v>
      </c>
      <c r="L44" s="10">
        <f t="shared" si="13"/>
        <v>0.5993321708</v>
      </c>
      <c r="M44" s="10">
        <f t="shared" si="13"/>
        <v>1.399550381</v>
      </c>
      <c r="N44" s="10">
        <f t="shared" si="13"/>
        <v>1.163871895</v>
      </c>
      <c r="O44" s="10">
        <f t="shared" si="13"/>
        <v>1.17973132</v>
      </c>
    </row>
    <row r="46">
      <c r="B46" s="1" t="s">
        <v>24</v>
      </c>
    </row>
    <row r="47">
      <c r="B47" s="1" t="s">
        <v>25</v>
      </c>
    </row>
    <row r="48">
      <c r="B48" s="1" t="s">
        <v>26</v>
      </c>
    </row>
    <row r="49">
      <c r="B49" s="1" t="s">
        <v>27</v>
      </c>
    </row>
    <row r="50">
      <c r="B50" s="1" t="s">
        <v>28</v>
      </c>
    </row>
    <row r="53">
      <c r="B53" s="2" t="s">
        <v>29</v>
      </c>
    </row>
    <row r="54">
      <c r="A54" s="1"/>
      <c r="B54" s="1" t="s">
        <v>1</v>
      </c>
      <c r="C54" s="1" t="s">
        <v>2</v>
      </c>
      <c r="D54" s="1" t="s">
        <v>3</v>
      </c>
      <c r="E54" s="1" t="s">
        <v>4</v>
      </c>
      <c r="F54" s="1" t="s">
        <v>5</v>
      </c>
      <c r="G54" s="1" t="s">
        <v>6</v>
      </c>
      <c r="H54" s="1" t="s">
        <v>7</v>
      </c>
      <c r="I54" s="1" t="s">
        <v>8</v>
      </c>
      <c r="J54" s="1" t="s">
        <v>9</v>
      </c>
      <c r="K54" s="1" t="s">
        <v>10</v>
      </c>
      <c r="L54" s="1" t="s">
        <v>11</v>
      </c>
      <c r="M54" s="1" t="s">
        <v>12</v>
      </c>
      <c r="N54" s="1" t="s">
        <v>13</v>
      </c>
      <c r="O54" s="1" t="s">
        <v>14</v>
      </c>
    </row>
    <row r="55">
      <c r="A55" s="3"/>
      <c r="B55" s="3">
        <v>44136.0</v>
      </c>
      <c r="D55" s="5"/>
      <c r="E55" s="5"/>
      <c r="F55" s="5"/>
      <c r="G55" s="5"/>
      <c r="H55" s="5"/>
      <c r="I55" s="5"/>
      <c r="J55" s="5"/>
      <c r="K55" s="5"/>
      <c r="L55" s="5"/>
      <c r="M55" s="5"/>
      <c r="N55" s="5"/>
      <c r="O55" s="5"/>
      <c r="P55" s="5">
        <f>sum(C29:O29)</f>
        <v>25.85048312</v>
      </c>
    </row>
    <row r="56">
      <c r="A56" s="3"/>
      <c r="B56" s="3">
        <v>44143.0</v>
      </c>
      <c r="D56" s="5"/>
      <c r="E56" s="5"/>
      <c r="F56" s="5"/>
      <c r="G56" s="5"/>
      <c r="H56" s="5"/>
      <c r="I56" s="5"/>
      <c r="J56" s="5"/>
      <c r="K56" s="5"/>
      <c r="L56" s="5"/>
      <c r="M56" s="5"/>
      <c r="N56" s="5"/>
      <c r="O56" s="5">
        <f>N30*(1+O44/100)</f>
        <v>2.672735658</v>
      </c>
      <c r="P56" s="5">
        <f>sum(C30:N30)+O56</f>
        <v>29.70088992</v>
      </c>
    </row>
    <row r="57">
      <c r="A57" s="3"/>
      <c r="B57" s="3">
        <v>44150.0</v>
      </c>
      <c r="D57" s="5"/>
      <c r="E57" s="5"/>
      <c r="F57" s="5"/>
      <c r="G57" s="5"/>
      <c r="H57" s="5"/>
      <c r="I57" s="5"/>
      <c r="J57" s="5"/>
      <c r="K57" s="5"/>
      <c r="L57" s="5"/>
      <c r="M57" s="5"/>
      <c r="N57" s="5">
        <f>M31*(1+N44/100)</f>
        <v>2.427876235</v>
      </c>
      <c r="O57" s="5">
        <f>N57*(1+O44/100)</f>
        <v>2.456518652</v>
      </c>
      <c r="P57" s="5">
        <f>sum(C31:M31)+O57+N57</f>
        <v>28.47548483</v>
      </c>
    </row>
    <row r="58">
      <c r="A58" s="3"/>
      <c r="B58" s="3">
        <v>44157.0</v>
      </c>
      <c r="D58" s="5"/>
      <c r="E58" s="5"/>
      <c r="F58" s="5"/>
      <c r="G58" s="5"/>
      <c r="H58" s="5"/>
      <c r="I58" s="5"/>
      <c r="J58" s="5"/>
      <c r="K58" s="5"/>
      <c r="L58" s="5"/>
      <c r="M58" s="5">
        <f>L32*(1+M44/100)</f>
        <v>2.366109995</v>
      </c>
      <c r="N58" s="5">
        <f t="shared" ref="N58:O58" si="14">M58*(1+N44/100)</f>
        <v>2.393648484</v>
      </c>
      <c r="O58" s="5">
        <f t="shared" si="14"/>
        <v>2.421887105</v>
      </c>
      <c r="P58" s="5">
        <f>sum(C32:L32)+sum(M58:O58)</f>
        <v>28.83403648</v>
      </c>
    </row>
    <row r="59">
      <c r="A59" s="3"/>
      <c r="B59" s="3">
        <v>44164.0</v>
      </c>
      <c r="D59" s="5"/>
      <c r="E59" s="5"/>
      <c r="F59" s="5"/>
      <c r="G59" s="5"/>
      <c r="H59" s="5"/>
      <c r="I59" s="5"/>
      <c r="J59" s="5"/>
      <c r="K59" s="5"/>
      <c r="L59" s="5">
        <f>K33*(1+L44/100)</f>
        <v>2.044328842</v>
      </c>
      <c r="M59" s="5">
        <f t="shared" ref="M59:O59" si="15">L59*(1+M44/100)</f>
        <v>2.072940254</v>
      </c>
      <c r="N59" s="5">
        <f t="shared" si="15"/>
        <v>2.097066623</v>
      </c>
      <c r="O59" s="5">
        <f t="shared" si="15"/>
        <v>2.121806374</v>
      </c>
      <c r="P59" s="5">
        <f>sum(C33:K33)+sum(L59:O59)</f>
        <v>25.30749401</v>
      </c>
    </row>
    <row r="60">
      <c r="A60" s="3"/>
      <c r="B60" s="3">
        <v>44171.0</v>
      </c>
      <c r="D60" s="5"/>
      <c r="E60" s="5"/>
      <c r="F60" s="5"/>
      <c r="G60" s="5"/>
      <c r="H60" s="5"/>
      <c r="I60" s="5"/>
      <c r="J60" s="5"/>
      <c r="K60" s="5">
        <f>J34*(1+K44/100)</f>
        <v>1.742351026</v>
      </c>
      <c r="L60" s="5">
        <f t="shared" ref="L60:O60" si="16">K60*(1+L44/100)</f>
        <v>1.752793496</v>
      </c>
      <c r="M60" s="5">
        <f t="shared" si="16"/>
        <v>1.777324724</v>
      </c>
      <c r="N60" s="5">
        <f t="shared" si="16"/>
        <v>1.798010507</v>
      </c>
      <c r="O60" s="5">
        <f t="shared" si="16"/>
        <v>1.8192222</v>
      </c>
      <c r="P60" s="5">
        <f>sum(C34:J34)+sum(K60:O60)</f>
        <v>21.6924737</v>
      </c>
    </row>
    <row r="61">
      <c r="A61" s="3"/>
      <c r="B61" s="3">
        <v>44178.0</v>
      </c>
      <c r="D61" s="5"/>
      <c r="E61" s="5"/>
      <c r="F61" s="5"/>
      <c r="G61" s="5"/>
      <c r="H61" s="5"/>
      <c r="I61" s="5"/>
      <c r="J61" s="5">
        <f>I35*(1+J44/100)</f>
        <v>1.277911556</v>
      </c>
      <c r="K61" s="5">
        <f t="shared" ref="K61:O61" si="17">J61*(1+K44/100)</f>
        <v>1.292795393</v>
      </c>
      <c r="L61" s="5">
        <f t="shared" si="17"/>
        <v>1.300543532</v>
      </c>
      <c r="M61" s="5">
        <f t="shared" si="17"/>
        <v>1.318745294</v>
      </c>
      <c r="N61" s="5">
        <f t="shared" si="17"/>
        <v>1.3340938</v>
      </c>
      <c r="O61" s="5">
        <f t="shared" si="17"/>
        <v>1.349832522</v>
      </c>
      <c r="P61" s="5">
        <f>sum(C35:I35)+sum(J61:O61)</f>
        <v>16.08300252</v>
      </c>
    </row>
    <row r="62">
      <c r="A62" s="3"/>
      <c r="B62" s="3">
        <v>44185.0</v>
      </c>
      <c r="D62" s="5"/>
      <c r="E62" s="5"/>
      <c r="F62" s="5"/>
      <c r="G62" s="5"/>
      <c r="H62" s="5"/>
      <c r="I62" s="5">
        <f>H36*(1+I44/100)</f>
        <v>0.5063050081</v>
      </c>
      <c r="J62" s="5">
        <f t="shared" ref="J62:O62" si="18">I62*(1+J44/100)</f>
        <v>0.5145053434</v>
      </c>
      <c r="K62" s="5">
        <f t="shared" si="18"/>
        <v>0.5204977874</v>
      </c>
      <c r="L62" s="5">
        <f t="shared" si="18"/>
        <v>0.5236172981</v>
      </c>
      <c r="M62" s="5">
        <f t="shared" si="18"/>
        <v>0.530945586</v>
      </c>
      <c r="N62" s="5">
        <f t="shared" si="18"/>
        <v>0.5371251124</v>
      </c>
      <c r="O62" s="5">
        <f t="shared" si="18"/>
        <v>0.5434617456</v>
      </c>
      <c r="P62" s="5">
        <f>sum(C36:H36)+sum(I62:O62)</f>
        <v>6.355481998</v>
      </c>
    </row>
    <row r="63">
      <c r="A63" s="3"/>
      <c r="B63" s="3">
        <v>44192.0</v>
      </c>
      <c r="D63" s="5"/>
      <c r="E63" s="5"/>
      <c r="F63" s="5"/>
      <c r="G63" s="5"/>
      <c r="H63" s="5">
        <f>G37*(1+H44/100)</f>
        <v>0.4355929636</v>
      </c>
      <c r="I63" s="5">
        <f t="shared" ref="I63:O63" si="19">H63*(1+I44/100)</f>
        <v>0.4475110832</v>
      </c>
      <c r="J63" s="5">
        <f t="shared" si="19"/>
        <v>0.4547591666</v>
      </c>
      <c r="K63" s="5">
        <f t="shared" si="19"/>
        <v>0.4600557469</v>
      </c>
      <c r="L63" s="5">
        <f t="shared" si="19"/>
        <v>0.462813009</v>
      </c>
      <c r="M63" s="5">
        <f t="shared" si="19"/>
        <v>0.4692903102</v>
      </c>
      <c r="N63" s="5">
        <f t="shared" si="19"/>
        <v>0.4747522482</v>
      </c>
      <c r="O63" s="5">
        <f t="shared" si="19"/>
        <v>0.4803530492</v>
      </c>
      <c r="P63" s="5">
        <f>sum(C37:G37)+sum(H63:O63)</f>
        <v>5.644254489</v>
      </c>
    </row>
    <row r="64">
      <c r="A64" s="3"/>
      <c r="B64" s="3">
        <v>44199.0</v>
      </c>
      <c r="D64" s="5"/>
      <c r="E64" s="5"/>
      <c r="F64" s="5"/>
      <c r="G64" s="5">
        <f>F38*(1+G44/100)</f>
        <v>0.345563235</v>
      </c>
      <c r="H64" s="5">
        <f t="shared" ref="H64:O64" si="20">G64*(1+H44/100)</f>
        <v>0.3576913142</v>
      </c>
      <c r="I64" s="5">
        <f t="shared" si="20"/>
        <v>0.3674779917</v>
      </c>
      <c r="J64" s="5">
        <f t="shared" si="20"/>
        <v>0.3734298245</v>
      </c>
      <c r="K64" s="5">
        <f t="shared" si="20"/>
        <v>0.3777791619</v>
      </c>
      <c r="L64" s="5">
        <f t="shared" si="20"/>
        <v>0.3800433139</v>
      </c>
      <c r="M64" s="5">
        <f t="shared" si="20"/>
        <v>0.3853622116</v>
      </c>
      <c r="N64" s="5">
        <f t="shared" si="20"/>
        <v>0.389847334</v>
      </c>
      <c r="O64" s="5">
        <f t="shared" si="20"/>
        <v>0.3944464851</v>
      </c>
      <c r="P64" s="5">
        <f>sum(C38:F38)+sum(G64:O64)</f>
        <v>4.5375318</v>
      </c>
    </row>
    <row r="65">
      <c r="A65" s="3"/>
      <c r="B65" s="3">
        <v>44206.0</v>
      </c>
      <c r="D65" s="5"/>
      <c r="E65" s="5"/>
      <c r="F65" s="5">
        <f>E39*(1+F44/100)</f>
        <v>0.5100408403</v>
      </c>
      <c r="G65" s="5">
        <f t="shared" ref="G65:O65" si="21">F65*(1+G44/100)</f>
        <v>0.5426454692</v>
      </c>
      <c r="H65" s="5">
        <f t="shared" si="21"/>
        <v>0.5616904559</v>
      </c>
      <c r="I65" s="5">
        <f t="shared" si="21"/>
        <v>0.5770586887</v>
      </c>
      <c r="J65" s="5">
        <f t="shared" si="21"/>
        <v>0.5864049812</v>
      </c>
      <c r="K65" s="5">
        <f t="shared" si="21"/>
        <v>0.5932348404</v>
      </c>
      <c r="L65" s="5">
        <f t="shared" si="21"/>
        <v>0.5967902876</v>
      </c>
      <c r="M65" s="5">
        <f t="shared" si="21"/>
        <v>0.6051426684</v>
      </c>
      <c r="N65" s="5">
        <f t="shared" si="21"/>
        <v>0.6121857538</v>
      </c>
      <c r="O65" s="5">
        <f t="shared" si="21"/>
        <v>0.6194079009</v>
      </c>
      <c r="P65" s="5">
        <f>sum(C39:E39)+sum(F65:O65)</f>
        <v>7.132263643</v>
      </c>
    </row>
    <row r="66">
      <c r="A66" s="3"/>
      <c r="B66" s="3">
        <v>44213.0</v>
      </c>
      <c r="D66" s="5"/>
      <c r="E66" s="5">
        <f>D40*(1+E44/100)</f>
        <v>1.150955433</v>
      </c>
      <c r="F66" s="5">
        <f t="shared" ref="F66:O66" si="22">E66*(1+F44/100)</f>
        <v>1.248073269</v>
      </c>
      <c r="G66" s="5">
        <f t="shared" si="22"/>
        <v>1.327857009</v>
      </c>
      <c r="H66" s="5">
        <f t="shared" si="22"/>
        <v>1.374460216</v>
      </c>
      <c r="I66" s="5">
        <f t="shared" si="22"/>
        <v>1.412066382</v>
      </c>
      <c r="J66" s="5">
        <f t="shared" si="22"/>
        <v>1.434936821</v>
      </c>
      <c r="K66" s="5">
        <f t="shared" si="22"/>
        <v>1.451649531</v>
      </c>
      <c r="L66" s="5">
        <f t="shared" si="22"/>
        <v>1.460349734</v>
      </c>
      <c r="M66" s="5">
        <f t="shared" si="22"/>
        <v>1.480788064</v>
      </c>
      <c r="N66" s="5">
        <f t="shared" si="22"/>
        <v>1.49802254</v>
      </c>
      <c r="O66" s="5">
        <f t="shared" si="22"/>
        <v>1.515695181</v>
      </c>
      <c r="P66" s="5">
        <f>sum(C40:D40)+sum(E66:O66)</f>
        <v>17.28325376</v>
      </c>
    </row>
    <row r="67">
      <c r="A67" s="3"/>
      <c r="B67" s="3">
        <v>44220.0</v>
      </c>
      <c r="D67" s="5">
        <f>C41*(1+D44/100)</f>
        <v>0.2368707659</v>
      </c>
      <c r="E67" s="5">
        <f t="shared" ref="E67:O67" si="23">D67*(1+E44/100)</f>
        <v>0.2659226863</v>
      </c>
      <c r="F67" s="5">
        <f t="shared" si="23"/>
        <v>0.2883612928</v>
      </c>
      <c r="G67" s="5">
        <f t="shared" si="23"/>
        <v>0.30679494</v>
      </c>
      <c r="H67" s="5">
        <f t="shared" si="23"/>
        <v>0.3175623856</v>
      </c>
      <c r="I67" s="5">
        <f t="shared" si="23"/>
        <v>0.3262511084</v>
      </c>
      <c r="J67" s="5">
        <f t="shared" si="23"/>
        <v>0.3315352127</v>
      </c>
      <c r="K67" s="5">
        <f t="shared" si="23"/>
        <v>0.3353966035</v>
      </c>
      <c r="L67" s="5">
        <f t="shared" si="23"/>
        <v>0.3374067432</v>
      </c>
      <c r="M67" s="5">
        <f t="shared" si="23"/>
        <v>0.3421289206</v>
      </c>
      <c r="N67" s="5">
        <f t="shared" si="23"/>
        <v>0.3461108629</v>
      </c>
      <c r="O67" s="5">
        <f t="shared" si="23"/>
        <v>0.3501940412</v>
      </c>
      <c r="P67" s="5">
        <f>sum(C41)+sum(D67:O67)</f>
        <v>3.976662352</v>
      </c>
    </row>
    <row r="69">
      <c r="N69" s="6" t="s">
        <v>30</v>
      </c>
      <c r="O69" s="9"/>
      <c r="P69" s="11">
        <f>AVERAGE(P55:P67)</f>
        <v>16.99025482</v>
      </c>
    </row>
  </sheetData>
  <conditionalFormatting sqref="C4:O16">
    <cfRule type="colorScale" priority="1">
      <colorScale>
        <cfvo type="min"/>
        <cfvo type="formula" val="0.04023376933"/>
        <cfvo type="max"/>
        <color rgb="FFEA4335"/>
        <color rgb="FFFBBC04"/>
        <color rgb="FF57BB8A"/>
      </colorScale>
    </cfRule>
  </conditionalFormatting>
  <conditionalFormatting sqref="C29:O41">
    <cfRule type="colorScale" priority="2">
      <colorScale>
        <cfvo type="min"/>
        <cfvo type="formula" val="1.722291496"/>
        <cfvo type="max"/>
        <color rgb="FFEA4335"/>
        <color rgb="FFF3F3F3"/>
        <color rgb="FF57BB8A"/>
      </colorScale>
    </cfRule>
  </conditionalFormatting>
  <conditionalFormatting sqref="P55:P67">
    <cfRule type="colorScale" priority="3">
      <colorScale>
        <cfvo type="min"/>
        <cfvo type="formula" val="17.28325376"/>
        <cfvo type="max"/>
        <color rgb="FFEA4335"/>
        <color rgb="FFFBBC04"/>
        <color rgb="FF57BB8A"/>
      </colorScale>
    </cfRule>
  </conditionalFormatting>
  <conditionalFormatting sqref="D56:O67">
    <cfRule type="colorScale" priority="4">
      <colorScale>
        <cfvo type="min"/>
        <cfvo type="formula" val="0.5770586887"/>
        <cfvo type="max"/>
        <color rgb="FFF3F3F3"/>
        <color rgb="FFEFEFEF"/>
        <color rgb="FFCCCCCC"/>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1</v>
      </c>
      <c r="C1" s="1" t="s">
        <v>2</v>
      </c>
      <c r="D1" s="1" t="s">
        <v>3</v>
      </c>
      <c r="E1" s="1" t="s">
        <v>4</v>
      </c>
      <c r="F1" s="1" t="s">
        <v>5</v>
      </c>
      <c r="G1" s="1" t="s">
        <v>6</v>
      </c>
      <c r="H1" s="1" t="s">
        <v>7</v>
      </c>
      <c r="I1" s="1" t="s">
        <v>8</v>
      </c>
      <c r="J1" s="1" t="s">
        <v>9</v>
      </c>
      <c r="K1" s="1" t="s">
        <v>10</v>
      </c>
      <c r="L1" s="1" t="s">
        <v>11</v>
      </c>
      <c r="M1" s="1" t="s">
        <v>12</v>
      </c>
      <c r="N1" s="1" t="s">
        <v>13</v>
      </c>
      <c r="O1" s="1" t="s">
        <v>14</v>
      </c>
      <c r="P1" s="1" t="s">
        <v>31</v>
      </c>
    </row>
    <row r="2">
      <c r="B2" s="3">
        <v>44136.0</v>
      </c>
      <c r="C2" s="4">
        <v>0.937991831855762</v>
      </c>
      <c r="D2" s="5">
        <v>1.264368961051897</v>
      </c>
      <c r="E2" s="5">
        <v>1.531576850283892</v>
      </c>
      <c r="F2" s="5">
        <v>1.793306106185874</v>
      </c>
      <c r="G2" s="5">
        <v>1.953182587907161</v>
      </c>
      <c r="H2" s="5">
        <v>2.106385098117341</v>
      </c>
      <c r="I2" s="5">
        <v>2.271690407411095</v>
      </c>
      <c r="J2" s="5">
        <v>2.2966928976989722</v>
      </c>
      <c r="K2" s="5">
        <v>2.304512401633627</v>
      </c>
      <c r="L2" s="5">
        <v>2.3183085964737504</v>
      </c>
      <c r="M2" s="5">
        <v>2.3414682737324415</v>
      </c>
      <c r="N2" s="5">
        <v>2.356410000996113</v>
      </c>
      <c r="O2" s="5">
        <v>2.374589102500247</v>
      </c>
      <c r="P2" s="12">
        <f t="shared" ref="P2:P14" si="1">SUM(C2:O2)</f>
        <v>25.85048312</v>
      </c>
    </row>
    <row r="3">
      <c r="B3" s="3">
        <v>44143.0</v>
      </c>
      <c r="C3" s="4">
        <v>1.19196648595367</v>
      </c>
      <c r="D3" s="5">
        <v>1.5732503696402151</v>
      </c>
      <c r="E3" s="5">
        <v>1.8544849679645121</v>
      </c>
      <c r="F3" s="5">
        <v>2.083785115820598</v>
      </c>
      <c r="G3" s="5">
        <v>2.360337604731391</v>
      </c>
      <c r="H3" s="5">
        <v>2.464822572695905</v>
      </c>
      <c r="I3" s="5">
        <v>2.504189255791026</v>
      </c>
      <c r="J3" s="5">
        <v>2.573558403154259</v>
      </c>
      <c r="K3" s="5">
        <v>2.573558403154259</v>
      </c>
      <c r="L3" s="5">
        <v>2.585571710202066</v>
      </c>
      <c r="M3" s="5">
        <v>2.621057171020203</v>
      </c>
      <c r="N3" s="5">
        <v>2.6415722030556883</v>
      </c>
      <c r="O3" s="5">
        <v>2.672735657663718</v>
      </c>
      <c r="P3" s="12">
        <f t="shared" si="1"/>
        <v>29.70088992</v>
      </c>
    </row>
    <row r="4">
      <c r="B4" s="3">
        <v>44150.0</v>
      </c>
      <c r="C4" s="4">
        <v>1.38173157747268</v>
      </c>
      <c r="D4" s="5">
        <v>1.6785093863827378</v>
      </c>
      <c r="E4" s="5">
        <v>1.8972261137573518</v>
      </c>
      <c r="F4" s="5">
        <v>2.1247968618660646</v>
      </c>
      <c r="G4" s="5">
        <v>2.2919024936957086</v>
      </c>
      <c r="H4" s="5">
        <v>2.3175119080975017</v>
      </c>
      <c r="I4" s="5">
        <v>2.34631549453628</v>
      </c>
      <c r="J4" s="5">
        <v>2.368338470159704</v>
      </c>
      <c r="K4" s="5">
        <v>2.3892967217707994</v>
      </c>
      <c r="L4" s="5">
        <v>2.395516951527034</v>
      </c>
      <c r="M4" s="5">
        <v>2.3999439618940834</v>
      </c>
      <c r="N4" s="5">
        <v>2.4278762351668686</v>
      </c>
      <c r="O4" s="5">
        <v>2.4565186515130937</v>
      </c>
      <c r="P4" s="12">
        <f t="shared" si="1"/>
        <v>28.47548483</v>
      </c>
    </row>
    <row r="5">
      <c r="B5" s="3">
        <v>44157.0</v>
      </c>
      <c r="C5" s="4">
        <v>1.6472475429037</v>
      </c>
      <c r="D5" s="5">
        <v>1.883128787492995</v>
      </c>
      <c r="E5" s="5">
        <v>2.108468707032639</v>
      </c>
      <c r="F5" s="5">
        <v>2.227835209044147</v>
      </c>
      <c r="G5" s="5">
        <v>2.2648571574069316</v>
      </c>
      <c r="H5" s="5">
        <v>2.278097469063498</v>
      </c>
      <c r="I5" s="5">
        <v>2.284513927789373</v>
      </c>
      <c r="J5" s="5">
        <v>2.295106177114626</v>
      </c>
      <c r="K5" s="5">
        <v>2.329683760248506</v>
      </c>
      <c r="L5" s="5">
        <v>2.3334521566430673</v>
      </c>
      <c r="M5" s="5">
        <v>2.3661099952012266</v>
      </c>
      <c r="N5" s="5">
        <v>2.393648484444646</v>
      </c>
      <c r="O5" s="5">
        <v>2.421887105295623</v>
      </c>
      <c r="P5" s="12">
        <f t="shared" si="1"/>
        <v>28.83403648</v>
      </c>
    </row>
    <row r="6">
      <c r="B6" s="3">
        <v>44164.0</v>
      </c>
      <c r="C6" s="4">
        <v>1.31940339229684</v>
      </c>
      <c r="D6" s="5">
        <v>1.682824791960338</v>
      </c>
      <c r="E6" s="5">
        <v>1.9261061343276702</v>
      </c>
      <c r="F6" s="5">
        <v>1.974125778727652</v>
      </c>
      <c r="G6" s="5">
        <v>1.9865399481606019</v>
      </c>
      <c r="H6" s="5">
        <v>2.008685371288245</v>
      </c>
      <c r="I6" s="5">
        <v>2.014778773134455</v>
      </c>
      <c r="J6" s="5">
        <v>2.0267382110863443</v>
      </c>
      <c r="K6" s="5">
        <v>2.0321495157109637</v>
      </c>
      <c r="L6" s="5">
        <v>2.0443288415181295</v>
      </c>
      <c r="M6" s="5">
        <v>2.072940253616732</v>
      </c>
      <c r="N6" s="5">
        <v>2.0970666226326493</v>
      </c>
      <c r="O6" s="5">
        <v>2.1218063743717193</v>
      </c>
      <c r="P6" s="12">
        <f t="shared" si="1"/>
        <v>25.30749401</v>
      </c>
    </row>
    <row r="7">
      <c r="B7" s="3">
        <v>44171.0</v>
      </c>
      <c r="C7" s="4">
        <v>1.20257223271224</v>
      </c>
      <c r="D7" s="5">
        <v>1.5320104029356179</v>
      </c>
      <c r="E7" s="5">
        <v>1.6134881898179436</v>
      </c>
      <c r="F7" s="5">
        <v>1.6479033809540724</v>
      </c>
      <c r="G7" s="5">
        <v>1.66874487869179</v>
      </c>
      <c r="H7" s="5">
        <v>1.695678506537456</v>
      </c>
      <c r="I7" s="5">
        <v>1.7200826534611084</v>
      </c>
      <c r="J7" s="5">
        <v>1.722291495956388</v>
      </c>
      <c r="K7" s="5">
        <v>1.7423510260132116</v>
      </c>
      <c r="L7" s="5">
        <v>1.752793496241019</v>
      </c>
      <c r="M7" s="5">
        <v>1.7773247243028707</v>
      </c>
      <c r="N7" s="5">
        <v>1.7980105072552879</v>
      </c>
      <c r="O7" s="5">
        <v>1.8192222003382155</v>
      </c>
      <c r="P7" s="12">
        <f t="shared" si="1"/>
        <v>21.6924737</v>
      </c>
    </row>
    <row r="8">
      <c r="B8" s="3">
        <v>44178.0</v>
      </c>
      <c r="C8" s="4">
        <v>1.00822963463602</v>
      </c>
      <c r="D8" s="5">
        <v>1.116049775374699</v>
      </c>
      <c r="E8" s="5">
        <v>1.156283544706389</v>
      </c>
      <c r="F8" s="5">
        <v>1.1864986283942194</v>
      </c>
      <c r="G8" s="5">
        <v>1.2273287480618533</v>
      </c>
      <c r="H8" s="5">
        <v>1.2571462648590543</v>
      </c>
      <c r="I8" s="5">
        <v>1.2575438317496836</v>
      </c>
      <c r="J8" s="5">
        <v>1.2779115564626107</v>
      </c>
      <c r="K8" s="5">
        <v>1.2927953931052512</v>
      </c>
      <c r="L8" s="5">
        <v>1.3005435317992309</v>
      </c>
      <c r="M8" s="5">
        <v>1.3187452937588418</v>
      </c>
      <c r="N8" s="5">
        <v>1.3340937996020366</v>
      </c>
      <c r="O8" s="5">
        <v>1.349832521988144</v>
      </c>
      <c r="P8" s="12">
        <f t="shared" si="1"/>
        <v>16.08300252</v>
      </c>
    </row>
    <row r="9">
      <c r="B9" s="3">
        <v>44185.0</v>
      </c>
      <c r="C9" s="4">
        <v>0.368704430734716</v>
      </c>
      <c r="D9" s="5">
        <v>0.4225462703309022</v>
      </c>
      <c r="E9" s="5">
        <v>0.4434660684240037</v>
      </c>
      <c r="F9" s="5">
        <v>0.4667414469994383</v>
      </c>
      <c r="G9" s="5">
        <v>0.484744812114413</v>
      </c>
      <c r="H9" s="5">
        <v>0.49282108805384095</v>
      </c>
      <c r="I9" s="5">
        <v>0.5063050081038725</v>
      </c>
      <c r="J9" s="5">
        <v>0.5145053433649408</v>
      </c>
      <c r="K9" s="5">
        <v>0.5204977873988668</v>
      </c>
      <c r="L9" s="5">
        <v>0.5236172980872434</v>
      </c>
      <c r="M9" s="5">
        <v>0.5309455859797166</v>
      </c>
      <c r="N9" s="5">
        <v>0.5371251124336843</v>
      </c>
      <c r="O9" s="5">
        <v>0.5434617456102437</v>
      </c>
      <c r="P9" s="12">
        <f t="shared" si="1"/>
        <v>6.355481998</v>
      </c>
    </row>
    <row r="10">
      <c r="B10" s="3">
        <v>44192.0</v>
      </c>
      <c r="C10" s="4">
        <v>0.339077332365922</v>
      </c>
      <c r="D10" s="5">
        <v>0.3899268395912681</v>
      </c>
      <c r="E10" s="5">
        <v>0.39446157566962836</v>
      </c>
      <c r="F10" s="5">
        <v>0.41483765644839365</v>
      </c>
      <c r="G10" s="5">
        <v>0.42082350807182917</v>
      </c>
      <c r="H10" s="5">
        <v>0.43559296357317145</v>
      </c>
      <c r="I10" s="5">
        <v>0.4475110832266373</v>
      </c>
      <c r="J10" s="5">
        <v>0.45475916660871873</v>
      </c>
      <c r="K10" s="5">
        <v>0.46005574688715645</v>
      </c>
      <c r="L10" s="5">
        <v>0.4628130089820361</v>
      </c>
      <c r="M10" s="5">
        <v>0.4692903102144278</v>
      </c>
      <c r="N10" s="5">
        <v>0.47475224824186163</v>
      </c>
      <c r="O10" s="5">
        <v>0.48035304920464844</v>
      </c>
      <c r="P10" s="12">
        <f t="shared" si="1"/>
        <v>5.644254489</v>
      </c>
    </row>
    <row r="11">
      <c r="B11" s="3">
        <v>44199.0</v>
      </c>
      <c r="C11" s="4">
        <v>0.22837446210591</v>
      </c>
      <c r="D11" s="5">
        <v>0.2926582945464123</v>
      </c>
      <c r="E11" s="5">
        <v>0.32005796083252797</v>
      </c>
      <c r="F11" s="5">
        <v>0.3248002107666634</v>
      </c>
      <c r="G11" s="5">
        <v>0.3455632349931387</v>
      </c>
      <c r="H11" s="5">
        <v>0.3576913141622803</v>
      </c>
      <c r="I11" s="5">
        <v>0.3674779917206642</v>
      </c>
      <c r="J11" s="5">
        <v>0.3734298244794571</v>
      </c>
      <c r="K11" s="5">
        <v>0.37777916186273225</v>
      </c>
      <c r="L11" s="5">
        <v>0.38004331391449436</v>
      </c>
      <c r="M11" s="5">
        <v>0.38536221156388206</v>
      </c>
      <c r="N11" s="5">
        <v>0.3898473340389552</v>
      </c>
      <c r="O11" s="5">
        <v>0.39444648513705155</v>
      </c>
      <c r="P11" s="12">
        <f t="shared" si="1"/>
        <v>4.5375318</v>
      </c>
    </row>
    <row r="12">
      <c r="B12" s="3">
        <v>44206.0</v>
      </c>
      <c r="C12" s="4">
        <v>0.399403319037851</v>
      </c>
      <c r="D12" s="5">
        <v>0.4579060227484607</v>
      </c>
      <c r="E12" s="5">
        <v>0.4703524146932677</v>
      </c>
      <c r="F12" s="5">
        <v>0.5100408403482587</v>
      </c>
      <c r="G12" s="5">
        <v>0.5426454692050132</v>
      </c>
      <c r="H12" s="5">
        <v>0.5616904558958719</v>
      </c>
      <c r="I12" s="5">
        <v>0.5770586886759964</v>
      </c>
      <c r="J12" s="5">
        <v>0.586404981200689</v>
      </c>
      <c r="K12" s="5">
        <v>0.5932348403583771</v>
      </c>
      <c r="L12" s="5">
        <v>0.596790287605259</v>
      </c>
      <c r="M12" s="5">
        <v>0.6051426683516157</v>
      </c>
      <c r="N12" s="5">
        <v>0.6121857537943606</v>
      </c>
      <c r="O12" s="5">
        <v>0.6194079008657085</v>
      </c>
      <c r="P12" s="12">
        <f t="shared" si="1"/>
        <v>7.132263643</v>
      </c>
    </row>
    <row r="13">
      <c r="B13" s="3">
        <v>44213.0</v>
      </c>
      <c r="C13" s="4">
        <v>0.903185448946203</v>
      </c>
      <c r="D13" s="5">
        <v>1.025214127610431</v>
      </c>
      <c r="E13" s="5">
        <v>1.150955432544179</v>
      </c>
      <c r="F13" s="5">
        <v>1.2480732694889025</v>
      </c>
      <c r="G13" s="5">
        <v>1.327857009375176</v>
      </c>
      <c r="H13" s="5">
        <v>1.3744602162681823</v>
      </c>
      <c r="I13" s="5">
        <v>1.412066382313748</v>
      </c>
      <c r="J13" s="5">
        <v>1.434936821200422</v>
      </c>
      <c r="K13" s="5">
        <v>1.451649531192948</v>
      </c>
      <c r="L13" s="5">
        <v>1.4603497338411933</v>
      </c>
      <c r="M13" s="5">
        <v>1.4807880641109883</v>
      </c>
      <c r="N13" s="5">
        <v>1.4980225402164984</v>
      </c>
      <c r="O13" s="5">
        <v>1.515695181297382</v>
      </c>
      <c r="P13" s="12">
        <f t="shared" si="1"/>
        <v>17.28325376</v>
      </c>
    </row>
    <row r="14">
      <c r="B14" s="3">
        <v>44220.0</v>
      </c>
      <c r="C14" s="4">
        <v>0.192126789366053</v>
      </c>
      <c r="D14" s="5">
        <v>0.23687076588371644</v>
      </c>
      <c r="E14" s="5">
        <v>0.2659226862589228</v>
      </c>
      <c r="F14" s="5">
        <v>0.288361292788551</v>
      </c>
      <c r="G14" s="5">
        <v>0.30679494002669166</v>
      </c>
      <c r="H14" s="5">
        <v>0.3175623855896134</v>
      </c>
      <c r="I14" s="5">
        <v>0.3262511083776281</v>
      </c>
      <c r="J14" s="5">
        <v>0.3315352126728059</v>
      </c>
      <c r="K14" s="5">
        <v>0.3353966034879609</v>
      </c>
      <c r="L14" s="5">
        <v>0.3374067432325592</v>
      </c>
      <c r="M14" s="5">
        <v>0.3421289205943506</v>
      </c>
      <c r="N14" s="5">
        <v>0.3461108629464638</v>
      </c>
      <c r="O14" s="5">
        <v>0.3501940411970152</v>
      </c>
      <c r="P14" s="12">
        <f t="shared" si="1"/>
        <v>3.976662352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32</v>
      </c>
    </row>
    <row r="2">
      <c r="A2" s="14" t="s">
        <v>33</v>
      </c>
    </row>
    <row r="3">
      <c r="A3" s="13" t="s">
        <v>34</v>
      </c>
    </row>
    <row r="4">
      <c r="A4" s="15" t="s">
        <v>35</v>
      </c>
    </row>
    <row r="5">
      <c r="A5" s="16" t="s">
        <v>36</v>
      </c>
    </row>
    <row r="6">
      <c r="A6" s="13" t="s">
        <v>37</v>
      </c>
    </row>
    <row r="7">
      <c r="A7" s="17" t="s">
        <v>38</v>
      </c>
    </row>
    <row r="8">
      <c r="A8" s="13" t="s">
        <v>39</v>
      </c>
    </row>
    <row r="9">
      <c r="A9" s="15" t="s">
        <v>40</v>
      </c>
    </row>
    <row r="10">
      <c r="A10" s="14" t="s">
        <v>41</v>
      </c>
    </row>
    <row r="11">
      <c r="A11" s="13" t="s">
        <v>34</v>
      </c>
    </row>
    <row r="12">
      <c r="A12" s="14" t="s">
        <v>42</v>
      </c>
    </row>
    <row r="13">
      <c r="A13" s="14" t="s">
        <v>43</v>
      </c>
    </row>
    <row r="14">
      <c r="A14" s="13" t="s">
        <v>34</v>
      </c>
    </row>
    <row r="15">
      <c r="A15" s="15" t="s">
        <v>44</v>
      </c>
    </row>
    <row r="16">
      <c r="A16" s="15" t="s">
        <v>45</v>
      </c>
    </row>
    <row r="17">
      <c r="A17" s="16" t="s">
        <v>46</v>
      </c>
    </row>
    <row r="18">
      <c r="A18" s="13" t="s">
        <v>37</v>
      </c>
    </row>
    <row r="19">
      <c r="A19" s="16" t="s">
        <v>47</v>
      </c>
    </row>
    <row r="20">
      <c r="A20" s="13" t="s">
        <v>48</v>
      </c>
    </row>
    <row r="21">
      <c r="A21" s="16" t="s">
        <v>49</v>
      </c>
    </row>
    <row r="22">
      <c r="A22" s="13" t="s">
        <v>50</v>
      </c>
    </row>
    <row r="23">
      <c r="A23" s="16" t="s">
        <v>51</v>
      </c>
    </row>
    <row r="24">
      <c r="A24" s="13" t="s">
        <v>52</v>
      </c>
    </row>
    <row r="25">
      <c r="A25" s="15" t="s">
        <v>53</v>
      </c>
    </row>
    <row r="26">
      <c r="A26" s="15" t="s">
        <v>54</v>
      </c>
    </row>
    <row r="27">
      <c r="A27" s="15" t="s">
        <v>55</v>
      </c>
    </row>
    <row r="28">
      <c r="A28" s="15" t="s">
        <v>56</v>
      </c>
    </row>
    <row r="29">
      <c r="A29" s="15" t="s">
        <v>57</v>
      </c>
    </row>
    <row r="30">
      <c r="A30" s="15" t="s">
        <v>58</v>
      </c>
    </row>
    <row r="31">
      <c r="A31" s="15" t="s">
        <v>59</v>
      </c>
    </row>
    <row r="32">
      <c r="A32" s="15" t="s">
        <v>60</v>
      </c>
    </row>
    <row r="33">
      <c r="A33" s="15" t="s">
        <v>61</v>
      </c>
    </row>
    <row r="34">
      <c r="A34" s="15" t="s">
        <v>62</v>
      </c>
    </row>
    <row r="35">
      <c r="A35" s="15" t="s">
        <v>63</v>
      </c>
    </row>
    <row r="36">
      <c r="A36" s="15" t="s">
        <v>64</v>
      </c>
    </row>
    <row r="37">
      <c r="A37" s="15" t="s">
        <v>65</v>
      </c>
    </row>
    <row r="38">
      <c r="A38" s="15" t="s">
        <v>66</v>
      </c>
    </row>
    <row r="39">
      <c r="A39" s="14" t="s">
        <v>67</v>
      </c>
    </row>
    <row r="40">
      <c r="A40" s="15" t="s">
        <v>68</v>
      </c>
    </row>
    <row r="41">
      <c r="A41" s="14" t="s">
        <v>69</v>
      </c>
    </row>
    <row r="42">
      <c r="A42" s="13" t="s">
        <v>70</v>
      </c>
    </row>
    <row r="43">
      <c r="A43" s="15" t="s">
        <v>71</v>
      </c>
    </row>
    <row r="44">
      <c r="A44" s="16" t="s">
        <v>72</v>
      </c>
    </row>
    <row r="45">
      <c r="A45" s="13" t="s">
        <v>73</v>
      </c>
    </row>
    <row r="46">
      <c r="A46" s="15" t="s">
        <v>74</v>
      </c>
    </row>
    <row r="47">
      <c r="A47" s="15" t="s">
        <v>44</v>
      </c>
    </row>
    <row r="48">
      <c r="A48" s="13" t="s">
        <v>37</v>
      </c>
    </row>
    <row r="49">
      <c r="A49" s="16" t="s">
        <v>75</v>
      </c>
    </row>
    <row r="50">
      <c r="A50" s="13" t="s">
        <v>48</v>
      </c>
    </row>
    <row r="51">
      <c r="A51" s="16" t="s">
        <v>49</v>
      </c>
    </row>
    <row r="52">
      <c r="A52" s="13" t="s">
        <v>50</v>
      </c>
    </row>
    <row r="53">
      <c r="A53" s="14" t="s">
        <v>76</v>
      </c>
    </row>
    <row r="54">
      <c r="A54" s="15" t="s">
        <v>52</v>
      </c>
    </row>
    <row r="55">
      <c r="A55" s="14" t="s">
        <v>77</v>
      </c>
    </row>
    <row r="56">
      <c r="A56" s="13" t="s">
        <v>70</v>
      </c>
    </row>
    <row r="57">
      <c r="A57" s="15" t="s">
        <v>78</v>
      </c>
    </row>
    <row r="58">
      <c r="A58" s="15" t="s">
        <v>79</v>
      </c>
    </row>
    <row r="59">
      <c r="A59" s="15" t="s">
        <v>80</v>
      </c>
    </row>
    <row r="60">
      <c r="A60" s="15" t="s">
        <v>81</v>
      </c>
    </row>
    <row r="61">
      <c r="A61" s="15" t="s">
        <v>82</v>
      </c>
    </row>
    <row r="62">
      <c r="A62" s="15" t="s">
        <v>83</v>
      </c>
    </row>
    <row r="63">
      <c r="A63" s="15" t="s">
        <v>84</v>
      </c>
    </row>
    <row r="64">
      <c r="A64" s="15" t="s">
        <v>85</v>
      </c>
    </row>
    <row r="65">
      <c r="A65" s="15" t="s">
        <v>86</v>
      </c>
    </row>
    <row r="66">
      <c r="A66" s="15" t="s">
        <v>87</v>
      </c>
    </row>
    <row r="67">
      <c r="A67" s="15" t="s">
        <v>88</v>
      </c>
    </row>
    <row r="68">
      <c r="A68" s="15" t="s">
        <v>89</v>
      </c>
    </row>
    <row r="69">
      <c r="A69" s="15" t="s">
        <v>90</v>
      </c>
    </row>
    <row r="70">
      <c r="A70" s="16" t="s">
        <v>91</v>
      </c>
    </row>
    <row r="71">
      <c r="A71" s="16" t="s">
        <v>92</v>
      </c>
    </row>
    <row r="72">
      <c r="A72" s="16" t="s">
        <v>93</v>
      </c>
    </row>
    <row r="73">
      <c r="A73" s="16" t="s">
        <v>94</v>
      </c>
    </row>
    <row r="74">
      <c r="A74" s="13" t="s">
        <v>95</v>
      </c>
    </row>
    <row r="75">
      <c r="A75" s="16" t="s">
        <v>96</v>
      </c>
    </row>
    <row r="78">
      <c r="A78" s="18" t="s">
        <v>97</v>
      </c>
      <c r="B78" s="18" t="s">
        <v>2</v>
      </c>
      <c r="C78" s="18" t="s">
        <v>3</v>
      </c>
      <c r="D78" s="18" t="s">
        <v>4</v>
      </c>
      <c r="E78" s="18" t="s">
        <v>5</v>
      </c>
      <c r="F78" s="18" t="s">
        <v>6</v>
      </c>
      <c r="G78" s="18" t="s">
        <v>7</v>
      </c>
      <c r="H78" s="18" t="s">
        <v>8</v>
      </c>
      <c r="I78" s="18" t="s">
        <v>9</v>
      </c>
      <c r="J78" s="18" t="s">
        <v>10</v>
      </c>
      <c r="K78" s="18" t="s">
        <v>11</v>
      </c>
      <c r="L78" s="18" t="s">
        <v>12</v>
      </c>
      <c r="M78" s="18" t="s">
        <v>13</v>
      </c>
      <c r="N78" s="18" t="s">
        <v>14</v>
      </c>
    </row>
    <row r="79">
      <c r="A79" s="19">
        <v>44136.0</v>
      </c>
      <c r="B79" s="20">
        <v>0.937991831855762</v>
      </c>
      <c r="C79" s="20">
        <v>0.326377129196135</v>
      </c>
      <c r="D79" s="20">
        <v>0.267207889231995</v>
      </c>
      <c r="E79" s="20">
        <v>0.261729255901982</v>
      </c>
      <c r="F79" s="20">
        <v>0.159876481721287</v>
      </c>
      <c r="G79" s="20">
        <v>0.15320251021018</v>
      </c>
      <c r="H79" s="20">
        <v>0.165305309293754</v>
      </c>
      <c r="I79" s="20">
        <v>0.0250024902878772</v>
      </c>
      <c r="J79" s="20">
        <v>0.00781950393465484</v>
      </c>
      <c r="K79" s="20">
        <v>0.0137961948401235</v>
      </c>
      <c r="L79" s="20">
        <v>0.0231596772586911</v>
      </c>
      <c r="M79" s="20">
        <v>0.0149417272636716</v>
      </c>
      <c r="N79" s="20">
        <v>0.0181791015041338</v>
      </c>
    </row>
    <row r="80">
      <c r="A80" s="19">
        <v>44143.0</v>
      </c>
      <c r="B80" s="20">
        <v>1.19196648595367</v>
      </c>
      <c r="C80" s="20">
        <v>0.381283883686545</v>
      </c>
      <c r="D80" s="20">
        <v>0.281234598324297</v>
      </c>
      <c r="E80" s="20">
        <v>0.229300147856086</v>
      </c>
      <c r="F80" s="20">
        <v>0.276552488910793</v>
      </c>
      <c r="G80" s="20">
        <v>0.104484967964514</v>
      </c>
      <c r="H80" s="20">
        <v>0.0393666830951207</v>
      </c>
      <c r="I80" s="20">
        <v>0.0693691473632331</v>
      </c>
      <c r="J80" s="18"/>
      <c r="K80" s="20">
        <v>0.0120133070478068</v>
      </c>
      <c r="L80" s="20">
        <v>0.035485460818137</v>
      </c>
      <c r="M80" s="20">
        <v>0.0205150320354854</v>
      </c>
      <c r="N80" s="18"/>
    </row>
    <row r="81">
      <c r="A81" s="19">
        <v>44150.0</v>
      </c>
      <c r="B81" s="20">
        <v>1.38173157747268</v>
      </c>
      <c r="C81" s="20">
        <v>0.296777808910058</v>
      </c>
      <c r="D81" s="20">
        <v>0.218716727374614</v>
      </c>
      <c r="E81" s="20">
        <v>0.227570748108713</v>
      </c>
      <c r="F81" s="20">
        <v>0.167105631829644</v>
      </c>
      <c r="G81" s="20">
        <v>0.0256094144017932</v>
      </c>
      <c r="H81" s="20">
        <v>0.0288035864387783</v>
      </c>
      <c r="I81" s="20">
        <v>0.0220229756234239</v>
      </c>
      <c r="J81" s="20">
        <v>0.0209582516110955</v>
      </c>
      <c r="K81" s="20">
        <v>0.00622022975623423</v>
      </c>
      <c r="L81" s="20">
        <v>0.00442701036704959</v>
      </c>
      <c r="M81" s="18"/>
      <c r="N81" s="18"/>
    </row>
    <row r="82">
      <c r="A82" s="19">
        <v>44157.0</v>
      </c>
      <c r="B82" s="20">
        <v>1.6472475429037</v>
      </c>
      <c r="C82" s="20">
        <v>0.235881244589295</v>
      </c>
      <c r="D82" s="20">
        <v>0.225339919539644</v>
      </c>
      <c r="E82" s="20">
        <v>0.119366502011508</v>
      </c>
      <c r="F82" s="20">
        <v>0.0370219483627845</v>
      </c>
      <c r="G82" s="20">
        <v>0.0132403116565666</v>
      </c>
      <c r="H82" s="20">
        <v>0.00641645872587462</v>
      </c>
      <c r="I82" s="20">
        <v>0.0105922493252533</v>
      </c>
      <c r="J82" s="20">
        <v>0.0345775831338799</v>
      </c>
      <c r="K82" s="20">
        <v>0.00376839639456128</v>
      </c>
      <c r="L82" s="18"/>
      <c r="M82" s="18"/>
      <c r="N82" s="18"/>
    </row>
    <row r="83">
      <c r="A83" s="19">
        <v>44164.0</v>
      </c>
      <c r="B83" s="20">
        <v>1.31940339229684</v>
      </c>
      <c r="C83" s="20">
        <v>0.363421399663498</v>
      </c>
      <c r="D83" s="20">
        <v>0.243281342367332</v>
      </c>
      <c r="E83" s="20">
        <v>0.0480196443999818</v>
      </c>
      <c r="F83" s="20">
        <v>0.0124141694329498</v>
      </c>
      <c r="G83" s="20">
        <v>0.0221454231276431</v>
      </c>
      <c r="H83" s="20">
        <v>0.00609340184620981</v>
      </c>
      <c r="I83" s="20">
        <v>0.0119594379518894</v>
      </c>
      <c r="J83" s="20">
        <v>0.00541130462461916</v>
      </c>
      <c r="K83" s="18"/>
      <c r="L83" s="18"/>
      <c r="M83" s="18"/>
      <c r="N83" s="18"/>
    </row>
    <row r="84">
      <c r="A84" s="19">
        <v>44171.0</v>
      </c>
      <c r="B84" s="20">
        <v>1.20257223271224</v>
      </c>
      <c r="C84" s="20">
        <v>0.329438170223378</v>
      </c>
      <c r="D84" s="20">
        <v>0.0814777868823257</v>
      </c>
      <c r="E84" s="20">
        <v>0.0344151911361288</v>
      </c>
      <c r="F84" s="20">
        <v>0.0208414977377177</v>
      </c>
      <c r="G84" s="20">
        <v>0.026933627845666</v>
      </c>
      <c r="H84" s="20">
        <v>0.0244041469236524</v>
      </c>
      <c r="I84" s="20">
        <v>0.00220884249527948</v>
      </c>
      <c r="J84" s="18"/>
      <c r="K84" s="18"/>
      <c r="L84" s="18"/>
      <c r="M84" s="18"/>
      <c r="N84" s="18"/>
    </row>
    <row r="85">
      <c r="A85" s="19">
        <v>44178.0</v>
      </c>
      <c r="B85" s="20">
        <v>1.00822963463602</v>
      </c>
      <c r="C85" s="20">
        <v>0.107820140738679</v>
      </c>
      <c r="D85" s="20">
        <v>0.04023376933169</v>
      </c>
      <c r="E85" s="20">
        <v>0.0302150836878304</v>
      </c>
      <c r="F85" s="20">
        <v>0.040830119667634</v>
      </c>
      <c r="G85" s="20">
        <v>0.0298175167972011</v>
      </c>
      <c r="H85" s="20">
        <v>3.97566890629348E-4</v>
      </c>
      <c r="I85" s="18"/>
      <c r="J85" s="18"/>
      <c r="K85" s="18"/>
      <c r="L85" s="18"/>
      <c r="M85" s="18"/>
      <c r="N85" s="18"/>
    </row>
    <row r="86">
      <c r="A86" s="19">
        <v>44185.0</v>
      </c>
      <c r="B86" s="20">
        <v>0.368704430734716</v>
      </c>
      <c r="C86" s="20">
        <v>0.0538418395961862</v>
      </c>
      <c r="D86" s="20">
        <v>0.0209197980931015</v>
      </c>
      <c r="E86" s="20">
        <v>0.0232753785754346</v>
      </c>
      <c r="F86" s="20">
        <v>0.0180033651149747</v>
      </c>
      <c r="G86" s="20">
        <v>0.00807627593942793</v>
      </c>
      <c r="H86" s="18"/>
      <c r="I86" s="18"/>
      <c r="J86" s="18"/>
      <c r="K86" s="18"/>
      <c r="L86" s="18"/>
      <c r="M86" s="18"/>
      <c r="N86" s="18"/>
    </row>
    <row r="87">
      <c r="A87" s="19">
        <v>44192.0</v>
      </c>
      <c r="B87" s="20">
        <v>0.339077332365922</v>
      </c>
      <c r="C87" s="20">
        <v>0.0508495072253461</v>
      </c>
      <c r="D87" s="20">
        <v>0.00453473607836023</v>
      </c>
      <c r="E87" s="20">
        <v>0.0203760807787653</v>
      </c>
      <c r="F87" s="20">
        <v>0.00598585162343551</v>
      </c>
      <c r="G87" s="18"/>
      <c r="H87" s="18"/>
      <c r="I87" s="18"/>
      <c r="J87" s="18"/>
      <c r="K87" s="18"/>
      <c r="L87" s="18"/>
      <c r="M87" s="18"/>
      <c r="N87" s="18"/>
    </row>
    <row r="88">
      <c r="A88" s="19">
        <v>44199.0</v>
      </c>
      <c r="B88" s="20">
        <v>0.22837446210591</v>
      </c>
      <c r="C88" s="20">
        <v>0.0642838324405023</v>
      </c>
      <c r="D88" s="20">
        <v>0.0273996662861157</v>
      </c>
      <c r="E88" s="20">
        <v>0.00474224993413541</v>
      </c>
      <c r="F88" s="18"/>
      <c r="G88" s="18"/>
      <c r="H88" s="18"/>
      <c r="I88" s="18"/>
      <c r="J88" s="18"/>
      <c r="K88" s="18"/>
      <c r="L88" s="18"/>
      <c r="M88" s="18"/>
      <c r="N88" s="18"/>
    </row>
    <row r="89">
      <c r="A89" s="19">
        <v>44206.0</v>
      </c>
      <c r="B89" s="20">
        <v>0.399403319037851</v>
      </c>
      <c r="C89" s="20">
        <v>0.0585027037106097</v>
      </c>
      <c r="D89" s="20">
        <v>0.012446391944807</v>
      </c>
      <c r="E89" s="18"/>
      <c r="F89" s="18"/>
      <c r="G89" s="18"/>
      <c r="H89" s="18"/>
      <c r="I89" s="18"/>
      <c r="J89" s="18"/>
      <c r="K89" s="18"/>
      <c r="L89" s="18"/>
      <c r="M89" s="18"/>
      <c r="N89" s="18"/>
    </row>
    <row r="90">
      <c r="A90" s="19">
        <v>44213.0</v>
      </c>
      <c r="B90" s="20">
        <v>0.903185448946203</v>
      </c>
      <c r="C90" s="20">
        <v>0.122028678664228</v>
      </c>
      <c r="D90" s="18"/>
      <c r="E90" s="18"/>
      <c r="F90" s="18"/>
      <c r="G90" s="18"/>
      <c r="H90" s="18"/>
      <c r="I90" s="18"/>
      <c r="J90" s="18"/>
      <c r="K90" s="18"/>
      <c r="L90" s="18"/>
      <c r="M90" s="18"/>
      <c r="N90" s="18"/>
    </row>
    <row r="91">
      <c r="A91" s="19">
        <v>44220.0</v>
      </c>
      <c r="B91" s="20">
        <v>0.192126789366053</v>
      </c>
      <c r="C91" s="18"/>
      <c r="D91" s="18"/>
      <c r="E91" s="18"/>
      <c r="F91" s="18"/>
      <c r="G91" s="18"/>
      <c r="H91" s="18"/>
      <c r="I91" s="18"/>
      <c r="J91" s="18"/>
      <c r="K91" s="18"/>
      <c r="L91" s="18"/>
      <c r="M91" s="18"/>
      <c r="N91" s="18"/>
    </row>
    <row r="92">
      <c r="A92" s="19">
        <v>44227.0</v>
      </c>
      <c r="B92" s="18"/>
      <c r="C92" s="18"/>
      <c r="D92" s="18"/>
      <c r="E92" s="18"/>
      <c r="F92" s="18"/>
      <c r="G92" s="18"/>
      <c r="H92" s="18"/>
      <c r="I92" s="18"/>
      <c r="J92" s="18"/>
      <c r="K92" s="18"/>
      <c r="L92" s="18"/>
      <c r="M92" s="18"/>
      <c r="N92" s="18"/>
    </row>
  </sheetData>
  <drawing r:id="rId1"/>
</worksheet>
</file>