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355" windowHeight="7590"/>
  </bookViews>
  <sheets>
    <sheet name="Comparative Income Statement" sheetId="1" r:id="rId1"/>
    <sheet name="©" sheetId="2" r:id="rId2"/>
  </sheets>
  <definedNames>
    <definedName name="_xlnm.Print_Area" localSheetId="0">'Comparative Income Statement'!$B$1:$G$44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F44" i="1"/>
  <c r="G44" i="1"/>
  <c r="D44" i="1"/>
  <c r="F7" i="1"/>
  <c r="E6" i="1"/>
  <c r="G8" i="1" l="1"/>
  <c r="G10" i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9" i="1"/>
  <c r="G42" i="1"/>
  <c r="G7" i="1"/>
  <c r="F8" i="1"/>
  <c r="F10" i="1"/>
  <c r="F15" i="1"/>
  <c r="F16" i="1"/>
  <c r="F17" i="1"/>
  <c r="F18" i="1"/>
  <c r="F19" i="1"/>
  <c r="F22" i="1"/>
  <c r="F23" i="1"/>
  <c r="F24" i="1"/>
  <c r="F25" i="1"/>
  <c r="F26" i="1"/>
  <c r="F27" i="1"/>
  <c r="F28" i="1"/>
  <c r="F29" i="1"/>
  <c r="F30" i="1"/>
  <c r="F31" i="1"/>
  <c r="F32" i="1"/>
  <c r="F39" i="1"/>
  <c r="F42" i="1"/>
  <c r="E34" i="1"/>
  <c r="E36" i="1" s="1"/>
  <c r="E41" i="1" s="1"/>
  <c r="E32" i="1"/>
  <c r="E19" i="1"/>
  <c r="E10" i="1"/>
  <c r="D32" i="1"/>
  <c r="D19" i="1"/>
  <c r="D10" i="1"/>
  <c r="D34" i="1" l="1"/>
  <c r="D36" i="1" l="1"/>
  <c r="G34" i="1"/>
  <c r="F34" i="1"/>
  <c r="D41" i="1" l="1"/>
  <c r="F36" i="1"/>
  <c r="G36" i="1"/>
  <c r="G41" i="1" l="1"/>
  <c r="F41" i="1"/>
</calcChain>
</file>

<file path=xl/sharedStrings.xml><?xml version="1.0" encoding="utf-8"?>
<sst xmlns="http://schemas.openxmlformats.org/spreadsheetml/2006/main" count="40" uniqueCount="39">
  <si>
    <t>© 2018 TemplateLab.com</t>
  </si>
  <si>
    <t>OPERATING REVENUE</t>
  </si>
  <si>
    <t>Net Sales</t>
  </si>
  <si>
    <t>Cost of Goods Sold</t>
  </si>
  <si>
    <t>Operating Expenses</t>
  </si>
  <si>
    <t>Salaries and wages</t>
  </si>
  <si>
    <t>Commissions</t>
  </si>
  <si>
    <t>Advertising</t>
  </si>
  <si>
    <t>Depreciation</t>
  </si>
  <si>
    <t>Total selling expenses</t>
  </si>
  <si>
    <t>Selling Expenses</t>
  </si>
  <si>
    <t>Employee benefits</t>
  </si>
  <si>
    <t>Payroll taxes</t>
  </si>
  <si>
    <t>Insurance</t>
  </si>
  <si>
    <t>Rent</t>
  </si>
  <si>
    <t>Utilities</t>
  </si>
  <si>
    <t>Depreciation and amortization</t>
  </si>
  <si>
    <t>Office supplies</t>
  </si>
  <si>
    <t>Postage</t>
  </si>
  <si>
    <t>Equipment maintenance and rental</t>
  </si>
  <si>
    <t>Administrative and General Expenses</t>
  </si>
  <si>
    <t>Total General/Administrative expenses</t>
  </si>
  <si>
    <t>Total Operating Expenses</t>
  </si>
  <si>
    <t>Income from Operations</t>
  </si>
  <si>
    <t>Other Expenses</t>
  </si>
  <si>
    <t>Interest Expense</t>
  </si>
  <si>
    <t>Net Income before Tax</t>
  </si>
  <si>
    <t>Taxes</t>
  </si>
  <si>
    <t>Gross Profit on Operations</t>
  </si>
  <si>
    <t>EXPENSES</t>
  </si>
  <si>
    <t>Current Year</t>
  </si>
  <si>
    <t>Previous Year</t>
  </si>
  <si>
    <t>Increase(Decrease)</t>
  </si>
  <si>
    <t>Amount</t>
  </si>
  <si>
    <t>Percent</t>
  </si>
  <si>
    <t>For the Period Ending &lt;Date&gt;</t>
  </si>
  <si>
    <t>Comparative Income Statement</t>
  </si>
  <si>
    <t>&lt;COMPANY NAME&gt;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</si>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</sst>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2"/>
      </patternFill>
    </fill>
    <fill>
      <patternFill patternType="solid">
        <fgColor theme="0" tint="-4.9989318521683403E-2"/>
        <bgColor theme="0" tint="-0.14993743705557422"/>
      </patternFill>
    </fill>
  </fills>
  <borders count="18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4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0" fontId="6" fillId="0" borderId="0" xfId="0" applyFont="1"/>
    <xf numFmtId="164" fontId="6" fillId="0" borderId="0" xfId="0" applyNumberFormat="1" applyFont="1"/>
    <xf numFmtId="10" fontId="6" fillId="0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0" fontId="4" fillId="2" borderId="1" xfId="0" applyFont="1" applyFill="1" applyBorder="1"/>
    <xf numFmtId="0" fontId="4" fillId="2" borderId="2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3" fillId="2" borderId="8" xfId="0" applyNumberFormat="1" applyFont="1" applyFill="1" applyBorder="1"/>
    <xf numFmtId="10" fontId="3" fillId="2" borderId="9" xfId="0" applyNumberFormat="1" applyFont="1" applyFill="1" applyBorder="1"/>
    <xf numFmtId="0" fontId="7" fillId="5" borderId="10" xfId="0" applyFont="1" applyFill="1" applyBorder="1"/>
    <xf numFmtId="164" fontId="6" fillId="5" borderId="10" xfId="0" applyNumberFormat="1" applyFont="1" applyFill="1" applyBorder="1"/>
    <xf numFmtId="10" fontId="6" fillId="8" borderId="10" xfId="0" applyNumberFormat="1" applyFont="1" applyFill="1" applyBorder="1"/>
    <xf numFmtId="0" fontId="7" fillId="5" borderId="11" xfId="0" applyFont="1" applyFill="1" applyBorder="1"/>
    <xf numFmtId="164" fontId="6" fillId="5" borderId="11" xfId="0" applyNumberFormat="1" applyFont="1" applyFill="1" applyBorder="1"/>
    <xf numFmtId="10" fontId="6" fillId="8" borderId="11" xfId="0" applyNumberFormat="1" applyFont="1" applyFill="1" applyBorder="1"/>
    <xf numFmtId="0" fontId="7" fillId="4" borderId="11" xfId="0" applyFont="1" applyFill="1" applyBorder="1"/>
    <xf numFmtId="164" fontId="7" fillId="4" borderId="11" xfId="0" applyNumberFormat="1" applyFont="1" applyFill="1" applyBorder="1"/>
    <xf numFmtId="10" fontId="7" fillId="4" borderId="11" xfId="0" applyNumberFormat="1" applyFont="1" applyFill="1" applyBorder="1"/>
    <xf numFmtId="0" fontId="6" fillId="3" borderId="11" xfId="0" applyFont="1" applyFill="1" applyBorder="1"/>
    <xf numFmtId="164" fontId="6" fillId="3" borderId="11" xfId="0" applyNumberFormat="1" applyFont="1" applyFill="1" applyBorder="1"/>
    <xf numFmtId="10" fontId="6" fillId="7" borderId="11" xfId="0" applyNumberFormat="1" applyFont="1" applyFill="1" applyBorder="1"/>
    <xf numFmtId="0" fontId="6" fillId="0" borderId="11" xfId="0" applyFont="1" applyBorder="1"/>
    <xf numFmtId="164" fontId="6" fillId="0" borderId="11" xfId="0" applyNumberFormat="1" applyFont="1" applyBorder="1"/>
    <xf numFmtId="164" fontId="6" fillId="5" borderId="12" xfId="0" applyNumberFormat="1" applyFont="1" applyFill="1" applyBorder="1"/>
    <xf numFmtId="10" fontId="6" fillId="6" borderId="12" xfId="0" applyNumberFormat="1" applyFont="1" applyFill="1" applyBorder="1"/>
    <xf numFmtId="164" fontId="6" fillId="5" borderId="13" xfId="0" applyNumberFormat="1" applyFont="1" applyFill="1" applyBorder="1"/>
    <xf numFmtId="10" fontId="6" fillId="6" borderId="13" xfId="0" applyNumberFormat="1" applyFont="1" applyFill="1" applyBorder="1"/>
    <xf numFmtId="164" fontId="6" fillId="5" borderId="14" xfId="0" applyNumberFormat="1" applyFont="1" applyFill="1" applyBorder="1"/>
    <xf numFmtId="10" fontId="6" fillId="6" borderId="14" xfId="0" applyNumberFormat="1" applyFont="1" applyFill="1" applyBorder="1"/>
    <xf numFmtId="164" fontId="6" fillId="5" borderId="15" xfId="0" applyNumberFormat="1" applyFont="1" applyFill="1" applyBorder="1"/>
    <xf numFmtId="10" fontId="6" fillId="6" borderId="15" xfId="0" applyNumberFormat="1" applyFont="1" applyFill="1" applyBorder="1"/>
    <xf numFmtId="164" fontId="6" fillId="5" borderId="16" xfId="0" applyNumberFormat="1" applyFont="1" applyFill="1" applyBorder="1"/>
    <xf numFmtId="10" fontId="6" fillId="6" borderId="16" xfId="0" applyNumberFormat="1" applyFont="1" applyFill="1" applyBorder="1"/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4" fontId="8" fillId="0" borderId="5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4" fontId="6" fillId="0" borderId="17" xfId="0" applyNumberFormat="1" applyFont="1" applyFill="1" applyBorder="1"/>
    <xf numFmtId="10" fontId="6" fillId="0" borderId="17" xfId="0" applyNumberFormat="1" applyFont="1" applyFill="1" applyBorder="1"/>
    <xf numFmtId="0" fontId="5" fillId="2" borderId="0" xfId="0" applyFont="1" applyFill="1" applyBorder="1" applyAlignment="1">
      <alignment horizontal="left"/>
    </xf>
    <xf numFmtId="164" fontId="5" fillId="2" borderId="11" xfId="0" applyNumberFormat="1" applyFont="1" applyFill="1" applyBorder="1"/>
    <xf numFmtId="10" fontId="5" fillId="2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55D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9E8DF-9CD9-4177-A3B8-590D121F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76237"/>
          <a:ext cx="2160027" cy="452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showGridLines="0" tabSelected="1" zoomScaleNormal="100" workbookViewId="0">
      <selection activeCell="M16" sqref="M16"/>
    </sheetView>
  </sheetViews>
  <sheetFormatPr defaultRowHeight="15" x14ac:dyDescent="0.25"/>
  <cols>
    <col min="2" max="2" width="5.140625" customWidth="1"/>
    <col min="3" max="3" width="41.42578125" customWidth="1"/>
    <col min="4" max="5" width="15.5703125" style="2" customWidth="1"/>
    <col min="6" max="7" width="15.5703125" customWidth="1"/>
  </cols>
  <sheetData>
    <row r="2" spans="2:7" x14ac:dyDescent="0.25">
      <c r="B2" s="51" t="s">
        <v>37</v>
      </c>
      <c r="C2" s="51"/>
      <c r="D2" s="51"/>
      <c r="E2" s="50" t="s">
        <v>36</v>
      </c>
      <c r="F2" s="50"/>
      <c r="G2" s="50"/>
    </row>
    <row r="3" spans="2:7" x14ac:dyDescent="0.25">
      <c r="B3" s="51"/>
      <c r="C3" s="51"/>
      <c r="D3" s="51"/>
      <c r="E3" s="50"/>
      <c r="F3" s="50"/>
      <c r="G3" s="50"/>
    </row>
    <row r="4" spans="2:7" x14ac:dyDescent="0.25">
      <c r="B4" s="52"/>
      <c r="C4" s="52"/>
      <c r="D4" s="52"/>
      <c r="E4" s="49" t="s">
        <v>35</v>
      </c>
      <c r="F4" s="49"/>
      <c r="G4" s="49"/>
    </row>
    <row r="5" spans="2:7" ht="15.75" x14ac:dyDescent="0.25">
      <c r="B5" s="11"/>
      <c r="C5" s="12"/>
      <c r="D5" s="13" t="s">
        <v>30</v>
      </c>
      <c r="E5" s="13" t="s">
        <v>31</v>
      </c>
      <c r="F5" s="14" t="s">
        <v>32</v>
      </c>
      <c r="G5" s="15"/>
    </row>
    <row r="6" spans="2:7" ht="15.75" x14ac:dyDescent="0.25">
      <c r="B6" s="45" t="s">
        <v>1</v>
      </c>
      <c r="C6" s="46"/>
      <c r="D6" s="16">
        <v>2018</v>
      </c>
      <c r="E6" s="16">
        <f>D6-1</f>
        <v>2017</v>
      </c>
      <c r="F6" s="17" t="s">
        <v>33</v>
      </c>
      <c r="G6" s="18" t="s">
        <v>34</v>
      </c>
    </row>
    <row r="7" spans="2:7" x14ac:dyDescent="0.25">
      <c r="C7" s="6" t="s">
        <v>2</v>
      </c>
      <c r="D7" s="7">
        <v>1880000</v>
      </c>
      <c r="E7" s="7">
        <v>1700000</v>
      </c>
      <c r="F7" s="35">
        <f>D7-E7</f>
        <v>180000</v>
      </c>
      <c r="G7" s="36">
        <f>(D7-E7)/E7</f>
        <v>0.10588235294117647</v>
      </c>
    </row>
    <row r="8" spans="2:7" x14ac:dyDescent="0.25">
      <c r="C8" s="6" t="s">
        <v>3</v>
      </c>
      <c r="D8" s="7">
        <v>1231720</v>
      </c>
      <c r="E8" s="7">
        <v>1105000</v>
      </c>
      <c r="F8" s="39">
        <f t="shared" ref="F8:F44" si="0">D8-E8</f>
        <v>126720</v>
      </c>
      <c r="G8" s="40">
        <f t="shared" ref="G8:G44" si="1">(D8-E8)/E8</f>
        <v>0.11467873303167421</v>
      </c>
    </row>
    <row r="9" spans="2:7" x14ac:dyDescent="0.25">
      <c r="C9" s="9"/>
      <c r="D9" s="10"/>
      <c r="E9" s="10"/>
      <c r="F9" s="53"/>
      <c r="G9" s="54"/>
    </row>
    <row r="10" spans="2:7" s="3" customFormat="1" x14ac:dyDescent="0.25">
      <c r="C10" s="27" t="s">
        <v>28</v>
      </c>
      <c r="D10" s="28">
        <f>D7-D8</f>
        <v>648280</v>
      </c>
      <c r="E10" s="28">
        <f>E7-E8</f>
        <v>595000</v>
      </c>
      <c r="F10" s="28">
        <f t="shared" si="0"/>
        <v>53280</v>
      </c>
      <c r="G10" s="29">
        <f t="shared" si="1"/>
        <v>8.9546218487394955E-2</v>
      </c>
    </row>
    <row r="11" spans="2:7" s="3" customFormat="1" x14ac:dyDescent="0.25">
      <c r="D11" s="4"/>
      <c r="E11" s="4"/>
      <c r="F11" s="4"/>
      <c r="G11" s="5"/>
    </row>
    <row r="12" spans="2:7" ht="15.75" x14ac:dyDescent="0.25">
      <c r="B12" s="47" t="s">
        <v>29</v>
      </c>
      <c r="C12" s="48"/>
      <c r="D12" s="19"/>
      <c r="E12" s="19"/>
      <c r="F12" s="19"/>
      <c r="G12" s="20"/>
    </row>
    <row r="13" spans="2:7" x14ac:dyDescent="0.25">
      <c r="C13" s="21" t="s">
        <v>4</v>
      </c>
      <c r="D13" s="22"/>
      <c r="E13" s="22"/>
      <c r="F13" s="22"/>
      <c r="G13" s="23"/>
    </row>
    <row r="14" spans="2:7" x14ac:dyDescent="0.25">
      <c r="C14" s="24" t="s">
        <v>10</v>
      </c>
      <c r="D14" s="25"/>
      <c r="E14" s="25"/>
      <c r="F14" s="25"/>
      <c r="G14" s="26"/>
    </row>
    <row r="15" spans="2:7" x14ac:dyDescent="0.25">
      <c r="C15" s="6" t="s">
        <v>5</v>
      </c>
      <c r="D15" s="7">
        <v>45120</v>
      </c>
      <c r="E15" s="7">
        <v>37800</v>
      </c>
      <c r="F15" s="41">
        <f t="shared" si="0"/>
        <v>7320</v>
      </c>
      <c r="G15" s="42">
        <f t="shared" si="1"/>
        <v>0.19365079365079366</v>
      </c>
    </row>
    <row r="16" spans="2:7" x14ac:dyDescent="0.25">
      <c r="C16" s="6" t="s">
        <v>6</v>
      </c>
      <c r="D16" s="7">
        <v>150410</v>
      </c>
      <c r="E16" s="7">
        <v>140640</v>
      </c>
      <c r="F16" s="37">
        <f t="shared" si="0"/>
        <v>9770</v>
      </c>
      <c r="G16" s="38">
        <f t="shared" si="1"/>
        <v>6.946814562002275E-2</v>
      </c>
    </row>
    <row r="17" spans="3:7" x14ac:dyDescent="0.25">
      <c r="C17" s="6" t="s">
        <v>7</v>
      </c>
      <c r="D17" s="7">
        <v>7200</v>
      </c>
      <c r="E17" s="7">
        <v>17000</v>
      </c>
      <c r="F17" s="37">
        <f t="shared" si="0"/>
        <v>-9800</v>
      </c>
      <c r="G17" s="38">
        <f t="shared" si="1"/>
        <v>-0.57647058823529407</v>
      </c>
    </row>
    <row r="18" spans="3:7" x14ac:dyDescent="0.25">
      <c r="C18" s="6" t="s">
        <v>8</v>
      </c>
      <c r="D18" s="7">
        <v>142930</v>
      </c>
      <c r="E18" s="7">
        <v>119930</v>
      </c>
      <c r="F18" s="39">
        <f t="shared" si="0"/>
        <v>23000</v>
      </c>
      <c r="G18" s="40">
        <f t="shared" si="1"/>
        <v>0.19177853748019677</v>
      </c>
    </row>
    <row r="19" spans="3:7" s="3" customFormat="1" x14ac:dyDescent="0.25">
      <c r="C19" s="27" t="s">
        <v>9</v>
      </c>
      <c r="D19" s="28">
        <f>SUM(D15:D18)</f>
        <v>345660</v>
      </c>
      <c r="E19" s="28">
        <f>SUM(E15:E18)</f>
        <v>315370</v>
      </c>
      <c r="F19" s="28">
        <f t="shared" si="0"/>
        <v>30290</v>
      </c>
      <c r="G19" s="29">
        <f t="shared" si="1"/>
        <v>9.6045914322858861E-2</v>
      </c>
    </row>
    <row r="20" spans="3:7" x14ac:dyDescent="0.25">
      <c r="C20" s="9"/>
      <c r="D20" s="10"/>
      <c r="E20" s="10"/>
      <c r="F20" s="10"/>
      <c r="G20" s="8"/>
    </row>
    <row r="21" spans="3:7" x14ac:dyDescent="0.25">
      <c r="C21" s="24" t="s">
        <v>20</v>
      </c>
      <c r="D21" s="25"/>
      <c r="E21" s="25"/>
      <c r="F21" s="25"/>
      <c r="G21" s="26"/>
    </row>
    <row r="22" spans="3:7" x14ac:dyDescent="0.25">
      <c r="C22" s="6" t="s">
        <v>14</v>
      </c>
      <c r="D22" s="7">
        <v>14400</v>
      </c>
      <c r="E22" s="7">
        <v>12000</v>
      </c>
      <c r="F22" s="37">
        <f t="shared" si="0"/>
        <v>2400</v>
      </c>
      <c r="G22" s="38">
        <f t="shared" si="1"/>
        <v>0.2</v>
      </c>
    </row>
    <row r="23" spans="3:7" x14ac:dyDescent="0.25">
      <c r="C23" s="6" t="s">
        <v>5</v>
      </c>
      <c r="D23" s="7">
        <v>4800</v>
      </c>
      <c r="E23" s="7">
        <v>4500</v>
      </c>
      <c r="F23" s="37">
        <f t="shared" si="0"/>
        <v>300</v>
      </c>
      <c r="G23" s="38">
        <f t="shared" si="1"/>
        <v>6.6666666666666666E-2</v>
      </c>
    </row>
    <row r="24" spans="3:7" x14ac:dyDescent="0.25">
      <c r="C24" s="6" t="s">
        <v>11</v>
      </c>
      <c r="D24" s="7">
        <v>38770</v>
      </c>
      <c r="E24" s="7">
        <v>33640</v>
      </c>
      <c r="F24" s="37">
        <f t="shared" si="0"/>
        <v>5130</v>
      </c>
      <c r="G24" s="38">
        <f t="shared" si="1"/>
        <v>0.15249702734839476</v>
      </c>
    </row>
    <row r="25" spans="3:7" x14ac:dyDescent="0.25">
      <c r="C25" s="6" t="s">
        <v>12</v>
      </c>
      <c r="D25" s="7">
        <v>19200</v>
      </c>
      <c r="E25" s="7">
        <v>19200</v>
      </c>
      <c r="F25" s="37">
        <f t="shared" si="0"/>
        <v>0</v>
      </c>
      <c r="G25" s="38">
        <f t="shared" si="1"/>
        <v>0</v>
      </c>
    </row>
    <row r="26" spans="3:7" x14ac:dyDescent="0.25">
      <c r="C26" s="6" t="s">
        <v>13</v>
      </c>
      <c r="D26" s="7">
        <v>22540</v>
      </c>
      <c r="E26" s="7">
        <v>20590</v>
      </c>
      <c r="F26" s="37">
        <f t="shared" si="0"/>
        <v>1950</v>
      </c>
      <c r="G26" s="38">
        <f t="shared" si="1"/>
        <v>9.4706168042739194E-2</v>
      </c>
    </row>
    <row r="27" spans="3:7" x14ac:dyDescent="0.25">
      <c r="C27" s="6" t="s">
        <v>15</v>
      </c>
      <c r="D27" s="7">
        <v>30000</v>
      </c>
      <c r="E27" s="7">
        <v>30000</v>
      </c>
      <c r="F27" s="37">
        <f t="shared" si="0"/>
        <v>0</v>
      </c>
      <c r="G27" s="38">
        <f t="shared" si="1"/>
        <v>0</v>
      </c>
    </row>
    <row r="28" spans="3:7" x14ac:dyDescent="0.25">
      <c r="C28" s="6" t="s">
        <v>16</v>
      </c>
      <c r="D28" s="7">
        <v>77830</v>
      </c>
      <c r="E28" s="7">
        <v>75240</v>
      </c>
      <c r="F28" s="37">
        <f t="shared" si="0"/>
        <v>2590</v>
      </c>
      <c r="G28" s="38">
        <f t="shared" si="1"/>
        <v>3.4423179160021265E-2</v>
      </c>
    </row>
    <row r="29" spans="3:7" x14ac:dyDescent="0.25">
      <c r="C29" s="6" t="s">
        <v>17</v>
      </c>
      <c r="D29" s="7">
        <v>13620</v>
      </c>
      <c r="E29" s="7">
        <v>14600</v>
      </c>
      <c r="F29" s="37">
        <f t="shared" si="0"/>
        <v>-980</v>
      </c>
      <c r="G29" s="38">
        <f t="shared" si="1"/>
        <v>-6.7123287671232879E-2</v>
      </c>
    </row>
    <row r="30" spans="3:7" x14ac:dyDescent="0.25">
      <c r="C30" s="6" t="s">
        <v>18</v>
      </c>
      <c r="D30" s="7">
        <v>11280</v>
      </c>
      <c r="E30" s="7">
        <v>10230</v>
      </c>
      <c r="F30" s="37">
        <f t="shared" si="0"/>
        <v>1050</v>
      </c>
      <c r="G30" s="38">
        <f t="shared" si="1"/>
        <v>0.10263929618768329</v>
      </c>
    </row>
    <row r="31" spans="3:7" x14ac:dyDescent="0.25">
      <c r="C31" s="6" t="s">
        <v>19</v>
      </c>
      <c r="D31" s="7">
        <v>10080</v>
      </c>
      <c r="E31" s="7">
        <v>7320</v>
      </c>
      <c r="F31" s="39">
        <f t="shared" si="0"/>
        <v>2760</v>
      </c>
      <c r="G31" s="40">
        <f t="shared" si="1"/>
        <v>0.37704918032786883</v>
      </c>
    </row>
    <row r="32" spans="3:7" s="3" customFormat="1" x14ac:dyDescent="0.25">
      <c r="C32" s="27" t="s">
        <v>21</v>
      </c>
      <c r="D32" s="28">
        <f>SUM(D22:D31)</f>
        <v>242520</v>
      </c>
      <c r="E32" s="28">
        <f>SUM(E22:E31)</f>
        <v>227320</v>
      </c>
      <c r="F32" s="28">
        <f t="shared" si="0"/>
        <v>15200</v>
      </c>
      <c r="G32" s="29">
        <f t="shared" si="1"/>
        <v>6.6866091852894605E-2</v>
      </c>
    </row>
    <row r="33" spans="2:7" x14ac:dyDescent="0.25">
      <c r="C33" s="9"/>
      <c r="D33" s="10"/>
      <c r="E33" s="10"/>
      <c r="F33" s="10"/>
      <c r="G33" s="8"/>
    </row>
    <row r="34" spans="2:7" x14ac:dyDescent="0.25">
      <c r="C34" s="27" t="s">
        <v>22</v>
      </c>
      <c r="D34" s="28">
        <f>D19+D32</f>
        <v>588180</v>
      </c>
      <c r="E34" s="28">
        <f>E19+E32</f>
        <v>542690</v>
      </c>
      <c r="F34" s="28">
        <f t="shared" si="0"/>
        <v>45490</v>
      </c>
      <c r="G34" s="29">
        <f t="shared" si="1"/>
        <v>8.3823177136118227E-2</v>
      </c>
    </row>
    <row r="35" spans="2:7" x14ac:dyDescent="0.25">
      <c r="C35" s="9"/>
      <c r="D35" s="10"/>
      <c r="E35" s="10"/>
      <c r="F35" s="10"/>
      <c r="G35" s="8"/>
    </row>
    <row r="36" spans="2:7" s="3" customFormat="1" x14ac:dyDescent="0.25">
      <c r="C36" s="27" t="s">
        <v>23</v>
      </c>
      <c r="D36" s="28">
        <f>D10-D34</f>
        <v>60100</v>
      </c>
      <c r="E36" s="28">
        <f>E10-E34</f>
        <v>52310</v>
      </c>
      <c r="F36" s="28">
        <f t="shared" si="0"/>
        <v>7790</v>
      </c>
      <c r="G36" s="29">
        <f t="shared" si="1"/>
        <v>0.14891990059262092</v>
      </c>
    </row>
    <row r="37" spans="2:7" x14ac:dyDescent="0.25">
      <c r="C37" s="9"/>
      <c r="D37" s="10"/>
      <c r="E37" s="10"/>
      <c r="F37" s="10"/>
      <c r="G37" s="8"/>
    </row>
    <row r="38" spans="2:7" x14ac:dyDescent="0.25">
      <c r="C38" s="30" t="s">
        <v>24</v>
      </c>
      <c r="D38" s="31"/>
      <c r="E38" s="31"/>
      <c r="F38" s="31"/>
      <c r="G38" s="32"/>
    </row>
    <row r="39" spans="2:7" x14ac:dyDescent="0.25">
      <c r="C39" s="33" t="s">
        <v>25</v>
      </c>
      <c r="D39" s="34">
        <v>3000</v>
      </c>
      <c r="E39" s="34">
        <v>6500</v>
      </c>
      <c r="F39" s="43">
        <f t="shared" si="0"/>
        <v>-3500</v>
      </c>
      <c r="G39" s="44">
        <f t="shared" si="1"/>
        <v>-0.53846153846153844</v>
      </c>
    </row>
    <row r="40" spans="2:7" x14ac:dyDescent="0.25">
      <c r="C40" s="9"/>
      <c r="D40" s="10"/>
      <c r="E40" s="10"/>
      <c r="F40" s="10"/>
      <c r="G40" s="8"/>
    </row>
    <row r="41" spans="2:7" s="3" customFormat="1" x14ac:dyDescent="0.25">
      <c r="C41" s="27" t="s">
        <v>26</v>
      </c>
      <c r="D41" s="28">
        <f>D36-D39</f>
        <v>57100</v>
      </c>
      <c r="E41" s="28">
        <f>E36-E39</f>
        <v>45810</v>
      </c>
      <c r="F41" s="28">
        <f t="shared" si="0"/>
        <v>11290</v>
      </c>
      <c r="G41" s="29">
        <f t="shared" si="1"/>
        <v>0.24645273957651168</v>
      </c>
    </row>
    <row r="42" spans="2:7" x14ac:dyDescent="0.25">
      <c r="C42" s="33" t="s">
        <v>27</v>
      </c>
      <c r="D42" s="34">
        <v>9280</v>
      </c>
      <c r="E42" s="34">
        <v>6870</v>
      </c>
      <c r="F42" s="43">
        <f t="shared" si="0"/>
        <v>2410</v>
      </c>
      <c r="G42" s="44">
        <f t="shared" si="1"/>
        <v>0.3508005822416303</v>
      </c>
    </row>
    <row r="43" spans="2:7" x14ac:dyDescent="0.25">
      <c r="C43" s="9"/>
      <c r="D43" s="10"/>
      <c r="E43" s="10"/>
      <c r="F43" s="10"/>
      <c r="G43" s="8"/>
    </row>
    <row r="44" spans="2:7" s="3" customFormat="1" ht="15.75" x14ac:dyDescent="0.25">
      <c r="B44" s="55" t="s">
        <v>38</v>
      </c>
      <c r="C44" s="55"/>
      <c r="D44" s="56">
        <f>D41-D42</f>
        <v>47820</v>
      </c>
      <c r="E44" s="56">
        <f t="shared" ref="E44:G44" si="2">E41-E42</f>
        <v>38940</v>
      </c>
      <c r="F44" s="56">
        <f t="shared" si="2"/>
        <v>8880</v>
      </c>
      <c r="G44" s="57">
        <f t="shared" si="2"/>
        <v>-0.10434784266511862</v>
      </c>
    </row>
  </sheetData>
  <mergeCells count="7">
    <mergeCell ref="B44:C44"/>
    <mergeCell ref="F5:G5"/>
    <mergeCell ref="B6:C6"/>
    <mergeCell ref="B12:C12"/>
    <mergeCell ref="E4:G4"/>
    <mergeCell ref="E2:G3"/>
    <mergeCell ref="B2:D4"/>
  </mergeCells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11" sqref="B11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Comparative Income Statement</vt:lpstr>
      <vt:lpstr>©</vt:lpstr>
      <vt:lpstr>'Comparative Income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2018-09-25T08:19:09Z</dcterms:modified>
</cp:coreProperties>
</file>