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9020" windowHeight="12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4" i="1"/>
  <c r="F25"/>
  <c r="F26"/>
  <c r="F27"/>
  <c r="F23"/>
  <c r="E24"/>
  <c r="E25"/>
  <c r="E26"/>
  <c r="E27"/>
  <c r="E23"/>
  <c r="D14"/>
  <c r="D12"/>
  <c r="D16"/>
  <c r="D18"/>
  <c r="D17"/>
  <c r="C18"/>
  <c r="C17"/>
  <c r="F8"/>
  <c r="E8"/>
  <c r="F4"/>
  <c r="F5"/>
  <c r="F6"/>
  <c r="F7"/>
  <c r="F3"/>
  <c r="E4"/>
  <c r="E5"/>
  <c r="E6"/>
  <c r="E7"/>
  <c r="E3"/>
</calcChain>
</file>

<file path=xl/sharedStrings.xml><?xml version="1.0" encoding="utf-8"?>
<sst xmlns="http://schemas.openxmlformats.org/spreadsheetml/2006/main" count="40" uniqueCount="29">
  <si>
    <t>Activity</t>
  </si>
  <si>
    <t>BCWS</t>
  </si>
  <si>
    <t>BCWP</t>
  </si>
  <si>
    <t>ACWP</t>
  </si>
  <si>
    <t>SV</t>
  </si>
  <si>
    <t>CV</t>
  </si>
  <si>
    <t>B</t>
  </si>
  <si>
    <t>C</t>
  </si>
  <si>
    <t>D</t>
  </si>
  <si>
    <t>E</t>
  </si>
  <si>
    <t>A</t>
  </si>
  <si>
    <t>CV=BCWP-ACWP</t>
  </si>
  <si>
    <t>Totals:</t>
  </si>
  <si>
    <t>Dollars</t>
  </si>
  <si>
    <t>Hours</t>
  </si>
  <si>
    <t>Actual fully burdened labor rate</t>
  </si>
  <si>
    <t>Planned fully burdened labor rate</t>
  </si>
  <si>
    <t>Pay Grade</t>
  </si>
  <si>
    <t>Title</t>
  </si>
  <si>
    <t>Unburdened Salary</t>
  </si>
  <si>
    <t>Burdened Salary</t>
  </si>
  <si>
    <t>Engineering Consultant</t>
  </si>
  <si>
    <t>Senior Engineer</t>
  </si>
  <si>
    <t>Junior Engineer</t>
  </si>
  <si>
    <t>Apprentice Engineer</t>
  </si>
  <si>
    <t>Engineer</t>
  </si>
  <si>
    <t>Overhead Dollars</t>
  </si>
  <si>
    <t>Overhead Percent</t>
  </si>
  <si>
    <t>SV=BCWP-BCWS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</si>
</sst>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2" fillId="0" borderId="0" xfId="0" applyFont="1" applyAlignment="1">
      <alignment horizontal="right"/>
    </xf>
    <xf numFmtId="44" fontId="2" fillId="0" borderId="0" xfId="0" applyNumberFormat="1" applyFont="1"/>
    <xf numFmtId="9" fontId="0" fillId="0" borderId="0" xfId="2" applyFont="1"/>
    <xf numFmtId="0" fontId="0" fillId="2" borderId="0" xfId="0" applyFill="1"/>
    <xf numFmtId="44" fontId="0" fillId="2" borderId="0" xfId="0" applyNumberFormat="1" applyFill="1"/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7"/>
  <sheetViews>
    <sheetView tabSelected="1" workbookViewId="0">
      <selection activeCell="H5" sqref="H5"/>
    </sheetView>
  </sheetViews>
  <sheetFormatPr defaultRowHeight="15"/>
  <cols>
    <col min="1" max="6" width="12" customWidth="1"/>
  </cols>
  <sheetData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8">
      <c r="A3" s="3" t="s">
        <v>10</v>
      </c>
      <c r="B3" s="4">
        <v>800</v>
      </c>
      <c r="C3" s="4">
        <v>1000</v>
      </c>
      <c r="D3" s="4">
        <v>1100</v>
      </c>
      <c r="E3" s="5">
        <f>C3-B3</f>
        <v>200</v>
      </c>
      <c r="F3" s="5">
        <f>C3-D3</f>
        <v>-100</v>
      </c>
      <c r="H3" t="s">
        <v>11</v>
      </c>
    </row>
    <row r="4" spans="1:8">
      <c r="A4" s="3" t="s">
        <v>6</v>
      </c>
      <c r="B4" s="4">
        <v>1200</v>
      </c>
      <c r="C4" s="4">
        <v>1000</v>
      </c>
      <c r="D4" s="4">
        <v>900</v>
      </c>
      <c r="E4" s="5">
        <f t="shared" ref="E4:E7" si="0">C4-B4</f>
        <v>-200</v>
      </c>
      <c r="F4" s="5">
        <f t="shared" ref="F4:F7" si="1">C4-D4</f>
        <v>100</v>
      </c>
      <c r="H4" t="s">
        <v>28</v>
      </c>
    </row>
    <row r="5" spans="1:8">
      <c r="A5" s="3" t="s">
        <v>7</v>
      </c>
      <c r="B5" s="4">
        <v>800</v>
      </c>
      <c r="C5" s="4">
        <v>1000</v>
      </c>
      <c r="D5" s="4">
        <v>700</v>
      </c>
      <c r="E5" s="5">
        <f t="shared" si="0"/>
        <v>200</v>
      </c>
      <c r="F5" s="5">
        <f t="shared" si="1"/>
        <v>300</v>
      </c>
    </row>
    <row r="6" spans="1:8">
      <c r="A6" s="3" t="s">
        <v>8</v>
      </c>
      <c r="B6" s="4">
        <v>1200</v>
      </c>
      <c r="C6" s="4">
        <v>1000</v>
      </c>
      <c r="D6" s="4">
        <v>1100</v>
      </c>
      <c r="E6" s="5">
        <f t="shared" si="0"/>
        <v>-200</v>
      </c>
      <c r="F6" s="5">
        <f t="shared" si="1"/>
        <v>-100</v>
      </c>
    </row>
    <row r="7" spans="1:8">
      <c r="A7" s="3" t="s">
        <v>9</v>
      </c>
      <c r="B7" s="4">
        <v>1000</v>
      </c>
      <c r="C7" s="4">
        <v>1000</v>
      </c>
      <c r="D7" s="4">
        <v>800</v>
      </c>
      <c r="E7" s="5">
        <f t="shared" si="0"/>
        <v>0</v>
      </c>
      <c r="F7" s="5">
        <f t="shared" si="1"/>
        <v>200</v>
      </c>
    </row>
    <row r="8" spans="1:8">
      <c r="D8" s="6" t="s">
        <v>12</v>
      </c>
      <c r="E8" s="7">
        <f>SUM(E3:E7)</f>
        <v>0</v>
      </c>
      <c r="F8" s="7">
        <f>SUM(F3:F7)</f>
        <v>400</v>
      </c>
    </row>
    <row r="11" spans="1:8">
      <c r="A11" s="1" t="s">
        <v>1</v>
      </c>
      <c r="B11" t="s">
        <v>13</v>
      </c>
      <c r="C11" s="4">
        <v>29750</v>
      </c>
      <c r="D11" s="9" t="s">
        <v>16</v>
      </c>
      <c r="E11" s="9"/>
      <c r="F11" s="9"/>
    </row>
    <row r="12" spans="1:8">
      <c r="A12" s="1"/>
      <c r="B12" t="s">
        <v>14</v>
      </c>
      <c r="C12">
        <v>350</v>
      </c>
      <c r="D12" s="10">
        <f>C11/C12</f>
        <v>85</v>
      </c>
      <c r="E12" s="9"/>
      <c r="F12" s="9"/>
    </row>
    <row r="13" spans="1:8">
      <c r="A13" s="1" t="s">
        <v>2</v>
      </c>
      <c r="B13" t="s">
        <v>13</v>
      </c>
      <c r="C13" s="4">
        <v>34000</v>
      </c>
      <c r="D13" s="9" t="s">
        <v>16</v>
      </c>
      <c r="E13" s="9"/>
      <c r="F13" s="9"/>
    </row>
    <row r="14" spans="1:8">
      <c r="A14" s="1"/>
      <c r="B14" t="s">
        <v>14</v>
      </c>
      <c r="C14">
        <v>400</v>
      </c>
      <c r="D14" s="10">
        <f>C13/C14</f>
        <v>85</v>
      </c>
      <c r="E14" s="9"/>
      <c r="F14" s="9"/>
    </row>
    <row r="15" spans="1:8">
      <c r="A15" s="1" t="s">
        <v>3</v>
      </c>
      <c r="B15" t="s">
        <v>13</v>
      </c>
      <c r="C15" s="4">
        <v>38400</v>
      </c>
      <c r="D15" s="9" t="s">
        <v>15</v>
      </c>
      <c r="E15" s="9"/>
      <c r="F15" s="9"/>
    </row>
    <row r="16" spans="1:8">
      <c r="A16" s="1"/>
      <c r="B16" t="s">
        <v>14</v>
      </c>
      <c r="C16">
        <v>320</v>
      </c>
      <c r="D16" s="10">
        <f>C15/C16</f>
        <v>120</v>
      </c>
      <c r="E16" s="9"/>
      <c r="F16" s="9"/>
    </row>
    <row r="17" spans="1:6">
      <c r="A17" s="1" t="s">
        <v>5</v>
      </c>
      <c r="B17" t="s">
        <v>13</v>
      </c>
      <c r="C17" s="5">
        <f>C13-C15</f>
        <v>-4400</v>
      </c>
      <c r="D17" s="8">
        <f>C17/C13</f>
        <v>-0.12941176470588237</v>
      </c>
    </row>
    <row r="18" spans="1:6">
      <c r="B18" t="s">
        <v>14</v>
      </c>
      <c r="C18">
        <f>C14-C16</f>
        <v>80</v>
      </c>
      <c r="D18" s="8">
        <f>C18/C14</f>
        <v>0.2</v>
      </c>
    </row>
    <row r="22" spans="1:6" ht="30">
      <c r="A22" s="11" t="s">
        <v>17</v>
      </c>
      <c r="B22" s="11" t="s">
        <v>18</v>
      </c>
      <c r="C22" s="11" t="s">
        <v>19</v>
      </c>
      <c r="D22" s="11" t="s">
        <v>20</v>
      </c>
      <c r="E22" s="11" t="s">
        <v>26</v>
      </c>
      <c r="F22" s="11" t="s">
        <v>27</v>
      </c>
    </row>
    <row r="23" spans="1:6" ht="30">
      <c r="A23" s="3">
        <v>9</v>
      </c>
      <c r="B23" s="12" t="s">
        <v>21</v>
      </c>
      <c r="C23" s="4">
        <v>53</v>
      </c>
      <c r="D23" s="4">
        <v>132.5</v>
      </c>
      <c r="E23" s="5">
        <f>D23-C23</f>
        <v>79.5</v>
      </c>
      <c r="F23" s="8">
        <f>E23/C23</f>
        <v>1.5</v>
      </c>
    </row>
    <row r="24" spans="1:6" ht="30">
      <c r="A24" s="3">
        <v>8</v>
      </c>
      <c r="B24" s="12" t="s">
        <v>22</v>
      </c>
      <c r="C24" s="4">
        <v>48</v>
      </c>
      <c r="D24" s="4">
        <v>120</v>
      </c>
      <c r="E24" s="5">
        <f t="shared" ref="E24:E27" si="2">D24-C24</f>
        <v>72</v>
      </c>
      <c r="F24" s="8">
        <f t="shared" ref="F24:F27" si="3">E24/C24</f>
        <v>1.5</v>
      </c>
    </row>
    <row r="25" spans="1:6">
      <c r="A25" s="3">
        <v>7</v>
      </c>
      <c r="B25" s="12" t="s">
        <v>25</v>
      </c>
      <c r="C25" s="4">
        <v>39</v>
      </c>
      <c r="D25" s="4">
        <v>97.5</v>
      </c>
      <c r="E25" s="5">
        <f t="shared" si="2"/>
        <v>58.5</v>
      </c>
      <c r="F25" s="8">
        <f t="shared" si="3"/>
        <v>1.5</v>
      </c>
    </row>
    <row r="26" spans="1:6" ht="30">
      <c r="A26" s="3">
        <v>6</v>
      </c>
      <c r="B26" s="12" t="s">
        <v>23</v>
      </c>
      <c r="C26" s="4">
        <v>34</v>
      </c>
      <c r="D26" s="4">
        <v>85</v>
      </c>
      <c r="E26" s="5">
        <f t="shared" si="2"/>
        <v>51</v>
      </c>
      <c r="F26" s="8">
        <f t="shared" si="3"/>
        <v>1.5</v>
      </c>
    </row>
    <row r="27" spans="1:6" ht="30">
      <c r="A27" s="3">
        <v>5</v>
      </c>
      <c r="B27" s="12" t="s">
        <v>24</v>
      </c>
      <c r="C27" s="4">
        <v>29</v>
      </c>
      <c r="D27" s="4">
        <v>72</v>
      </c>
      <c r="E27" s="5">
        <f t="shared" si="2"/>
        <v>43</v>
      </c>
      <c r="F27" s="8">
        <f t="shared" si="3"/>
        <v>1.4827586206896552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Mazza</dc:creator>
  <cp:lastModifiedBy>Steve Mazza</cp:lastModifiedBy>
  <dcterms:created xsi:type="dcterms:W3CDTF">2012-05-21T12:17:20Z</dcterms:created>
  <dcterms:modified xsi:type="dcterms:W3CDTF">2012-05-21T16:31:58Z</dcterms:modified>
</cp:coreProperties>
</file>