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hiefdew-my.sharepoint.com/personal/mboliskt_chiefdew_onmicrosoft_com/Documents/2080-81/Data_verification/"/>
    </mc:Choice>
  </mc:AlternateContent>
  <xr:revisionPtr revIDLastSave="9" documentId="8_{BCDAEB22-423E-4065-A427-F0083479278E}" xr6:coauthVersionLast="47" xr6:coauthVersionMax="47" xr10:uidLastSave="{804FD183-0C1C-4252-BF03-9DEC01AD3974}"/>
  <bookViews>
    <workbookView xWindow="-108" yWindow="-108" windowWidth="23256" windowHeight="12456" xr2:uid="{00000000-000D-0000-FFFF-FFFF00000000}"/>
  </bookViews>
  <sheets>
    <sheet name="Data Verification Sheet" sheetId="1" r:id="rId1"/>
    <sheet name="Data from DHIS2 (AA)" sheetId="2" r:id="rId2"/>
    <sheet name="Data from DHIS2 (BB)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7" i="1" l="1"/>
  <c r="D247" i="1"/>
  <c r="E247" i="1"/>
  <c r="F247" i="1"/>
  <c r="G247" i="1"/>
  <c r="H247" i="1"/>
  <c r="I247" i="1"/>
  <c r="J247" i="1"/>
  <c r="K247" i="1"/>
  <c r="L247" i="1"/>
  <c r="M247" i="1"/>
  <c r="B247" i="1"/>
  <c r="C461" i="1"/>
  <c r="D461" i="1"/>
  <c r="E461" i="1"/>
  <c r="F461" i="1"/>
  <c r="G461" i="1"/>
  <c r="H461" i="1"/>
  <c r="I461" i="1"/>
  <c r="J461" i="1"/>
  <c r="K461" i="1"/>
  <c r="L461" i="1"/>
  <c r="M461" i="1"/>
  <c r="B461" i="1"/>
  <c r="C240" i="1"/>
  <c r="N221" i="1"/>
  <c r="C221" i="1"/>
  <c r="D221" i="1"/>
  <c r="E221" i="1"/>
  <c r="F221" i="1"/>
  <c r="G221" i="1"/>
  <c r="H221" i="1"/>
  <c r="I221" i="1"/>
  <c r="J221" i="1"/>
  <c r="K221" i="1"/>
  <c r="L221" i="1"/>
  <c r="M221" i="1"/>
  <c r="B221" i="1"/>
  <c r="C17" i="1"/>
  <c r="D17" i="1"/>
  <c r="E17" i="1"/>
  <c r="F17" i="1"/>
  <c r="G17" i="1"/>
  <c r="H17" i="1"/>
  <c r="I17" i="1"/>
  <c r="J17" i="1"/>
  <c r="B17" i="1"/>
  <c r="I16" i="1"/>
  <c r="J16" i="1"/>
  <c r="I18" i="1"/>
  <c r="J18" i="1"/>
  <c r="C499" i="1"/>
  <c r="D499" i="1"/>
  <c r="E499" i="1"/>
  <c r="F499" i="1"/>
  <c r="G499" i="1"/>
  <c r="H499" i="1"/>
  <c r="I499" i="1"/>
  <c r="J499" i="1"/>
  <c r="K499" i="1"/>
  <c r="L499" i="1"/>
  <c r="M499" i="1"/>
  <c r="C500" i="1"/>
  <c r="D500" i="1"/>
  <c r="E500" i="1"/>
  <c r="F500" i="1"/>
  <c r="G500" i="1"/>
  <c r="H500" i="1"/>
  <c r="I500" i="1"/>
  <c r="J500" i="1"/>
  <c r="K500" i="1"/>
  <c r="L500" i="1"/>
  <c r="M500" i="1"/>
  <c r="C501" i="1"/>
  <c r="D501" i="1"/>
  <c r="E501" i="1"/>
  <c r="F501" i="1"/>
  <c r="G501" i="1"/>
  <c r="H501" i="1"/>
  <c r="I501" i="1"/>
  <c r="J501" i="1"/>
  <c r="K501" i="1"/>
  <c r="L501" i="1"/>
  <c r="M501" i="1"/>
  <c r="H361" i="1"/>
  <c r="F92" i="1" l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K17" i="1"/>
  <c r="L17" i="1"/>
  <c r="M17" i="1"/>
  <c r="C28" i="1"/>
  <c r="D28" i="1"/>
  <c r="E28" i="1"/>
  <c r="F28" i="1"/>
  <c r="G28" i="1"/>
  <c r="H28" i="1"/>
  <c r="I28" i="1"/>
  <c r="J28" i="1"/>
  <c r="K28" i="1"/>
  <c r="L28" i="1"/>
  <c r="M28" i="1"/>
  <c r="B30" i="1"/>
  <c r="B29" i="1"/>
  <c r="B28" i="1"/>
  <c r="A30" i="1"/>
  <c r="A29" i="1"/>
  <c r="A28" i="1"/>
  <c r="A17" i="1"/>
  <c r="B157" i="1"/>
  <c r="B158" i="1"/>
  <c r="B18" i="1"/>
  <c r="B20" i="1"/>
  <c r="B268" i="1"/>
  <c r="B230" i="1"/>
  <c r="B231" i="1"/>
  <c r="E223" i="1"/>
  <c r="F223" i="1"/>
  <c r="G223" i="1"/>
  <c r="H223" i="1"/>
  <c r="I223" i="1"/>
  <c r="J223" i="1"/>
  <c r="K223" i="1"/>
  <c r="L223" i="1"/>
  <c r="M223" i="1"/>
  <c r="B223" i="1"/>
  <c r="C223" i="1"/>
  <c r="D223" i="1"/>
  <c r="A223" i="1"/>
  <c r="C230" i="1"/>
  <c r="B159" i="1"/>
  <c r="D345" i="1"/>
  <c r="D344" i="1"/>
  <c r="C340" i="1"/>
  <c r="D334" i="1"/>
  <c r="B229" i="1"/>
  <c r="B273" i="1"/>
  <c r="B275" i="1"/>
  <c r="B214" i="1"/>
  <c r="B215" i="1"/>
  <c r="B216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B8" i="1"/>
  <c r="A1" i="1"/>
  <c r="B27" i="1"/>
  <c r="B19" i="1"/>
  <c r="B16" i="1"/>
  <c r="B180" i="1"/>
  <c r="B160" i="1" l="1"/>
  <c r="N223" i="1"/>
  <c r="B218" i="1" a="1"/>
  <c r="B218" i="1" s="1"/>
  <c r="B217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5" i="1"/>
  <c r="A144" i="1"/>
  <c r="A138" i="1"/>
  <c r="A143" i="1"/>
  <c r="F146" i="1" l="1"/>
  <c r="B147" i="1"/>
  <c r="J147" i="1"/>
  <c r="G146" i="1"/>
  <c r="G147" i="1"/>
  <c r="E147" i="1"/>
  <c r="C147" i="1"/>
  <c r="K147" i="1"/>
  <c r="H146" i="1"/>
  <c r="D147" i="1"/>
  <c r="I146" i="1"/>
  <c r="I147" i="1"/>
  <c r="M147" i="1"/>
  <c r="H147" i="1"/>
  <c r="C146" i="1"/>
  <c r="E146" i="1"/>
  <c r="N145" i="1"/>
  <c r="K146" i="1"/>
  <c r="J146" i="1"/>
  <c r="M146" i="1"/>
  <c r="L146" i="1"/>
  <c r="N143" i="1"/>
  <c r="F147" i="1"/>
  <c r="D146" i="1"/>
  <c r="L147" i="1"/>
  <c r="B146" i="1"/>
  <c r="N144" i="1"/>
  <c r="A530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A534" i="1"/>
  <c r="A535" i="1"/>
  <c r="A533" i="1"/>
  <c r="N147" i="1" l="1"/>
  <c r="N146" i="1"/>
  <c r="N534" i="1"/>
  <c r="N535" i="1"/>
  <c r="N533" i="1"/>
  <c r="C517" i="1"/>
  <c r="D517" i="1"/>
  <c r="E517" i="1"/>
  <c r="F517" i="1"/>
  <c r="G517" i="1"/>
  <c r="H517" i="1"/>
  <c r="I517" i="1"/>
  <c r="J517" i="1"/>
  <c r="K517" i="1"/>
  <c r="L517" i="1"/>
  <c r="M517" i="1"/>
  <c r="C518" i="1"/>
  <c r="D518" i="1"/>
  <c r="E518" i="1"/>
  <c r="F518" i="1"/>
  <c r="G518" i="1"/>
  <c r="H518" i="1"/>
  <c r="I518" i="1"/>
  <c r="J518" i="1"/>
  <c r="K518" i="1"/>
  <c r="L518" i="1"/>
  <c r="M518" i="1"/>
  <c r="C519" i="1"/>
  <c r="D519" i="1"/>
  <c r="E519" i="1"/>
  <c r="F519" i="1"/>
  <c r="G519" i="1"/>
  <c r="H519" i="1"/>
  <c r="I519" i="1"/>
  <c r="J519" i="1"/>
  <c r="K519" i="1"/>
  <c r="L519" i="1"/>
  <c r="M519" i="1"/>
  <c r="C520" i="1"/>
  <c r="D520" i="1"/>
  <c r="E520" i="1"/>
  <c r="F520" i="1"/>
  <c r="G520" i="1"/>
  <c r="H520" i="1"/>
  <c r="I520" i="1"/>
  <c r="J520" i="1"/>
  <c r="K520" i="1"/>
  <c r="L520" i="1"/>
  <c r="M520" i="1"/>
  <c r="C521" i="1"/>
  <c r="D521" i="1"/>
  <c r="E521" i="1"/>
  <c r="F521" i="1"/>
  <c r="G521" i="1"/>
  <c r="H521" i="1"/>
  <c r="I521" i="1"/>
  <c r="J521" i="1"/>
  <c r="K521" i="1"/>
  <c r="L521" i="1"/>
  <c r="M521" i="1"/>
  <c r="C522" i="1"/>
  <c r="D522" i="1"/>
  <c r="E522" i="1"/>
  <c r="F522" i="1"/>
  <c r="G522" i="1"/>
  <c r="H522" i="1"/>
  <c r="I522" i="1"/>
  <c r="J522" i="1"/>
  <c r="K522" i="1"/>
  <c r="L522" i="1"/>
  <c r="M522" i="1"/>
  <c r="C523" i="1"/>
  <c r="D523" i="1"/>
  <c r="E523" i="1"/>
  <c r="F523" i="1"/>
  <c r="G523" i="1"/>
  <c r="H523" i="1"/>
  <c r="I523" i="1"/>
  <c r="J523" i="1"/>
  <c r="K523" i="1"/>
  <c r="L523" i="1"/>
  <c r="M523" i="1"/>
  <c r="C524" i="1"/>
  <c r="D524" i="1"/>
  <c r="E524" i="1"/>
  <c r="F524" i="1"/>
  <c r="G524" i="1"/>
  <c r="H524" i="1"/>
  <c r="I524" i="1"/>
  <c r="J524" i="1"/>
  <c r="K524" i="1"/>
  <c r="L524" i="1"/>
  <c r="M524" i="1"/>
  <c r="C525" i="1"/>
  <c r="D525" i="1"/>
  <c r="E525" i="1"/>
  <c r="F525" i="1"/>
  <c r="G525" i="1"/>
  <c r="H525" i="1"/>
  <c r="I525" i="1"/>
  <c r="J525" i="1"/>
  <c r="K525" i="1"/>
  <c r="L525" i="1"/>
  <c r="M525" i="1"/>
  <c r="C526" i="1"/>
  <c r="D526" i="1"/>
  <c r="E526" i="1"/>
  <c r="F526" i="1"/>
  <c r="G526" i="1"/>
  <c r="H526" i="1"/>
  <c r="I526" i="1"/>
  <c r="J526" i="1"/>
  <c r="K526" i="1"/>
  <c r="L526" i="1"/>
  <c r="M526" i="1"/>
  <c r="C527" i="1"/>
  <c r="D527" i="1"/>
  <c r="E527" i="1"/>
  <c r="F527" i="1"/>
  <c r="G527" i="1"/>
  <c r="H527" i="1"/>
  <c r="I527" i="1"/>
  <c r="J527" i="1"/>
  <c r="K527" i="1"/>
  <c r="L527" i="1"/>
  <c r="M527" i="1"/>
  <c r="B525" i="1"/>
  <c r="B524" i="1"/>
  <c r="B521" i="1"/>
  <c r="B520" i="1"/>
  <c r="B519" i="1"/>
  <c r="B527" i="1"/>
  <c r="B526" i="1"/>
  <c r="B523" i="1"/>
  <c r="B522" i="1"/>
  <c r="B518" i="1"/>
  <c r="B517" i="1"/>
  <c r="A525" i="1"/>
  <c r="A524" i="1"/>
  <c r="A521" i="1"/>
  <c r="A520" i="1"/>
  <c r="A519" i="1"/>
  <c r="C538" i="1"/>
  <c r="D538" i="1"/>
  <c r="E538" i="1"/>
  <c r="F538" i="1"/>
  <c r="G538" i="1"/>
  <c r="H538" i="1"/>
  <c r="I538" i="1"/>
  <c r="J538" i="1"/>
  <c r="K538" i="1"/>
  <c r="L538" i="1"/>
  <c r="M538" i="1"/>
  <c r="C539" i="1"/>
  <c r="D539" i="1"/>
  <c r="E539" i="1"/>
  <c r="F539" i="1"/>
  <c r="G539" i="1"/>
  <c r="H539" i="1"/>
  <c r="I539" i="1"/>
  <c r="J539" i="1"/>
  <c r="K539" i="1"/>
  <c r="L539" i="1"/>
  <c r="M539" i="1"/>
  <c r="C540" i="1"/>
  <c r="D540" i="1"/>
  <c r="E540" i="1"/>
  <c r="F540" i="1"/>
  <c r="G540" i="1"/>
  <c r="H540" i="1"/>
  <c r="I540" i="1"/>
  <c r="J540" i="1"/>
  <c r="K540" i="1"/>
  <c r="L540" i="1"/>
  <c r="M540" i="1"/>
  <c r="C541" i="1"/>
  <c r="D541" i="1"/>
  <c r="E541" i="1"/>
  <c r="F541" i="1"/>
  <c r="G541" i="1"/>
  <c r="H541" i="1"/>
  <c r="I541" i="1"/>
  <c r="J541" i="1"/>
  <c r="K541" i="1"/>
  <c r="L541" i="1"/>
  <c r="M541" i="1"/>
  <c r="B541" i="1"/>
  <c r="B540" i="1"/>
  <c r="B539" i="1"/>
  <c r="B538" i="1"/>
  <c r="A539" i="1"/>
  <c r="A538" i="1"/>
  <c r="C532" i="1"/>
  <c r="C536" i="1" s="1"/>
  <c r="D532" i="1"/>
  <c r="D536" i="1" s="1"/>
  <c r="E532" i="1"/>
  <c r="E536" i="1" s="1"/>
  <c r="F532" i="1"/>
  <c r="F536" i="1" s="1"/>
  <c r="G532" i="1"/>
  <c r="G536" i="1" s="1"/>
  <c r="H532" i="1"/>
  <c r="H536" i="1" s="1"/>
  <c r="I532" i="1"/>
  <c r="I536" i="1" s="1"/>
  <c r="J532" i="1"/>
  <c r="J536" i="1" s="1"/>
  <c r="K532" i="1"/>
  <c r="K536" i="1" s="1"/>
  <c r="L532" i="1"/>
  <c r="L536" i="1" s="1"/>
  <c r="M532" i="1"/>
  <c r="M536" i="1" s="1"/>
  <c r="B532" i="1"/>
  <c r="B536" i="1" s="1"/>
  <c r="N532" i="1" l="1"/>
  <c r="N536" i="1" s="1"/>
  <c r="C510" i="1"/>
  <c r="D510" i="1"/>
  <c r="E510" i="1"/>
  <c r="F510" i="1"/>
  <c r="G510" i="1"/>
  <c r="H510" i="1"/>
  <c r="I510" i="1"/>
  <c r="J510" i="1"/>
  <c r="K510" i="1"/>
  <c r="L510" i="1"/>
  <c r="M510" i="1"/>
  <c r="C511" i="1"/>
  <c r="D511" i="1"/>
  <c r="E511" i="1"/>
  <c r="F511" i="1"/>
  <c r="G511" i="1"/>
  <c r="H511" i="1"/>
  <c r="I511" i="1"/>
  <c r="J511" i="1"/>
  <c r="K511" i="1"/>
  <c r="L511" i="1"/>
  <c r="M511" i="1"/>
  <c r="C512" i="1"/>
  <c r="D512" i="1"/>
  <c r="E512" i="1"/>
  <c r="F512" i="1"/>
  <c r="G512" i="1"/>
  <c r="H512" i="1"/>
  <c r="I512" i="1"/>
  <c r="J512" i="1"/>
  <c r="K512" i="1"/>
  <c r="L512" i="1"/>
  <c r="M512" i="1"/>
  <c r="A511" i="1"/>
  <c r="B511" i="1"/>
  <c r="A512" i="1"/>
  <c r="B512" i="1"/>
  <c r="B510" i="1"/>
  <c r="A510" i="1"/>
  <c r="C504" i="1"/>
  <c r="D504" i="1"/>
  <c r="E504" i="1"/>
  <c r="F504" i="1"/>
  <c r="G504" i="1"/>
  <c r="H504" i="1"/>
  <c r="I504" i="1"/>
  <c r="J504" i="1"/>
  <c r="K504" i="1"/>
  <c r="L504" i="1"/>
  <c r="M504" i="1"/>
  <c r="C505" i="1"/>
  <c r="D505" i="1"/>
  <c r="E505" i="1"/>
  <c r="F505" i="1"/>
  <c r="G505" i="1"/>
  <c r="H505" i="1"/>
  <c r="I505" i="1"/>
  <c r="J505" i="1"/>
  <c r="K505" i="1"/>
  <c r="L505" i="1"/>
  <c r="M505" i="1"/>
  <c r="C506" i="1"/>
  <c r="D506" i="1"/>
  <c r="E506" i="1"/>
  <c r="F506" i="1"/>
  <c r="G506" i="1"/>
  <c r="H506" i="1"/>
  <c r="I506" i="1"/>
  <c r="J506" i="1"/>
  <c r="K506" i="1"/>
  <c r="L506" i="1"/>
  <c r="M506" i="1"/>
  <c r="C507" i="1"/>
  <c r="D507" i="1"/>
  <c r="E507" i="1"/>
  <c r="F507" i="1"/>
  <c r="G507" i="1"/>
  <c r="H507" i="1"/>
  <c r="I507" i="1"/>
  <c r="J507" i="1"/>
  <c r="K507" i="1"/>
  <c r="L507" i="1"/>
  <c r="M507" i="1"/>
  <c r="A505" i="1"/>
  <c r="B505" i="1"/>
  <c r="A506" i="1"/>
  <c r="B506" i="1"/>
  <c r="A507" i="1"/>
  <c r="B507" i="1"/>
  <c r="B504" i="1"/>
  <c r="A504" i="1"/>
  <c r="B500" i="1"/>
  <c r="B501" i="1"/>
  <c r="B499" i="1"/>
  <c r="A500" i="1"/>
  <c r="A501" i="1"/>
  <c r="A499" i="1"/>
  <c r="C495" i="1"/>
  <c r="D495" i="1"/>
  <c r="E495" i="1"/>
  <c r="F495" i="1"/>
  <c r="G495" i="1"/>
  <c r="H495" i="1"/>
  <c r="I495" i="1"/>
  <c r="J495" i="1"/>
  <c r="K495" i="1"/>
  <c r="L495" i="1"/>
  <c r="M495" i="1"/>
  <c r="C496" i="1"/>
  <c r="D496" i="1"/>
  <c r="E496" i="1"/>
  <c r="F496" i="1"/>
  <c r="G496" i="1"/>
  <c r="H496" i="1"/>
  <c r="I496" i="1"/>
  <c r="J496" i="1"/>
  <c r="K496" i="1"/>
  <c r="L496" i="1"/>
  <c r="M496" i="1"/>
  <c r="B496" i="1"/>
  <c r="B495" i="1"/>
  <c r="A495" i="1"/>
  <c r="C485" i="1"/>
  <c r="D485" i="1"/>
  <c r="E485" i="1"/>
  <c r="F485" i="1"/>
  <c r="G485" i="1"/>
  <c r="H485" i="1"/>
  <c r="I485" i="1"/>
  <c r="J485" i="1"/>
  <c r="K485" i="1"/>
  <c r="L485" i="1"/>
  <c r="M485" i="1"/>
  <c r="C486" i="1"/>
  <c r="D486" i="1"/>
  <c r="E486" i="1"/>
  <c r="F486" i="1"/>
  <c r="G486" i="1"/>
  <c r="H486" i="1"/>
  <c r="I486" i="1"/>
  <c r="J486" i="1"/>
  <c r="K486" i="1"/>
  <c r="L486" i="1"/>
  <c r="M486" i="1"/>
  <c r="C487" i="1"/>
  <c r="D487" i="1"/>
  <c r="E487" i="1"/>
  <c r="F487" i="1"/>
  <c r="G487" i="1"/>
  <c r="H487" i="1"/>
  <c r="I487" i="1"/>
  <c r="J487" i="1"/>
  <c r="K487" i="1"/>
  <c r="L487" i="1"/>
  <c r="M487" i="1"/>
  <c r="C488" i="1"/>
  <c r="D488" i="1"/>
  <c r="E488" i="1"/>
  <c r="F488" i="1"/>
  <c r="G488" i="1"/>
  <c r="H488" i="1"/>
  <c r="I488" i="1"/>
  <c r="J488" i="1"/>
  <c r="K488" i="1"/>
  <c r="L488" i="1"/>
  <c r="M488" i="1"/>
  <c r="C489" i="1"/>
  <c r="D489" i="1"/>
  <c r="E489" i="1"/>
  <c r="F489" i="1"/>
  <c r="G489" i="1"/>
  <c r="H489" i="1"/>
  <c r="I489" i="1"/>
  <c r="J489" i="1"/>
  <c r="K489" i="1"/>
  <c r="L489" i="1"/>
  <c r="M489" i="1"/>
  <c r="C490" i="1"/>
  <c r="D490" i="1"/>
  <c r="E490" i="1"/>
  <c r="F490" i="1"/>
  <c r="G490" i="1"/>
  <c r="H490" i="1"/>
  <c r="I490" i="1"/>
  <c r="J490" i="1"/>
  <c r="K490" i="1"/>
  <c r="L490" i="1"/>
  <c r="M490" i="1"/>
  <c r="B490" i="1"/>
  <c r="B489" i="1"/>
  <c r="B488" i="1"/>
  <c r="B487" i="1"/>
  <c r="B486" i="1"/>
  <c r="B485" i="1"/>
  <c r="A489" i="1"/>
  <c r="A487" i="1"/>
  <c r="A485" i="1"/>
  <c r="C475" i="1"/>
  <c r="D475" i="1"/>
  <c r="E475" i="1"/>
  <c r="F475" i="1"/>
  <c r="G475" i="1"/>
  <c r="H475" i="1"/>
  <c r="I475" i="1"/>
  <c r="J475" i="1"/>
  <c r="K475" i="1"/>
  <c r="L475" i="1"/>
  <c r="M475" i="1"/>
  <c r="C476" i="1"/>
  <c r="D476" i="1"/>
  <c r="E476" i="1"/>
  <c r="F476" i="1"/>
  <c r="G476" i="1"/>
  <c r="H476" i="1"/>
  <c r="I476" i="1"/>
  <c r="J476" i="1"/>
  <c r="K476" i="1"/>
  <c r="L476" i="1"/>
  <c r="M476" i="1"/>
  <c r="C477" i="1"/>
  <c r="D477" i="1"/>
  <c r="E477" i="1"/>
  <c r="F477" i="1"/>
  <c r="G477" i="1"/>
  <c r="H477" i="1"/>
  <c r="I477" i="1"/>
  <c r="J477" i="1"/>
  <c r="K477" i="1"/>
  <c r="L477" i="1"/>
  <c r="M477" i="1"/>
  <c r="C478" i="1"/>
  <c r="D478" i="1"/>
  <c r="E478" i="1"/>
  <c r="F478" i="1"/>
  <c r="G478" i="1"/>
  <c r="H478" i="1"/>
  <c r="I478" i="1"/>
  <c r="J478" i="1"/>
  <c r="K478" i="1"/>
  <c r="L478" i="1"/>
  <c r="M478" i="1"/>
  <c r="C479" i="1"/>
  <c r="D479" i="1"/>
  <c r="E479" i="1"/>
  <c r="F479" i="1"/>
  <c r="G479" i="1"/>
  <c r="H479" i="1"/>
  <c r="I479" i="1"/>
  <c r="J479" i="1"/>
  <c r="K479" i="1"/>
  <c r="L479" i="1"/>
  <c r="M479" i="1"/>
  <c r="C480" i="1"/>
  <c r="D480" i="1"/>
  <c r="E480" i="1"/>
  <c r="F480" i="1"/>
  <c r="G480" i="1"/>
  <c r="H480" i="1"/>
  <c r="I480" i="1"/>
  <c r="J480" i="1"/>
  <c r="K480" i="1"/>
  <c r="L480" i="1"/>
  <c r="M480" i="1"/>
  <c r="B480" i="1"/>
  <c r="B479" i="1"/>
  <c r="B478" i="1"/>
  <c r="B477" i="1"/>
  <c r="B476" i="1"/>
  <c r="B475" i="1"/>
  <c r="A479" i="1"/>
  <c r="A477" i="1"/>
  <c r="A475" i="1"/>
  <c r="C465" i="1"/>
  <c r="D465" i="1"/>
  <c r="E465" i="1"/>
  <c r="F465" i="1"/>
  <c r="G465" i="1"/>
  <c r="H465" i="1"/>
  <c r="I465" i="1"/>
  <c r="J465" i="1"/>
  <c r="K465" i="1"/>
  <c r="L465" i="1"/>
  <c r="M465" i="1"/>
  <c r="C466" i="1"/>
  <c r="D466" i="1"/>
  <c r="E466" i="1"/>
  <c r="F466" i="1"/>
  <c r="G466" i="1"/>
  <c r="H466" i="1"/>
  <c r="I466" i="1"/>
  <c r="J466" i="1"/>
  <c r="K466" i="1"/>
  <c r="L466" i="1"/>
  <c r="M466" i="1"/>
  <c r="C467" i="1"/>
  <c r="D467" i="1"/>
  <c r="E467" i="1"/>
  <c r="F467" i="1"/>
  <c r="G467" i="1"/>
  <c r="H467" i="1"/>
  <c r="I467" i="1"/>
  <c r="J467" i="1"/>
  <c r="K467" i="1"/>
  <c r="L467" i="1"/>
  <c r="M467" i="1"/>
  <c r="C468" i="1"/>
  <c r="D468" i="1"/>
  <c r="E468" i="1"/>
  <c r="F468" i="1"/>
  <c r="G468" i="1"/>
  <c r="H468" i="1"/>
  <c r="I468" i="1"/>
  <c r="J468" i="1"/>
  <c r="K468" i="1"/>
  <c r="L468" i="1"/>
  <c r="M468" i="1"/>
  <c r="C469" i="1"/>
  <c r="D469" i="1"/>
  <c r="E469" i="1"/>
  <c r="F469" i="1"/>
  <c r="G469" i="1"/>
  <c r="H469" i="1"/>
  <c r="I469" i="1"/>
  <c r="J469" i="1"/>
  <c r="K469" i="1"/>
  <c r="L469" i="1"/>
  <c r="M469" i="1"/>
  <c r="C470" i="1"/>
  <c r="D470" i="1"/>
  <c r="E470" i="1"/>
  <c r="F470" i="1"/>
  <c r="G470" i="1"/>
  <c r="H470" i="1"/>
  <c r="I470" i="1"/>
  <c r="J470" i="1"/>
  <c r="K470" i="1"/>
  <c r="L470" i="1"/>
  <c r="M470" i="1"/>
  <c r="B470" i="1"/>
  <c r="B469" i="1"/>
  <c r="B468" i="1"/>
  <c r="B467" i="1"/>
  <c r="B466" i="1"/>
  <c r="B465" i="1"/>
  <c r="A467" i="1"/>
  <c r="A465" i="1"/>
  <c r="C462" i="1"/>
  <c r="D462" i="1"/>
  <c r="E462" i="1"/>
  <c r="F462" i="1"/>
  <c r="G462" i="1"/>
  <c r="H462" i="1"/>
  <c r="I462" i="1"/>
  <c r="J462" i="1"/>
  <c r="K462" i="1"/>
  <c r="L462" i="1"/>
  <c r="M462" i="1"/>
  <c r="B462" i="1"/>
  <c r="A462" i="1"/>
  <c r="A461" i="1"/>
  <c r="C457" i="1"/>
  <c r="D457" i="1"/>
  <c r="E457" i="1"/>
  <c r="F457" i="1"/>
  <c r="G457" i="1"/>
  <c r="H457" i="1"/>
  <c r="I457" i="1"/>
  <c r="J457" i="1"/>
  <c r="K457" i="1"/>
  <c r="L457" i="1"/>
  <c r="M457" i="1"/>
  <c r="C458" i="1"/>
  <c r="D458" i="1"/>
  <c r="E458" i="1"/>
  <c r="F458" i="1"/>
  <c r="G458" i="1"/>
  <c r="H458" i="1"/>
  <c r="I458" i="1"/>
  <c r="J458" i="1"/>
  <c r="K458" i="1"/>
  <c r="L458" i="1"/>
  <c r="M458" i="1"/>
  <c r="B458" i="1"/>
  <c r="B457" i="1"/>
  <c r="A458" i="1"/>
  <c r="A457" i="1"/>
  <c r="C449" i="1"/>
  <c r="D449" i="1"/>
  <c r="E449" i="1"/>
  <c r="F449" i="1"/>
  <c r="G449" i="1"/>
  <c r="H449" i="1"/>
  <c r="I449" i="1"/>
  <c r="J449" i="1"/>
  <c r="K449" i="1"/>
  <c r="L449" i="1"/>
  <c r="M449" i="1"/>
  <c r="C450" i="1"/>
  <c r="D450" i="1"/>
  <c r="E450" i="1"/>
  <c r="F450" i="1"/>
  <c r="G450" i="1"/>
  <c r="H450" i="1"/>
  <c r="I450" i="1"/>
  <c r="J450" i="1"/>
  <c r="K450" i="1"/>
  <c r="L450" i="1"/>
  <c r="M450" i="1"/>
  <c r="C451" i="1"/>
  <c r="D451" i="1"/>
  <c r="E451" i="1"/>
  <c r="F451" i="1"/>
  <c r="G451" i="1"/>
  <c r="H451" i="1"/>
  <c r="I451" i="1"/>
  <c r="J451" i="1"/>
  <c r="K451" i="1"/>
  <c r="L451" i="1"/>
  <c r="M451" i="1"/>
  <c r="C452" i="1"/>
  <c r="D452" i="1"/>
  <c r="E452" i="1"/>
  <c r="F452" i="1"/>
  <c r="G452" i="1"/>
  <c r="H452" i="1"/>
  <c r="I452" i="1"/>
  <c r="J452" i="1"/>
  <c r="K452" i="1"/>
  <c r="L452" i="1"/>
  <c r="M452" i="1"/>
  <c r="C453" i="1"/>
  <c r="D453" i="1"/>
  <c r="E453" i="1"/>
  <c r="F453" i="1"/>
  <c r="G453" i="1"/>
  <c r="H453" i="1"/>
  <c r="I453" i="1"/>
  <c r="J453" i="1"/>
  <c r="K453" i="1"/>
  <c r="L453" i="1"/>
  <c r="M453" i="1"/>
  <c r="B453" i="1"/>
  <c r="B452" i="1"/>
  <c r="B451" i="1"/>
  <c r="B450" i="1"/>
  <c r="B449" i="1"/>
  <c r="A453" i="1"/>
  <c r="A452" i="1"/>
  <c r="A451" i="1"/>
  <c r="A450" i="1"/>
  <c r="A449" i="1"/>
  <c r="C442" i="1"/>
  <c r="D442" i="1"/>
  <c r="E442" i="1"/>
  <c r="F442" i="1"/>
  <c r="G442" i="1"/>
  <c r="H442" i="1"/>
  <c r="I442" i="1"/>
  <c r="J442" i="1"/>
  <c r="K442" i="1"/>
  <c r="L442" i="1"/>
  <c r="M442" i="1"/>
  <c r="C443" i="1"/>
  <c r="D443" i="1"/>
  <c r="E443" i="1"/>
  <c r="F443" i="1"/>
  <c r="G443" i="1"/>
  <c r="H443" i="1"/>
  <c r="I443" i="1"/>
  <c r="J443" i="1"/>
  <c r="K443" i="1"/>
  <c r="L443" i="1"/>
  <c r="M443" i="1"/>
  <c r="C444" i="1"/>
  <c r="D444" i="1"/>
  <c r="E444" i="1"/>
  <c r="F444" i="1"/>
  <c r="G444" i="1"/>
  <c r="H444" i="1"/>
  <c r="I444" i="1"/>
  <c r="J444" i="1"/>
  <c r="K444" i="1"/>
  <c r="L444" i="1"/>
  <c r="M444" i="1"/>
  <c r="C445" i="1"/>
  <c r="D445" i="1"/>
  <c r="E445" i="1"/>
  <c r="F445" i="1"/>
  <c r="G445" i="1"/>
  <c r="H445" i="1"/>
  <c r="I445" i="1"/>
  <c r="J445" i="1"/>
  <c r="K445" i="1"/>
  <c r="L445" i="1"/>
  <c r="M445" i="1"/>
  <c r="C446" i="1"/>
  <c r="D446" i="1"/>
  <c r="E446" i="1"/>
  <c r="F446" i="1"/>
  <c r="G446" i="1"/>
  <c r="H446" i="1"/>
  <c r="I446" i="1"/>
  <c r="J446" i="1"/>
  <c r="K446" i="1"/>
  <c r="L446" i="1"/>
  <c r="M446" i="1"/>
  <c r="B446" i="1"/>
  <c r="B445" i="1"/>
  <c r="B444" i="1"/>
  <c r="B443" i="1"/>
  <c r="B442" i="1"/>
  <c r="A443" i="1"/>
  <c r="A442" i="1"/>
  <c r="C435" i="1"/>
  <c r="D435" i="1"/>
  <c r="E435" i="1"/>
  <c r="F435" i="1"/>
  <c r="G435" i="1"/>
  <c r="H435" i="1"/>
  <c r="I435" i="1"/>
  <c r="J435" i="1"/>
  <c r="K435" i="1"/>
  <c r="L435" i="1"/>
  <c r="M435" i="1"/>
  <c r="C436" i="1"/>
  <c r="D436" i="1"/>
  <c r="E436" i="1"/>
  <c r="F436" i="1"/>
  <c r="G436" i="1"/>
  <c r="H436" i="1"/>
  <c r="I436" i="1"/>
  <c r="J436" i="1"/>
  <c r="K436" i="1"/>
  <c r="L436" i="1"/>
  <c r="M436" i="1"/>
  <c r="C437" i="1"/>
  <c r="D437" i="1"/>
  <c r="E437" i="1"/>
  <c r="F437" i="1"/>
  <c r="G437" i="1"/>
  <c r="H437" i="1"/>
  <c r="I437" i="1"/>
  <c r="J437" i="1"/>
  <c r="K437" i="1"/>
  <c r="L437" i="1"/>
  <c r="M437" i="1"/>
  <c r="B437" i="1"/>
  <c r="B436" i="1"/>
  <c r="B435" i="1"/>
  <c r="C431" i="1"/>
  <c r="D431" i="1"/>
  <c r="E431" i="1"/>
  <c r="F431" i="1"/>
  <c r="G431" i="1"/>
  <c r="H431" i="1"/>
  <c r="I431" i="1"/>
  <c r="J431" i="1"/>
  <c r="K431" i="1"/>
  <c r="L431" i="1"/>
  <c r="M431" i="1"/>
  <c r="C432" i="1"/>
  <c r="D432" i="1"/>
  <c r="E432" i="1"/>
  <c r="F432" i="1"/>
  <c r="G432" i="1"/>
  <c r="H432" i="1"/>
  <c r="I432" i="1"/>
  <c r="J432" i="1"/>
  <c r="K432" i="1"/>
  <c r="L432" i="1"/>
  <c r="M432" i="1"/>
  <c r="C433" i="1"/>
  <c r="D433" i="1"/>
  <c r="E433" i="1"/>
  <c r="F433" i="1"/>
  <c r="G433" i="1"/>
  <c r="H433" i="1"/>
  <c r="I433" i="1"/>
  <c r="J433" i="1"/>
  <c r="K433" i="1"/>
  <c r="L433" i="1"/>
  <c r="M433" i="1"/>
  <c r="B433" i="1"/>
  <c r="B432" i="1"/>
  <c r="B431" i="1"/>
  <c r="A433" i="1"/>
  <c r="A432" i="1"/>
  <c r="A431" i="1"/>
  <c r="C424" i="1"/>
  <c r="D424" i="1"/>
  <c r="E424" i="1"/>
  <c r="F424" i="1"/>
  <c r="G424" i="1"/>
  <c r="H424" i="1"/>
  <c r="I424" i="1"/>
  <c r="J424" i="1"/>
  <c r="K424" i="1"/>
  <c r="L424" i="1"/>
  <c r="M424" i="1"/>
  <c r="C425" i="1"/>
  <c r="D425" i="1"/>
  <c r="E425" i="1"/>
  <c r="F425" i="1"/>
  <c r="G425" i="1"/>
  <c r="H425" i="1"/>
  <c r="I425" i="1"/>
  <c r="J425" i="1"/>
  <c r="K425" i="1"/>
  <c r="L425" i="1"/>
  <c r="M425" i="1"/>
  <c r="C426" i="1"/>
  <c r="D426" i="1"/>
  <c r="E426" i="1"/>
  <c r="F426" i="1"/>
  <c r="G426" i="1"/>
  <c r="H426" i="1"/>
  <c r="I426" i="1"/>
  <c r="J426" i="1"/>
  <c r="K426" i="1"/>
  <c r="L426" i="1"/>
  <c r="M426" i="1"/>
  <c r="A425" i="1"/>
  <c r="B425" i="1"/>
  <c r="A426" i="1"/>
  <c r="B426" i="1"/>
  <c r="B424" i="1"/>
  <c r="A424" i="1"/>
  <c r="C419" i="1"/>
  <c r="D419" i="1"/>
  <c r="E419" i="1"/>
  <c r="F419" i="1"/>
  <c r="G419" i="1"/>
  <c r="H419" i="1"/>
  <c r="I419" i="1"/>
  <c r="J419" i="1"/>
  <c r="K419" i="1"/>
  <c r="L419" i="1"/>
  <c r="M419" i="1"/>
  <c r="C420" i="1"/>
  <c r="D420" i="1"/>
  <c r="E420" i="1"/>
  <c r="F420" i="1"/>
  <c r="G420" i="1"/>
  <c r="H420" i="1"/>
  <c r="I420" i="1"/>
  <c r="J420" i="1"/>
  <c r="K420" i="1"/>
  <c r="L420" i="1"/>
  <c r="M420" i="1"/>
  <c r="C421" i="1"/>
  <c r="D421" i="1"/>
  <c r="E421" i="1"/>
  <c r="F421" i="1"/>
  <c r="G421" i="1"/>
  <c r="H421" i="1"/>
  <c r="I421" i="1"/>
  <c r="J421" i="1"/>
  <c r="K421" i="1"/>
  <c r="L421" i="1"/>
  <c r="M421" i="1"/>
  <c r="C422" i="1"/>
  <c r="D422" i="1"/>
  <c r="E422" i="1"/>
  <c r="F422" i="1"/>
  <c r="G422" i="1"/>
  <c r="H422" i="1"/>
  <c r="I422" i="1"/>
  <c r="J422" i="1"/>
  <c r="K422" i="1"/>
  <c r="L422" i="1"/>
  <c r="M422" i="1"/>
  <c r="B422" i="1"/>
  <c r="A420" i="1"/>
  <c r="B420" i="1"/>
  <c r="A421" i="1"/>
  <c r="B421" i="1"/>
  <c r="B419" i="1"/>
  <c r="A419" i="1"/>
  <c r="C412" i="1"/>
  <c r="D412" i="1"/>
  <c r="E412" i="1"/>
  <c r="F412" i="1"/>
  <c r="G412" i="1"/>
  <c r="H412" i="1"/>
  <c r="I412" i="1"/>
  <c r="J412" i="1"/>
  <c r="K412" i="1"/>
  <c r="L412" i="1"/>
  <c r="M412" i="1"/>
  <c r="C413" i="1"/>
  <c r="D413" i="1"/>
  <c r="E413" i="1"/>
  <c r="F413" i="1"/>
  <c r="G413" i="1"/>
  <c r="H413" i="1"/>
  <c r="I413" i="1"/>
  <c r="J413" i="1"/>
  <c r="K413" i="1"/>
  <c r="L413" i="1"/>
  <c r="M413" i="1"/>
  <c r="C414" i="1"/>
  <c r="D414" i="1"/>
  <c r="E414" i="1"/>
  <c r="F414" i="1"/>
  <c r="G414" i="1"/>
  <c r="H414" i="1"/>
  <c r="I414" i="1"/>
  <c r="J414" i="1"/>
  <c r="K414" i="1"/>
  <c r="L414" i="1"/>
  <c r="M414" i="1"/>
  <c r="B414" i="1"/>
  <c r="B413" i="1"/>
  <c r="B412" i="1"/>
  <c r="A414" i="1"/>
  <c r="A413" i="1"/>
  <c r="A412" i="1"/>
  <c r="C408" i="1"/>
  <c r="D408" i="1"/>
  <c r="E408" i="1"/>
  <c r="F408" i="1"/>
  <c r="G408" i="1"/>
  <c r="H408" i="1"/>
  <c r="I408" i="1"/>
  <c r="J408" i="1"/>
  <c r="K408" i="1"/>
  <c r="L408" i="1"/>
  <c r="M408" i="1"/>
  <c r="C409" i="1"/>
  <c r="D409" i="1"/>
  <c r="E409" i="1"/>
  <c r="F409" i="1"/>
  <c r="G409" i="1"/>
  <c r="H409" i="1"/>
  <c r="I409" i="1"/>
  <c r="J409" i="1"/>
  <c r="K409" i="1"/>
  <c r="L409" i="1"/>
  <c r="M409" i="1"/>
  <c r="B409" i="1"/>
  <c r="B408" i="1"/>
  <c r="A408" i="1"/>
  <c r="C404" i="1"/>
  <c r="D404" i="1"/>
  <c r="E404" i="1"/>
  <c r="F404" i="1"/>
  <c r="G404" i="1"/>
  <c r="H404" i="1"/>
  <c r="I404" i="1"/>
  <c r="J404" i="1"/>
  <c r="K404" i="1"/>
  <c r="L404" i="1"/>
  <c r="M404" i="1"/>
  <c r="C405" i="1"/>
  <c r="D405" i="1"/>
  <c r="E405" i="1"/>
  <c r="F405" i="1"/>
  <c r="G405" i="1"/>
  <c r="H405" i="1"/>
  <c r="I405" i="1"/>
  <c r="J405" i="1"/>
  <c r="K405" i="1"/>
  <c r="L405" i="1"/>
  <c r="M405" i="1"/>
  <c r="B405" i="1"/>
  <c r="B404" i="1"/>
  <c r="A404" i="1"/>
  <c r="C400" i="1"/>
  <c r="D400" i="1"/>
  <c r="E400" i="1"/>
  <c r="F400" i="1"/>
  <c r="G400" i="1"/>
  <c r="H400" i="1"/>
  <c r="I400" i="1"/>
  <c r="J400" i="1"/>
  <c r="K400" i="1"/>
  <c r="L400" i="1"/>
  <c r="M400" i="1"/>
  <c r="C401" i="1"/>
  <c r="D401" i="1"/>
  <c r="E401" i="1"/>
  <c r="F401" i="1"/>
  <c r="G401" i="1"/>
  <c r="H401" i="1"/>
  <c r="I401" i="1"/>
  <c r="J401" i="1"/>
  <c r="K401" i="1"/>
  <c r="L401" i="1"/>
  <c r="M401" i="1"/>
  <c r="B401" i="1"/>
  <c r="B400" i="1"/>
  <c r="C395" i="1"/>
  <c r="D395" i="1"/>
  <c r="E395" i="1"/>
  <c r="F395" i="1"/>
  <c r="G395" i="1"/>
  <c r="H395" i="1"/>
  <c r="I395" i="1"/>
  <c r="J395" i="1"/>
  <c r="K395" i="1"/>
  <c r="L395" i="1"/>
  <c r="M395" i="1"/>
  <c r="C396" i="1"/>
  <c r="D396" i="1"/>
  <c r="E396" i="1"/>
  <c r="F396" i="1"/>
  <c r="G396" i="1"/>
  <c r="H396" i="1"/>
  <c r="I396" i="1"/>
  <c r="J396" i="1"/>
  <c r="K396" i="1"/>
  <c r="L396" i="1"/>
  <c r="M396" i="1"/>
  <c r="C397" i="1"/>
  <c r="D397" i="1"/>
  <c r="E397" i="1"/>
  <c r="F397" i="1"/>
  <c r="G397" i="1"/>
  <c r="H397" i="1"/>
  <c r="I397" i="1"/>
  <c r="J397" i="1"/>
  <c r="K397" i="1"/>
  <c r="L397" i="1"/>
  <c r="M397" i="1"/>
  <c r="B397" i="1"/>
  <c r="B396" i="1"/>
  <c r="B395" i="1"/>
  <c r="A396" i="1"/>
  <c r="A395" i="1"/>
  <c r="C389" i="1"/>
  <c r="D389" i="1"/>
  <c r="E389" i="1"/>
  <c r="F389" i="1"/>
  <c r="G389" i="1"/>
  <c r="H389" i="1"/>
  <c r="I389" i="1"/>
  <c r="J389" i="1"/>
  <c r="K389" i="1"/>
  <c r="L389" i="1"/>
  <c r="M389" i="1"/>
  <c r="C390" i="1"/>
  <c r="D390" i="1"/>
  <c r="E390" i="1"/>
  <c r="F390" i="1"/>
  <c r="G390" i="1"/>
  <c r="H390" i="1"/>
  <c r="I390" i="1"/>
  <c r="J390" i="1"/>
  <c r="K390" i="1"/>
  <c r="L390" i="1"/>
  <c r="M390" i="1"/>
  <c r="C391" i="1"/>
  <c r="D391" i="1"/>
  <c r="E391" i="1"/>
  <c r="F391" i="1"/>
  <c r="G391" i="1"/>
  <c r="H391" i="1"/>
  <c r="I391" i="1"/>
  <c r="J391" i="1"/>
  <c r="K391" i="1"/>
  <c r="L391" i="1"/>
  <c r="M391" i="1"/>
  <c r="B391" i="1"/>
  <c r="B390" i="1"/>
  <c r="B389" i="1"/>
  <c r="A389" i="1"/>
  <c r="C383" i="1"/>
  <c r="D383" i="1"/>
  <c r="E383" i="1"/>
  <c r="F383" i="1"/>
  <c r="G383" i="1"/>
  <c r="H383" i="1"/>
  <c r="I383" i="1"/>
  <c r="J383" i="1"/>
  <c r="K383" i="1"/>
  <c r="L383" i="1"/>
  <c r="M383" i="1"/>
  <c r="C384" i="1"/>
  <c r="D384" i="1"/>
  <c r="E384" i="1"/>
  <c r="F384" i="1"/>
  <c r="G384" i="1"/>
  <c r="H384" i="1"/>
  <c r="I384" i="1"/>
  <c r="J384" i="1"/>
  <c r="K384" i="1"/>
  <c r="L384" i="1"/>
  <c r="M384" i="1"/>
  <c r="C385" i="1"/>
  <c r="D385" i="1"/>
  <c r="E385" i="1"/>
  <c r="F385" i="1"/>
  <c r="G385" i="1"/>
  <c r="H385" i="1"/>
  <c r="I385" i="1"/>
  <c r="J385" i="1"/>
  <c r="K385" i="1"/>
  <c r="L385" i="1"/>
  <c r="M385" i="1"/>
  <c r="B385" i="1"/>
  <c r="B384" i="1"/>
  <c r="B383" i="1"/>
  <c r="A383" i="1"/>
  <c r="C375" i="1"/>
  <c r="D375" i="1"/>
  <c r="E375" i="1"/>
  <c r="F375" i="1"/>
  <c r="G375" i="1"/>
  <c r="H375" i="1"/>
  <c r="I375" i="1"/>
  <c r="J375" i="1"/>
  <c r="K375" i="1"/>
  <c r="L375" i="1"/>
  <c r="M375" i="1"/>
  <c r="C376" i="1"/>
  <c r="D376" i="1"/>
  <c r="E376" i="1"/>
  <c r="F376" i="1"/>
  <c r="G376" i="1"/>
  <c r="H376" i="1"/>
  <c r="I376" i="1"/>
  <c r="J376" i="1"/>
  <c r="K376" i="1"/>
  <c r="L376" i="1"/>
  <c r="M376" i="1"/>
  <c r="C377" i="1"/>
  <c r="D377" i="1"/>
  <c r="E377" i="1"/>
  <c r="F377" i="1"/>
  <c r="G377" i="1"/>
  <c r="H377" i="1"/>
  <c r="I377" i="1"/>
  <c r="J377" i="1"/>
  <c r="K377" i="1"/>
  <c r="L377" i="1"/>
  <c r="M377" i="1"/>
  <c r="C378" i="1"/>
  <c r="D378" i="1"/>
  <c r="E378" i="1"/>
  <c r="F378" i="1"/>
  <c r="G378" i="1"/>
  <c r="H378" i="1"/>
  <c r="I378" i="1"/>
  <c r="J378" i="1"/>
  <c r="K378" i="1"/>
  <c r="L378" i="1"/>
  <c r="M378" i="1"/>
  <c r="B378" i="1"/>
  <c r="B376" i="1"/>
  <c r="B377" i="1"/>
  <c r="B375" i="1"/>
  <c r="A377" i="1"/>
  <c r="A376" i="1"/>
  <c r="A375" i="1"/>
  <c r="C371" i="1"/>
  <c r="D371" i="1"/>
  <c r="E371" i="1"/>
  <c r="F371" i="1"/>
  <c r="G371" i="1"/>
  <c r="H371" i="1"/>
  <c r="I371" i="1"/>
  <c r="J371" i="1"/>
  <c r="K371" i="1"/>
  <c r="L371" i="1"/>
  <c r="M371" i="1"/>
  <c r="C372" i="1"/>
  <c r="D372" i="1"/>
  <c r="E372" i="1"/>
  <c r="F372" i="1"/>
  <c r="G372" i="1"/>
  <c r="H372" i="1"/>
  <c r="I372" i="1"/>
  <c r="J372" i="1"/>
  <c r="K372" i="1"/>
  <c r="L372" i="1"/>
  <c r="M372" i="1"/>
  <c r="B372" i="1"/>
  <c r="B371" i="1"/>
  <c r="A372" i="1"/>
  <c r="A371" i="1"/>
  <c r="C365" i="1"/>
  <c r="D365" i="1"/>
  <c r="E365" i="1"/>
  <c r="F365" i="1"/>
  <c r="G365" i="1"/>
  <c r="H365" i="1"/>
  <c r="I365" i="1"/>
  <c r="J365" i="1"/>
  <c r="K365" i="1"/>
  <c r="L365" i="1"/>
  <c r="M365" i="1"/>
  <c r="C366" i="1"/>
  <c r="D366" i="1"/>
  <c r="E366" i="1"/>
  <c r="F366" i="1"/>
  <c r="G366" i="1"/>
  <c r="H366" i="1"/>
  <c r="I366" i="1"/>
  <c r="J366" i="1"/>
  <c r="K366" i="1"/>
  <c r="L366" i="1"/>
  <c r="M366" i="1"/>
  <c r="B366" i="1"/>
  <c r="B365" i="1"/>
  <c r="A366" i="1"/>
  <c r="A365" i="1"/>
  <c r="C359" i="1"/>
  <c r="D359" i="1"/>
  <c r="E359" i="1"/>
  <c r="F359" i="1"/>
  <c r="G359" i="1"/>
  <c r="H359" i="1"/>
  <c r="I359" i="1"/>
  <c r="J359" i="1"/>
  <c r="K359" i="1"/>
  <c r="L359" i="1"/>
  <c r="M359" i="1"/>
  <c r="C360" i="1"/>
  <c r="D360" i="1"/>
  <c r="E360" i="1"/>
  <c r="F360" i="1"/>
  <c r="G360" i="1"/>
  <c r="H360" i="1"/>
  <c r="I360" i="1"/>
  <c r="J360" i="1"/>
  <c r="K360" i="1"/>
  <c r="L360" i="1"/>
  <c r="M360" i="1"/>
  <c r="C361" i="1"/>
  <c r="D361" i="1"/>
  <c r="E361" i="1"/>
  <c r="F361" i="1"/>
  <c r="G361" i="1"/>
  <c r="I361" i="1"/>
  <c r="J361" i="1"/>
  <c r="K361" i="1"/>
  <c r="L361" i="1"/>
  <c r="M361" i="1"/>
  <c r="N361" i="1" s="1"/>
  <c r="A360" i="1"/>
  <c r="B360" i="1"/>
  <c r="A361" i="1"/>
  <c r="B361" i="1"/>
  <c r="B359" i="1"/>
  <c r="A359" i="1"/>
  <c r="C355" i="1"/>
  <c r="D355" i="1"/>
  <c r="E355" i="1"/>
  <c r="F355" i="1"/>
  <c r="G355" i="1"/>
  <c r="H355" i="1"/>
  <c r="I355" i="1"/>
  <c r="J355" i="1"/>
  <c r="K355" i="1"/>
  <c r="L355" i="1"/>
  <c r="M355" i="1"/>
  <c r="C356" i="1"/>
  <c r="D356" i="1"/>
  <c r="E356" i="1"/>
  <c r="F356" i="1"/>
  <c r="G356" i="1"/>
  <c r="H356" i="1"/>
  <c r="I356" i="1"/>
  <c r="J356" i="1"/>
  <c r="K356" i="1"/>
  <c r="L356" i="1"/>
  <c r="M356" i="1"/>
  <c r="B356" i="1"/>
  <c r="B355" i="1"/>
  <c r="A356" i="1"/>
  <c r="A355" i="1"/>
  <c r="C349" i="1"/>
  <c r="D349" i="1"/>
  <c r="E349" i="1"/>
  <c r="F349" i="1"/>
  <c r="G349" i="1"/>
  <c r="H349" i="1"/>
  <c r="I349" i="1"/>
  <c r="J349" i="1"/>
  <c r="K349" i="1"/>
  <c r="L349" i="1"/>
  <c r="M349" i="1"/>
  <c r="C350" i="1"/>
  <c r="D350" i="1"/>
  <c r="E350" i="1"/>
  <c r="F350" i="1"/>
  <c r="G350" i="1"/>
  <c r="H350" i="1"/>
  <c r="I350" i="1"/>
  <c r="J350" i="1"/>
  <c r="K350" i="1"/>
  <c r="L350" i="1"/>
  <c r="M350" i="1"/>
  <c r="C351" i="1"/>
  <c r="D351" i="1"/>
  <c r="E351" i="1"/>
  <c r="F351" i="1"/>
  <c r="G351" i="1"/>
  <c r="H351" i="1"/>
  <c r="I351" i="1"/>
  <c r="J351" i="1"/>
  <c r="K351" i="1"/>
  <c r="L351" i="1"/>
  <c r="M351" i="1"/>
  <c r="N351" i="1" s="1"/>
  <c r="A350" i="1"/>
  <c r="B350" i="1"/>
  <c r="A351" i="1"/>
  <c r="B351" i="1"/>
  <c r="B349" i="1"/>
  <c r="A349" i="1"/>
  <c r="C343" i="1"/>
  <c r="D343" i="1"/>
  <c r="E343" i="1"/>
  <c r="F343" i="1"/>
  <c r="G343" i="1"/>
  <c r="H343" i="1"/>
  <c r="I343" i="1"/>
  <c r="J343" i="1"/>
  <c r="K343" i="1"/>
  <c r="L343" i="1"/>
  <c r="M343" i="1"/>
  <c r="C344" i="1"/>
  <c r="E344" i="1"/>
  <c r="F344" i="1"/>
  <c r="G344" i="1"/>
  <c r="H344" i="1"/>
  <c r="I344" i="1"/>
  <c r="J344" i="1"/>
  <c r="K344" i="1"/>
  <c r="L344" i="1"/>
  <c r="M344" i="1"/>
  <c r="C345" i="1"/>
  <c r="E345" i="1"/>
  <c r="F345" i="1"/>
  <c r="G345" i="1"/>
  <c r="H345" i="1"/>
  <c r="I345" i="1"/>
  <c r="J345" i="1"/>
  <c r="K345" i="1"/>
  <c r="L345" i="1"/>
  <c r="M345" i="1"/>
  <c r="N345" i="1" s="1"/>
  <c r="A344" i="1"/>
  <c r="B344" i="1"/>
  <c r="A345" i="1"/>
  <c r="B345" i="1"/>
  <c r="B343" i="1"/>
  <c r="A343" i="1"/>
  <c r="C338" i="1"/>
  <c r="D338" i="1"/>
  <c r="E338" i="1"/>
  <c r="F338" i="1"/>
  <c r="G338" i="1"/>
  <c r="H338" i="1"/>
  <c r="I338" i="1"/>
  <c r="J338" i="1"/>
  <c r="K338" i="1"/>
  <c r="L338" i="1"/>
  <c r="M338" i="1"/>
  <c r="C339" i="1"/>
  <c r="D339" i="1"/>
  <c r="E339" i="1"/>
  <c r="F339" i="1"/>
  <c r="G339" i="1"/>
  <c r="H339" i="1"/>
  <c r="I339" i="1"/>
  <c r="J339" i="1"/>
  <c r="K339" i="1"/>
  <c r="L339" i="1"/>
  <c r="M339" i="1"/>
  <c r="D340" i="1"/>
  <c r="E340" i="1"/>
  <c r="F340" i="1"/>
  <c r="G340" i="1"/>
  <c r="H340" i="1"/>
  <c r="I340" i="1"/>
  <c r="J340" i="1"/>
  <c r="K340" i="1"/>
  <c r="L340" i="1"/>
  <c r="M340" i="1"/>
  <c r="A339" i="1"/>
  <c r="B339" i="1"/>
  <c r="A340" i="1"/>
  <c r="B340" i="1"/>
  <c r="B338" i="1"/>
  <c r="A338" i="1"/>
  <c r="C332" i="1"/>
  <c r="D332" i="1"/>
  <c r="E332" i="1"/>
  <c r="F332" i="1"/>
  <c r="G332" i="1"/>
  <c r="H332" i="1"/>
  <c r="I332" i="1"/>
  <c r="J332" i="1"/>
  <c r="K332" i="1"/>
  <c r="L332" i="1"/>
  <c r="M332" i="1"/>
  <c r="C333" i="1"/>
  <c r="D333" i="1"/>
  <c r="E333" i="1"/>
  <c r="F333" i="1"/>
  <c r="G333" i="1"/>
  <c r="H333" i="1"/>
  <c r="I333" i="1"/>
  <c r="J333" i="1"/>
  <c r="K333" i="1"/>
  <c r="L333" i="1"/>
  <c r="M333" i="1"/>
  <c r="C334" i="1"/>
  <c r="E334" i="1"/>
  <c r="F334" i="1"/>
  <c r="G334" i="1"/>
  <c r="H334" i="1"/>
  <c r="I334" i="1"/>
  <c r="J334" i="1"/>
  <c r="K334" i="1"/>
  <c r="L334" i="1"/>
  <c r="M334" i="1"/>
  <c r="N334" i="1" s="1"/>
  <c r="A333" i="1"/>
  <c r="B333" i="1"/>
  <c r="A334" i="1"/>
  <c r="B334" i="1"/>
  <c r="B332" i="1"/>
  <c r="A332" i="1"/>
  <c r="C327" i="1"/>
  <c r="D327" i="1"/>
  <c r="E327" i="1"/>
  <c r="F327" i="1"/>
  <c r="G327" i="1"/>
  <c r="H327" i="1"/>
  <c r="I327" i="1"/>
  <c r="J327" i="1"/>
  <c r="K327" i="1"/>
  <c r="L327" i="1"/>
  <c r="M327" i="1"/>
  <c r="C328" i="1"/>
  <c r="D328" i="1"/>
  <c r="E328" i="1"/>
  <c r="F328" i="1"/>
  <c r="G328" i="1"/>
  <c r="H328" i="1"/>
  <c r="I328" i="1"/>
  <c r="J328" i="1"/>
  <c r="K328" i="1"/>
  <c r="L328" i="1"/>
  <c r="M328" i="1"/>
  <c r="C329" i="1"/>
  <c r="D329" i="1"/>
  <c r="E329" i="1"/>
  <c r="F329" i="1"/>
  <c r="G329" i="1"/>
  <c r="H329" i="1"/>
  <c r="I329" i="1"/>
  <c r="J329" i="1"/>
  <c r="K329" i="1"/>
  <c r="L329" i="1"/>
  <c r="M329" i="1"/>
  <c r="A328" i="1"/>
  <c r="B328" i="1"/>
  <c r="A329" i="1"/>
  <c r="B329" i="1"/>
  <c r="B327" i="1"/>
  <c r="A327" i="1"/>
  <c r="C320" i="1"/>
  <c r="D320" i="1"/>
  <c r="E320" i="1"/>
  <c r="F320" i="1"/>
  <c r="G320" i="1"/>
  <c r="H320" i="1"/>
  <c r="I320" i="1"/>
  <c r="J320" i="1"/>
  <c r="K320" i="1"/>
  <c r="L320" i="1"/>
  <c r="M320" i="1"/>
  <c r="C321" i="1"/>
  <c r="D321" i="1"/>
  <c r="E321" i="1"/>
  <c r="F321" i="1"/>
  <c r="G321" i="1"/>
  <c r="H321" i="1"/>
  <c r="I321" i="1"/>
  <c r="J321" i="1"/>
  <c r="K321" i="1"/>
  <c r="L321" i="1"/>
  <c r="M321" i="1"/>
  <c r="C322" i="1"/>
  <c r="D322" i="1"/>
  <c r="E322" i="1"/>
  <c r="F322" i="1"/>
  <c r="G322" i="1"/>
  <c r="H322" i="1"/>
  <c r="I322" i="1"/>
  <c r="J322" i="1"/>
  <c r="K322" i="1"/>
  <c r="L322" i="1"/>
  <c r="M322" i="1"/>
  <c r="A321" i="1"/>
  <c r="B321" i="1"/>
  <c r="A322" i="1"/>
  <c r="B322" i="1"/>
  <c r="B320" i="1"/>
  <c r="A320" i="1"/>
  <c r="C315" i="1"/>
  <c r="D315" i="1"/>
  <c r="E315" i="1"/>
  <c r="F315" i="1"/>
  <c r="G315" i="1"/>
  <c r="H315" i="1"/>
  <c r="I315" i="1"/>
  <c r="J315" i="1"/>
  <c r="K315" i="1"/>
  <c r="L315" i="1"/>
  <c r="M315" i="1"/>
  <c r="C316" i="1"/>
  <c r="D316" i="1"/>
  <c r="E316" i="1"/>
  <c r="F316" i="1"/>
  <c r="G316" i="1"/>
  <c r="H316" i="1"/>
  <c r="I316" i="1"/>
  <c r="J316" i="1"/>
  <c r="K316" i="1"/>
  <c r="L316" i="1"/>
  <c r="M316" i="1"/>
  <c r="C317" i="1"/>
  <c r="D317" i="1"/>
  <c r="E317" i="1"/>
  <c r="F317" i="1"/>
  <c r="G317" i="1"/>
  <c r="H317" i="1"/>
  <c r="I317" i="1"/>
  <c r="J317" i="1"/>
  <c r="K317" i="1"/>
  <c r="L317" i="1"/>
  <c r="M317" i="1"/>
  <c r="A316" i="1"/>
  <c r="B316" i="1"/>
  <c r="A317" i="1"/>
  <c r="B317" i="1"/>
  <c r="B315" i="1"/>
  <c r="A315" i="1"/>
  <c r="C311" i="1"/>
  <c r="D311" i="1"/>
  <c r="E311" i="1"/>
  <c r="F311" i="1"/>
  <c r="G311" i="1"/>
  <c r="H311" i="1"/>
  <c r="I311" i="1"/>
  <c r="J311" i="1"/>
  <c r="K311" i="1"/>
  <c r="L311" i="1"/>
  <c r="M311" i="1"/>
  <c r="C312" i="1"/>
  <c r="D312" i="1"/>
  <c r="E312" i="1"/>
  <c r="F312" i="1"/>
  <c r="G312" i="1"/>
  <c r="H312" i="1"/>
  <c r="I312" i="1"/>
  <c r="J312" i="1"/>
  <c r="K312" i="1"/>
  <c r="L312" i="1"/>
  <c r="M312" i="1"/>
  <c r="B311" i="1"/>
  <c r="B312" i="1"/>
  <c r="A312" i="1"/>
  <c r="C307" i="1"/>
  <c r="D307" i="1"/>
  <c r="E307" i="1"/>
  <c r="F307" i="1"/>
  <c r="G307" i="1"/>
  <c r="H307" i="1"/>
  <c r="I307" i="1"/>
  <c r="J307" i="1"/>
  <c r="K307" i="1"/>
  <c r="L307" i="1"/>
  <c r="M307" i="1"/>
  <c r="C308" i="1"/>
  <c r="D308" i="1"/>
  <c r="E308" i="1"/>
  <c r="F308" i="1"/>
  <c r="G308" i="1"/>
  <c r="H308" i="1"/>
  <c r="I308" i="1"/>
  <c r="J308" i="1"/>
  <c r="K308" i="1"/>
  <c r="L308" i="1"/>
  <c r="M308" i="1"/>
  <c r="B308" i="1"/>
  <c r="B307" i="1"/>
  <c r="A308" i="1"/>
  <c r="A307" i="1"/>
  <c r="C301" i="1"/>
  <c r="D301" i="1"/>
  <c r="E301" i="1"/>
  <c r="F301" i="1"/>
  <c r="G301" i="1"/>
  <c r="H301" i="1"/>
  <c r="I301" i="1"/>
  <c r="J301" i="1"/>
  <c r="K301" i="1"/>
  <c r="L301" i="1"/>
  <c r="M301" i="1"/>
  <c r="C302" i="1"/>
  <c r="D302" i="1"/>
  <c r="E302" i="1"/>
  <c r="F302" i="1"/>
  <c r="G302" i="1"/>
  <c r="H302" i="1"/>
  <c r="I302" i="1"/>
  <c r="J302" i="1"/>
  <c r="K302" i="1"/>
  <c r="L302" i="1"/>
  <c r="M302" i="1"/>
  <c r="C303" i="1"/>
  <c r="D303" i="1"/>
  <c r="E303" i="1"/>
  <c r="F303" i="1"/>
  <c r="G303" i="1"/>
  <c r="H303" i="1"/>
  <c r="I303" i="1"/>
  <c r="J303" i="1"/>
  <c r="K303" i="1"/>
  <c r="L303" i="1"/>
  <c r="M303" i="1"/>
  <c r="B301" i="1"/>
  <c r="B303" i="1"/>
  <c r="B302" i="1"/>
  <c r="A303" i="1"/>
  <c r="A302" i="1"/>
  <c r="C296" i="1"/>
  <c r="D296" i="1"/>
  <c r="E296" i="1"/>
  <c r="F296" i="1"/>
  <c r="G296" i="1"/>
  <c r="H296" i="1"/>
  <c r="I296" i="1"/>
  <c r="J296" i="1"/>
  <c r="K296" i="1"/>
  <c r="L296" i="1"/>
  <c r="M296" i="1"/>
  <c r="C297" i="1"/>
  <c r="D297" i="1"/>
  <c r="E297" i="1"/>
  <c r="F297" i="1"/>
  <c r="G297" i="1"/>
  <c r="H297" i="1"/>
  <c r="I297" i="1"/>
  <c r="J297" i="1"/>
  <c r="K297" i="1"/>
  <c r="L297" i="1"/>
  <c r="M297" i="1"/>
  <c r="C298" i="1"/>
  <c r="D298" i="1"/>
  <c r="E298" i="1"/>
  <c r="F298" i="1"/>
  <c r="G298" i="1"/>
  <c r="H298" i="1"/>
  <c r="I298" i="1"/>
  <c r="J298" i="1"/>
  <c r="K298" i="1"/>
  <c r="L298" i="1"/>
  <c r="M298" i="1"/>
  <c r="B298" i="1"/>
  <c r="B297" i="1"/>
  <c r="B296" i="1"/>
  <c r="A298" i="1"/>
  <c r="A297" i="1"/>
  <c r="C291" i="1"/>
  <c r="D291" i="1"/>
  <c r="E291" i="1"/>
  <c r="F291" i="1"/>
  <c r="G291" i="1"/>
  <c r="H291" i="1"/>
  <c r="I291" i="1"/>
  <c r="J291" i="1"/>
  <c r="K291" i="1"/>
  <c r="L291" i="1"/>
  <c r="M291" i="1"/>
  <c r="C292" i="1"/>
  <c r="D292" i="1"/>
  <c r="E292" i="1"/>
  <c r="F292" i="1"/>
  <c r="G292" i="1"/>
  <c r="H292" i="1"/>
  <c r="I292" i="1"/>
  <c r="J292" i="1"/>
  <c r="K292" i="1"/>
  <c r="L292" i="1"/>
  <c r="M292" i="1"/>
  <c r="C293" i="1"/>
  <c r="D293" i="1"/>
  <c r="E293" i="1"/>
  <c r="F293" i="1"/>
  <c r="G293" i="1"/>
  <c r="H293" i="1"/>
  <c r="I293" i="1"/>
  <c r="J293" i="1"/>
  <c r="K293" i="1"/>
  <c r="L293" i="1"/>
  <c r="M293" i="1"/>
  <c r="B293" i="1"/>
  <c r="B292" i="1"/>
  <c r="B291" i="1"/>
  <c r="C287" i="1"/>
  <c r="D287" i="1"/>
  <c r="E287" i="1"/>
  <c r="F287" i="1"/>
  <c r="G287" i="1"/>
  <c r="H287" i="1"/>
  <c r="I287" i="1"/>
  <c r="J287" i="1"/>
  <c r="K287" i="1"/>
  <c r="L287" i="1"/>
  <c r="M287" i="1"/>
  <c r="C288" i="1"/>
  <c r="D288" i="1"/>
  <c r="E288" i="1"/>
  <c r="F288" i="1"/>
  <c r="G288" i="1"/>
  <c r="H288" i="1"/>
  <c r="I288" i="1"/>
  <c r="J288" i="1"/>
  <c r="K288" i="1"/>
  <c r="L288" i="1"/>
  <c r="M288" i="1"/>
  <c r="B288" i="1"/>
  <c r="B287" i="1"/>
  <c r="A288" i="1"/>
  <c r="A287" i="1"/>
  <c r="C283" i="1"/>
  <c r="D283" i="1"/>
  <c r="E283" i="1"/>
  <c r="F283" i="1"/>
  <c r="G283" i="1"/>
  <c r="H283" i="1"/>
  <c r="I283" i="1"/>
  <c r="J283" i="1"/>
  <c r="K283" i="1"/>
  <c r="L283" i="1"/>
  <c r="M283" i="1"/>
  <c r="C284" i="1"/>
  <c r="D284" i="1"/>
  <c r="E284" i="1"/>
  <c r="F284" i="1"/>
  <c r="G284" i="1"/>
  <c r="H284" i="1"/>
  <c r="I284" i="1"/>
  <c r="J284" i="1"/>
  <c r="K284" i="1"/>
  <c r="L284" i="1"/>
  <c r="M284" i="1"/>
  <c r="B284" i="1"/>
  <c r="B283" i="1"/>
  <c r="A284" i="1"/>
  <c r="A283" i="1"/>
  <c r="C279" i="1"/>
  <c r="D279" i="1"/>
  <c r="E279" i="1"/>
  <c r="F279" i="1"/>
  <c r="G279" i="1"/>
  <c r="H279" i="1"/>
  <c r="I279" i="1"/>
  <c r="J279" i="1"/>
  <c r="K279" i="1"/>
  <c r="L279" i="1"/>
  <c r="M279" i="1"/>
  <c r="C280" i="1"/>
  <c r="D280" i="1"/>
  <c r="E280" i="1"/>
  <c r="F280" i="1"/>
  <c r="G280" i="1"/>
  <c r="H280" i="1"/>
  <c r="I280" i="1"/>
  <c r="J280" i="1"/>
  <c r="K280" i="1"/>
  <c r="L280" i="1"/>
  <c r="M280" i="1"/>
  <c r="B280" i="1"/>
  <c r="B279" i="1"/>
  <c r="A280" i="1"/>
  <c r="A279" i="1"/>
  <c r="C275" i="1"/>
  <c r="D275" i="1"/>
  <c r="E275" i="1"/>
  <c r="F275" i="1"/>
  <c r="G275" i="1"/>
  <c r="H275" i="1"/>
  <c r="I275" i="1"/>
  <c r="J275" i="1"/>
  <c r="K275" i="1"/>
  <c r="L275" i="1"/>
  <c r="M275" i="1"/>
  <c r="C276" i="1"/>
  <c r="D276" i="1"/>
  <c r="E276" i="1"/>
  <c r="F276" i="1"/>
  <c r="G276" i="1"/>
  <c r="H276" i="1"/>
  <c r="I276" i="1"/>
  <c r="J276" i="1"/>
  <c r="K276" i="1"/>
  <c r="L276" i="1"/>
  <c r="M276" i="1"/>
  <c r="B276" i="1"/>
  <c r="C273" i="1"/>
  <c r="D273" i="1"/>
  <c r="E273" i="1"/>
  <c r="F273" i="1"/>
  <c r="G273" i="1"/>
  <c r="H273" i="1"/>
  <c r="I273" i="1"/>
  <c r="J273" i="1"/>
  <c r="K273" i="1"/>
  <c r="L273" i="1"/>
  <c r="M273" i="1"/>
  <c r="A273" i="1"/>
  <c r="C268" i="1"/>
  <c r="D268" i="1"/>
  <c r="E268" i="1"/>
  <c r="F268" i="1"/>
  <c r="G268" i="1"/>
  <c r="H268" i="1"/>
  <c r="I268" i="1"/>
  <c r="J268" i="1"/>
  <c r="K268" i="1"/>
  <c r="L268" i="1"/>
  <c r="M268" i="1"/>
  <c r="C269" i="1"/>
  <c r="D269" i="1"/>
  <c r="E269" i="1"/>
  <c r="F269" i="1"/>
  <c r="G269" i="1"/>
  <c r="H269" i="1"/>
  <c r="I269" i="1"/>
  <c r="J269" i="1"/>
  <c r="K269" i="1"/>
  <c r="L269" i="1"/>
  <c r="M269" i="1"/>
  <c r="C270" i="1"/>
  <c r="D270" i="1"/>
  <c r="E270" i="1"/>
  <c r="F270" i="1"/>
  <c r="G270" i="1"/>
  <c r="H270" i="1"/>
  <c r="I270" i="1"/>
  <c r="J270" i="1"/>
  <c r="K270" i="1"/>
  <c r="L270" i="1"/>
  <c r="M270" i="1"/>
  <c r="B270" i="1"/>
  <c r="B269" i="1"/>
  <c r="C256" i="1"/>
  <c r="D256" i="1"/>
  <c r="E256" i="1"/>
  <c r="F256" i="1"/>
  <c r="G256" i="1"/>
  <c r="H256" i="1"/>
  <c r="I256" i="1"/>
  <c r="J256" i="1"/>
  <c r="K256" i="1"/>
  <c r="L256" i="1"/>
  <c r="M256" i="1"/>
  <c r="C257" i="1"/>
  <c r="D257" i="1"/>
  <c r="E257" i="1"/>
  <c r="F257" i="1"/>
  <c r="G257" i="1"/>
  <c r="H257" i="1"/>
  <c r="I257" i="1"/>
  <c r="J257" i="1"/>
  <c r="K257" i="1"/>
  <c r="L257" i="1"/>
  <c r="M257" i="1"/>
  <c r="C258" i="1"/>
  <c r="D258" i="1"/>
  <c r="E258" i="1"/>
  <c r="F258" i="1"/>
  <c r="G258" i="1"/>
  <c r="H258" i="1"/>
  <c r="I258" i="1"/>
  <c r="J258" i="1"/>
  <c r="K258" i="1"/>
  <c r="L258" i="1"/>
  <c r="M258" i="1"/>
  <c r="C259" i="1"/>
  <c r="D259" i="1"/>
  <c r="E259" i="1"/>
  <c r="F259" i="1"/>
  <c r="G259" i="1"/>
  <c r="H259" i="1"/>
  <c r="I259" i="1"/>
  <c r="J259" i="1"/>
  <c r="K259" i="1"/>
  <c r="L259" i="1"/>
  <c r="M259" i="1"/>
  <c r="C260" i="1"/>
  <c r="D260" i="1"/>
  <c r="E260" i="1"/>
  <c r="F260" i="1"/>
  <c r="G260" i="1"/>
  <c r="H260" i="1"/>
  <c r="I260" i="1"/>
  <c r="J260" i="1"/>
  <c r="K260" i="1"/>
  <c r="L260" i="1"/>
  <c r="M260" i="1"/>
  <c r="C261" i="1"/>
  <c r="D261" i="1"/>
  <c r="E261" i="1"/>
  <c r="F261" i="1"/>
  <c r="G261" i="1"/>
  <c r="H261" i="1"/>
  <c r="I261" i="1"/>
  <c r="J261" i="1"/>
  <c r="K261" i="1"/>
  <c r="L261" i="1"/>
  <c r="M261" i="1"/>
  <c r="B261" i="1"/>
  <c r="B260" i="1"/>
  <c r="B259" i="1"/>
  <c r="B258" i="1"/>
  <c r="B257" i="1"/>
  <c r="B256" i="1"/>
  <c r="A261" i="1"/>
  <c r="A260" i="1"/>
  <c r="A258" i="1"/>
  <c r="A256" i="1"/>
  <c r="C246" i="1"/>
  <c r="D246" i="1"/>
  <c r="E246" i="1"/>
  <c r="F246" i="1"/>
  <c r="G246" i="1"/>
  <c r="H246" i="1"/>
  <c r="I246" i="1"/>
  <c r="J246" i="1"/>
  <c r="K246" i="1"/>
  <c r="L246" i="1"/>
  <c r="M246" i="1"/>
  <c r="C248" i="1"/>
  <c r="D248" i="1"/>
  <c r="E248" i="1"/>
  <c r="F248" i="1"/>
  <c r="G248" i="1"/>
  <c r="H248" i="1"/>
  <c r="I248" i="1"/>
  <c r="J248" i="1"/>
  <c r="K248" i="1"/>
  <c r="L248" i="1"/>
  <c r="M248" i="1"/>
  <c r="C249" i="1"/>
  <c r="D249" i="1"/>
  <c r="E249" i="1"/>
  <c r="F249" i="1"/>
  <c r="G249" i="1"/>
  <c r="H249" i="1"/>
  <c r="I249" i="1"/>
  <c r="J249" i="1"/>
  <c r="K249" i="1"/>
  <c r="L249" i="1"/>
  <c r="M249" i="1"/>
  <c r="C250" i="1"/>
  <c r="D250" i="1"/>
  <c r="E250" i="1"/>
  <c r="F250" i="1"/>
  <c r="G250" i="1"/>
  <c r="H250" i="1"/>
  <c r="I250" i="1"/>
  <c r="J250" i="1"/>
  <c r="K250" i="1"/>
  <c r="L250" i="1"/>
  <c r="M250" i="1"/>
  <c r="C251" i="1"/>
  <c r="D251" i="1"/>
  <c r="E251" i="1"/>
  <c r="F251" i="1"/>
  <c r="G251" i="1"/>
  <c r="H251" i="1"/>
  <c r="I251" i="1"/>
  <c r="J251" i="1"/>
  <c r="K251" i="1"/>
  <c r="L251" i="1"/>
  <c r="M251" i="1"/>
  <c r="B251" i="1"/>
  <c r="B250" i="1"/>
  <c r="B249" i="1"/>
  <c r="B248" i="1"/>
  <c r="B246" i="1"/>
  <c r="A251" i="1"/>
  <c r="A250" i="1"/>
  <c r="A248" i="1"/>
  <c r="A246" i="1"/>
  <c r="C236" i="1"/>
  <c r="D236" i="1"/>
  <c r="E236" i="1"/>
  <c r="F236" i="1"/>
  <c r="G236" i="1"/>
  <c r="H236" i="1"/>
  <c r="I236" i="1"/>
  <c r="J236" i="1"/>
  <c r="K236" i="1"/>
  <c r="L236" i="1"/>
  <c r="M236" i="1"/>
  <c r="C237" i="1"/>
  <c r="D237" i="1"/>
  <c r="E237" i="1"/>
  <c r="F237" i="1"/>
  <c r="G237" i="1"/>
  <c r="H237" i="1"/>
  <c r="I237" i="1"/>
  <c r="J237" i="1"/>
  <c r="K237" i="1"/>
  <c r="L237" i="1"/>
  <c r="M237" i="1"/>
  <c r="C238" i="1"/>
  <c r="D238" i="1"/>
  <c r="E238" i="1"/>
  <c r="F238" i="1"/>
  <c r="G238" i="1"/>
  <c r="H238" i="1"/>
  <c r="I238" i="1"/>
  <c r="J238" i="1"/>
  <c r="K238" i="1"/>
  <c r="L238" i="1"/>
  <c r="M238" i="1"/>
  <c r="C239" i="1"/>
  <c r="D239" i="1"/>
  <c r="E239" i="1"/>
  <c r="F239" i="1"/>
  <c r="G239" i="1"/>
  <c r="H239" i="1"/>
  <c r="I239" i="1"/>
  <c r="J239" i="1"/>
  <c r="K239" i="1"/>
  <c r="L239" i="1"/>
  <c r="M239" i="1"/>
  <c r="D240" i="1"/>
  <c r="E240" i="1"/>
  <c r="F240" i="1"/>
  <c r="G240" i="1"/>
  <c r="H240" i="1"/>
  <c r="I240" i="1"/>
  <c r="J240" i="1"/>
  <c r="K240" i="1"/>
  <c r="L240" i="1"/>
  <c r="M240" i="1"/>
  <c r="C241" i="1"/>
  <c r="D241" i="1"/>
  <c r="E241" i="1"/>
  <c r="F241" i="1"/>
  <c r="G241" i="1"/>
  <c r="H241" i="1"/>
  <c r="I241" i="1"/>
  <c r="J241" i="1"/>
  <c r="K241" i="1"/>
  <c r="L241" i="1"/>
  <c r="M241" i="1"/>
  <c r="A241" i="1"/>
  <c r="A240" i="1"/>
  <c r="B241" i="1"/>
  <c r="B240" i="1"/>
  <c r="B239" i="1"/>
  <c r="B238" i="1"/>
  <c r="A238" i="1"/>
  <c r="B237" i="1"/>
  <c r="B236" i="1"/>
  <c r="A236" i="1"/>
  <c r="C226" i="1"/>
  <c r="D226" i="1"/>
  <c r="E226" i="1"/>
  <c r="F226" i="1"/>
  <c r="G226" i="1"/>
  <c r="H226" i="1"/>
  <c r="I226" i="1"/>
  <c r="J226" i="1"/>
  <c r="K226" i="1"/>
  <c r="L226" i="1"/>
  <c r="M226" i="1"/>
  <c r="C227" i="1"/>
  <c r="D227" i="1"/>
  <c r="E227" i="1"/>
  <c r="F227" i="1"/>
  <c r="G227" i="1"/>
  <c r="H227" i="1"/>
  <c r="I227" i="1"/>
  <c r="J227" i="1"/>
  <c r="K227" i="1"/>
  <c r="L227" i="1"/>
  <c r="M227" i="1"/>
  <c r="C229" i="1"/>
  <c r="D229" i="1"/>
  <c r="E229" i="1"/>
  <c r="F229" i="1"/>
  <c r="G229" i="1"/>
  <c r="H229" i="1"/>
  <c r="I229" i="1"/>
  <c r="J229" i="1"/>
  <c r="K229" i="1"/>
  <c r="L229" i="1"/>
  <c r="M229" i="1"/>
  <c r="D230" i="1"/>
  <c r="E230" i="1"/>
  <c r="F230" i="1"/>
  <c r="G230" i="1"/>
  <c r="H230" i="1"/>
  <c r="I230" i="1"/>
  <c r="J230" i="1"/>
  <c r="K230" i="1"/>
  <c r="L230" i="1"/>
  <c r="M230" i="1"/>
  <c r="C231" i="1"/>
  <c r="D231" i="1"/>
  <c r="E231" i="1"/>
  <c r="F231" i="1"/>
  <c r="G231" i="1"/>
  <c r="H231" i="1"/>
  <c r="I231" i="1"/>
  <c r="J231" i="1"/>
  <c r="K231" i="1"/>
  <c r="L231" i="1"/>
  <c r="M231" i="1"/>
  <c r="B226" i="1"/>
  <c r="B227" i="1"/>
  <c r="A227" i="1"/>
  <c r="A231" i="1"/>
  <c r="A230" i="1"/>
  <c r="A229" i="1"/>
  <c r="C220" i="1"/>
  <c r="D220" i="1"/>
  <c r="E220" i="1"/>
  <c r="F220" i="1"/>
  <c r="G220" i="1"/>
  <c r="H220" i="1"/>
  <c r="I220" i="1"/>
  <c r="J220" i="1"/>
  <c r="K220" i="1"/>
  <c r="L220" i="1"/>
  <c r="M220" i="1"/>
  <c r="C222" i="1"/>
  <c r="C224" i="1" s="1"/>
  <c r="D222" i="1"/>
  <c r="D224" i="1" s="1"/>
  <c r="E222" i="1"/>
  <c r="E224" i="1" s="1"/>
  <c r="F222" i="1"/>
  <c r="F224" i="1" s="1"/>
  <c r="G222" i="1"/>
  <c r="G224" i="1" s="1"/>
  <c r="H222" i="1"/>
  <c r="H224" i="1" s="1"/>
  <c r="I222" i="1"/>
  <c r="I224" i="1" s="1"/>
  <c r="J222" i="1"/>
  <c r="J224" i="1" s="1"/>
  <c r="K222" i="1"/>
  <c r="K224" i="1" s="1"/>
  <c r="L222" i="1"/>
  <c r="L224" i="1" s="1"/>
  <c r="M222" i="1"/>
  <c r="M224" i="1" s="1"/>
  <c r="B222" i="1"/>
  <c r="B224" i="1" s="1"/>
  <c r="B220" i="1"/>
  <c r="A222" i="1"/>
  <c r="A220" i="1"/>
  <c r="C214" i="1"/>
  <c r="D214" i="1"/>
  <c r="E214" i="1"/>
  <c r="F214" i="1"/>
  <c r="G214" i="1"/>
  <c r="H214" i="1"/>
  <c r="I214" i="1"/>
  <c r="J214" i="1"/>
  <c r="K214" i="1"/>
  <c r="L214" i="1"/>
  <c r="M214" i="1"/>
  <c r="C215" i="1"/>
  <c r="D215" i="1"/>
  <c r="E215" i="1"/>
  <c r="F215" i="1"/>
  <c r="G215" i="1"/>
  <c r="H215" i="1"/>
  <c r="I215" i="1"/>
  <c r="J215" i="1"/>
  <c r="K215" i="1"/>
  <c r="L215" i="1"/>
  <c r="M215" i="1"/>
  <c r="C216" i="1"/>
  <c r="D216" i="1"/>
  <c r="E216" i="1"/>
  <c r="F216" i="1"/>
  <c r="G216" i="1"/>
  <c r="H216" i="1"/>
  <c r="I216" i="1"/>
  <c r="J216" i="1"/>
  <c r="K216" i="1"/>
  <c r="L216" i="1"/>
  <c r="M216" i="1"/>
  <c r="A216" i="1"/>
  <c r="A215" i="1"/>
  <c r="C210" i="1"/>
  <c r="D210" i="1"/>
  <c r="E210" i="1"/>
  <c r="F210" i="1"/>
  <c r="G210" i="1"/>
  <c r="H210" i="1"/>
  <c r="I210" i="1"/>
  <c r="J210" i="1"/>
  <c r="K210" i="1"/>
  <c r="L210" i="1"/>
  <c r="M210" i="1"/>
  <c r="C211" i="1"/>
  <c r="D211" i="1"/>
  <c r="E211" i="1"/>
  <c r="F211" i="1"/>
  <c r="G211" i="1"/>
  <c r="H211" i="1"/>
  <c r="I211" i="1"/>
  <c r="J211" i="1"/>
  <c r="K211" i="1"/>
  <c r="L211" i="1"/>
  <c r="M211" i="1"/>
  <c r="B210" i="1"/>
  <c r="B211" i="1"/>
  <c r="A211" i="1"/>
  <c r="C203" i="1"/>
  <c r="D203" i="1"/>
  <c r="E203" i="1"/>
  <c r="F203" i="1"/>
  <c r="G203" i="1"/>
  <c r="H203" i="1"/>
  <c r="I203" i="1"/>
  <c r="J203" i="1"/>
  <c r="K203" i="1"/>
  <c r="L203" i="1"/>
  <c r="M203" i="1"/>
  <c r="C204" i="1"/>
  <c r="D204" i="1"/>
  <c r="E204" i="1"/>
  <c r="F204" i="1"/>
  <c r="G204" i="1"/>
  <c r="H204" i="1"/>
  <c r="I204" i="1"/>
  <c r="J204" i="1"/>
  <c r="K204" i="1"/>
  <c r="L204" i="1"/>
  <c r="M204" i="1"/>
  <c r="C205" i="1"/>
  <c r="D205" i="1"/>
  <c r="E205" i="1"/>
  <c r="F205" i="1"/>
  <c r="G205" i="1"/>
  <c r="H205" i="1"/>
  <c r="I205" i="1"/>
  <c r="J205" i="1"/>
  <c r="K205" i="1"/>
  <c r="L205" i="1"/>
  <c r="M205" i="1"/>
  <c r="C206" i="1"/>
  <c r="D206" i="1"/>
  <c r="E206" i="1"/>
  <c r="F206" i="1"/>
  <c r="G206" i="1"/>
  <c r="H206" i="1"/>
  <c r="I206" i="1"/>
  <c r="J206" i="1"/>
  <c r="K206" i="1"/>
  <c r="L206" i="1"/>
  <c r="M206" i="1"/>
  <c r="B206" i="1"/>
  <c r="B205" i="1"/>
  <c r="B204" i="1"/>
  <c r="B203" i="1"/>
  <c r="C196" i="1"/>
  <c r="D196" i="1"/>
  <c r="E196" i="1"/>
  <c r="F196" i="1"/>
  <c r="G196" i="1"/>
  <c r="H196" i="1"/>
  <c r="I196" i="1"/>
  <c r="J196" i="1"/>
  <c r="K196" i="1"/>
  <c r="L196" i="1"/>
  <c r="M196" i="1"/>
  <c r="C197" i="1"/>
  <c r="D197" i="1"/>
  <c r="E197" i="1"/>
  <c r="F197" i="1"/>
  <c r="G197" i="1"/>
  <c r="H197" i="1"/>
  <c r="I197" i="1"/>
  <c r="J197" i="1"/>
  <c r="K197" i="1"/>
  <c r="L197" i="1"/>
  <c r="M197" i="1"/>
  <c r="C198" i="1"/>
  <c r="D198" i="1"/>
  <c r="E198" i="1"/>
  <c r="F198" i="1"/>
  <c r="G198" i="1"/>
  <c r="H198" i="1"/>
  <c r="I198" i="1"/>
  <c r="J198" i="1"/>
  <c r="K198" i="1"/>
  <c r="L198" i="1"/>
  <c r="M198" i="1"/>
  <c r="C199" i="1"/>
  <c r="D199" i="1"/>
  <c r="E199" i="1"/>
  <c r="F199" i="1"/>
  <c r="G199" i="1"/>
  <c r="H199" i="1"/>
  <c r="I199" i="1"/>
  <c r="J199" i="1"/>
  <c r="K199" i="1"/>
  <c r="L199" i="1"/>
  <c r="M199" i="1"/>
  <c r="B197" i="1"/>
  <c r="B198" i="1"/>
  <c r="B199" i="1"/>
  <c r="B196" i="1"/>
  <c r="A197" i="1"/>
  <c r="A198" i="1"/>
  <c r="A199" i="1"/>
  <c r="A196" i="1"/>
  <c r="C188" i="1"/>
  <c r="D188" i="1"/>
  <c r="E188" i="1"/>
  <c r="F188" i="1"/>
  <c r="G188" i="1"/>
  <c r="H188" i="1"/>
  <c r="I188" i="1"/>
  <c r="J188" i="1"/>
  <c r="K188" i="1"/>
  <c r="L188" i="1"/>
  <c r="M188" i="1"/>
  <c r="C189" i="1"/>
  <c r="D189" i="1"/>
  <c r="E189" i="1"/>
  <c r="F189" i="1"/>
  <c r="G189" i="1"/>
  <c r="H189" i="1"/>
  <c r="I189" i="1"/>
  <c r="J189" i="1"/>
  <c r="K189" i="1"/>
  <c r="L189" i="1"/>
  <c r="M189" i="1"/>
  <c r="C190" i="1"/>
  <c r="D190" i="1"/>
  <c r="E190" i="1"/>
  <c r="F190" i="1"/>
  <c r="G190" i="1"/>
  <c r="H190" i="1"/>
  <c r="I190" i="1"/>
  <c r="J190" i="1"/>
  <c r="K190" i="1"/>
  <c r="L190" i="1"/>
  <c r="M190" i="1"/>
  <c r="C191" i="1"/>
  <c r="D191" i="1"/>
  <c r="E191" i="1"/>
  <c r="F191" i="1"/>
  <c r="G191" i="1"/>
  <c r="H191" i="1"/>
  <c r="I191" i="1"/>
  <c r="J191" i="1"/>
  <c r="K191" i="1"/>
  <c r="L191" i="1"/>
  <c r="M191" i="1"/>
  <c r="A189" i="1"/>
  <c r="B189" i="1"/>
  <c r="A190" i="1"/>
  <c r="B190" i="1"/>
  <c r="A191" i="1"/>
  <c r="B191" i="1"/>
  <c r="B188" i="1"/>
  <c r="A188" i="1"/>
  <c r="C183" i="1"/>
  <c r="D183" i="1"/>
  <c r="E183" i="1"/>
  <c r="F183" i="1"/>
  <c r="G183" i="1"/>
  <c r="H183" i="1"/>
  <c r="I183" i="1"/>
  <c r="J183" i="1"/>
  <c r="K183" i="1"/>
  <c r="L183" i="1"/>
  <c r="M183" i="1"/>
  <c r="C184" i="1"/>
  <c r="D184" i="1"/>
  <c r="E184" i="1"/>
  <c r="F184" i="1"/>
  <c r="G184" i="1"/>
  <c r="H184" i="1"/>
  <c r="I184" i="1"/>
  <c r="J184" i="1"/>
  <c r="K184" i="1"/>
  <c r="L184" i="1"/>
  <c r="M184" i="1"/>
  <c r="A184" i="1"/>
  <c r="B184" i="1"/>
  <c r="B183" i="1"/>
  <c r="A183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C180" i="1"/>
  <c r="D180" i="1"/>
  <c r="E180" i="1"/>
  <c r="F180" i="1"/>
  <c r="G180" i="1"/>
  <c r="H180" i="1"/>
  <c r="I180" i="1"/>
  <c r="J180" i="1"/>
  <c r="K180" i="1"/>
  <c r="L180" i="1"/>
  <c r="M180" i="1"/>
  <c r="A180" i="1"/>
  <c r="C174" i="1"/>
  <c r="D174" i="1"/>
  <c r="E174" i="1"/>
  <c r="F174" i="1"/>
  <c r="G174" i="1"/>
  <c r="H174" i="1"/>
  <c r="I174" i="1"/>
  <c r="J174" i="1"/>
  <c r="K174" i="1"/>
  <c r="L174" i="1"/>
  <c r="M174" i="1"/>
  <c r="C175" i="1"/>
  <c r="D175" i="1"/>
  <c r="E175" i="1"/>
  <c r="F175" i="1"/>
  <c r="G175" i="1"/>
  <c r="H175" i="1"/>
  <c r="I175" i="1"/>
  <c r="J175" i="1"/>
  <c r="K175" i="1"/>
  <c r="L175" i="1"/>
  <c r="M175" i="1"/>
  <c r="B175" i="1"/>
  <c r="A175" i="1"/>
  <c r="C170" i="1"/>
  <c r="D170" i="1"/>
  <c r="E170" i="1"/>
  <c r="F170" i="1"/>
  <c r="G170" i="1"/>
  <c r="H170" i="1"/>
  <c r="I170" i="1"/>
  <c r="J170" i="1"/>
  <c r="K170" i="1"/>
  <c r="L170" i="1"/>
  <c r="M170" i="1"/>
  <c r="C171" i="1"/>
  <c r="D171" i="1"/>
  <c r="E171" i="1"/>
  <c r="F171" i="1"/>
  <c r="G171" i="1"/>
  <c r="H171" i="1"/>
  <c r="I171" i="1"/>
  <c r="J171" i="1"/>
  <c r="K171" i="1"/>
  <c r="L171" i="1"/>
  <c r="M171" i="1"/>
  <c r="B171" i="1"/>
  <c r="B170" i="1"/>
  <c r="A171" i="1"/>
  <c r="C166" i="1"/>
  <c r="D166" i="1"/>
  <c r="E166" i="1"/>
  <c r="F166" i="1"/>
  <c r="G166" i="1"/>
  <c r="H166" i="1"/>
  <c r="I166" i="1"/>
  <c r="J166" i="1"/>
  <c r="K166" i="1"/>
  <c r="L166" i="1"/>
  <c r="M166" i="1"/>
  <c r="C167" i="1"/>
  <c r="D167" i="1"/>
  <c r="E167" i="1"/>
  <c r="F167" i="1"/>
  <c r="G167" i="1"/>
  <c r="H167" i="1"/>
  <c r="I167" i="1"/>
  <c r="J167" i="1"/>
  <c r="K167" i="1"/>
  <c r="L167" i="1"/>
  <c r="M167" i="1"/>
  <c r="B166" i="1"/>
  <c r="B167" i="1"/>
  <c r="A167" i="1"/>
  <c r="B447" i="1" l="1"/>
  <c r="F447" i="1"/>
  <c r="G447" i="1"/>
  <c r="M447" i="1"/>
  <c r="E447" i="1"/>
  <c r="L447" i="1"/>
  <c r="D447" i="1"/>
  <c r="K447" i="1"/>
  <c r="C447" i="1"/>
  <c r="J447" i="1"/>
  <c r="I447" i="1"/>
  <c r="H447" i="1"/>
  <c r="B228" i="1"/>
  <c r="B233" i="1" s="1"/>
  <c r="C341" i="1"/>
  <c r="C335" i="1"/>
  <c r="B341" i="1"/>
  <c r="D341" i="1"/>
  <c r="B502" i="1"/>
  <c r="F502" i="1"/>
  <c r="M502" i="1"/>
  <c r="E502" i="1"/>
  <c r="I502" i="1"/>
  <c r="L502" i="1"/>
  <c r="D502" i="1"/>
  <c r="K502" i="1"/>
  <c r="C502" i="1"/>
  <c r="J502" i="1"/>
  <c r="H502" i="1"/>
  <c r="G502" i="1"/>
  <c r="L176" i="1"/>
  <c r="H176" i="1"/>
  <c r="L228" i="1"/>
  <c r="L233" i="1" s="1"/>
  <c r="H228" i="1"/>
  <c r="H233" i="1" s="1"/>
  <c r="D228" i="1"/>
  <c r="D233" i="1" s="1"/>
  <c r="K228" i="1"/>
  <c r="K233" i="1" s="1"/>
  <c r="G228" i="1"/>
  <c r="G234" i="1" s="1"/>
  <c r="M228" i="1"/>
  <c r="M234" i="1" s="1"/>
  <c r="I228" i="1"/>
  <c r="I233" i="1" s="1"/>
  <c r="E228" i="1"/>
  <c r="E233" i="1" s="1"/>
  <c r="C228" i="1"/>
  <c r="C233" i="1" s="1"/>
  <c r="B330" i="1"/>
  <c r="D176" i="1"/>
  <c r="N413" i="1"/>
  <c r="B232" i="1"/>
  <c r="N414" i="1"/>
  <c r="K176" i="1"/>
  <c r="G176" i="1"/>
  <c r="C176" i="1"/>
  <c r="N179" i="1"/>
  <c r="J176" i="1"/>
  <c r="F176" i="1"/>
  <c r="M176" i="1"/>
  <c r="I176" i="1"/>
  <c r="E176" i="1"/>
  <c r="J228" i="1"/>
  <c r="J233" i="1" s="1"/>
  <c r="F228" i="1"/>
  <c r="F233" i="1" s="1"/>
  <c r="N525" i="1"/>
  <c r="N524" i="1"/>
  <c r="N523" i="1"/>
  <c r="N522" i="1"/>
  <c r="N521" i="1"/>
  <c r="N527" i="1"/>
  <c r="N526" i="1"/>
  <c r="N518" i="1"/>
  <c r="N517" i="1"/>
  <c r="N540" i="1"/>
  <c r="N519" i="1"/>
  <c r="N520" i="1"/>
  <c r="N541" i="1"/>
  <c r="N539" i="1"/>
  <c r="N538" i="1"/>
  <c r="G233" i="1" l="1"/>
  <c r="M233" i="1"/>
  <c r="L234" i="1"/>
  <c r="K234" i="1"/>
  <c r="C234" i="1"/>
  <c r="E234" i="1"/>
  <c r="H234" i="1"/>
  <c r="D234" i="1"/>
  <c r="I234" i="1"/>
  <c r="B234" i="1"/>
  <c r="F234" i="1"/>
  <c r="J234" i="1"/>
  <c r="C438" i="1"/>
  <c r="F438" i="1"/>
  <c r="K438" i="1"/>
  <c r="M438" i="1"/>
  <c r="C439" i="1"/>
  <c r="D439" i="1"/>
  <c r="E439" i="1"/>
  <c r="F439" i="1"/>
  <c r="G439" i="1"/>
  <c r="I439" i="1"/>
  <c r="J439" i="1"/>
  <c r="L439" i="1"/>
  <c r="M439" i="1"/>
  <c r="D440" i="1"/>
  <c r="E440" i="1"/>
  <c r="F440" i="1"/>
  <c r="G440" i="1"/>
  <c r="H440" i="1"/>
  <c r="I440" i="1"/>
  <c r="J440" i="1"/>
  <c r="L440" i="1"/>
  <c r="M440" i="1"/>
  <c r="B440" i="1"/>
  <c r="B438" i="1"/>
  <c r="C427" i="1"/>
  <c r="D427" i="1"/>
  <c r="E427" i="1"/>
  <c r="G427" i="1"/>
  <c r="H427" i="1"/>
  <c r="I427" i="1"/>
  <c r="K427" i="1"/>
  <c r="L427" i="1"/>
  <c r="M427" i="1"/>
  <c r="B427" i="1"/>
  <c r="E463" i="1" l="1"/>
  <c r="H471" i="1"/>
  <c r="D459" i="1"/>
  <c r="F483" i="1"/>
  <c r="L482" i="1"/>
  <c r="D482" i="1"/>
  <c r="F481" i="1"/>
  <c r="E493" i="1"/>
  <c r="G492" i="1"/>
  <c r="C492" i="1"/>
  <c r="M491" i="1"/>
  <c r="E491" i="1"/>
  <c r="I513" i="1"/>
  <c r="M429" i="1"/>
  <c r="I429" i="1"/>
  <c r="E429" i="1"/>
  <c r="F428" i="1"/>
  <c r="I455" i="1"/>
  <c r="J429" i="1"/>
  <c r="F429" i="1"/>
  <c r="K428" i="1"/>
  <c r="G428" i="1"/>
  <c r="N437" i="1"/>
  <c r="B454" i="1"/>
  <c r="I454" i="1"/>
  <c r="J459" i="1"/>
  <c r="L463" i="1"/>
  <c r="H463" i="1"/>
  <c r="G463" i="1"/>
  <c r="M473" i="1"/>
  <c r="E473" i="1"/>
  <c r="D472" i="1"/>
  <c r="K472" i="1"/>
  <c r="C472" i="1"/>
  <c r="B482" i="1"/>
  <c r="M483" i="1"/>
  <c r="K482" i="1"/>
  <c r="F482" i="1"/>
  <c r="D481" i="1"/>
  <c r="B491" i="1"/>
  <c r="J492" i="1"/>
  <c r="F492" i="1"/>
  <c r="L491" i="1"/>
  <c r="H491" i="1"/>
  <c r="D491" i="1"/>
  <c r="M497" i="1"/>
  <c r="I497" i="1"/>
  <c r="E497" i="1"/>
  <c r="I508" i="1"/>
  <c r="M463" i="1"/>
  <c r="I463" i="1"/>
  <c r="I472" i="1"/>
  <c r="B483" i="1"/>
  <c r="K473" i="1"/>
  <c r="G471" i="1"/>
  <c r="I428" i="1"/>
  <c r="J483" i="1"/>
  <c r="H473" i="1"/>
  <c r="F472" i="1"/>
  <c r="G497" i="1"/>
  <c r="E492" i="1"/>
  <c r="L497" i="1"/>
  <c r="H497" i="1"/>
  <c r="D497" i="1"/>
  <c r="L508" i="1"/>
  <c r="H508" i="1"/>
  <c r="G513" i="1"/>
  <c r="D429" i="1"/>
  <c r="B492" i="1"/>
  <c r="H482" i="1"/>
  <c r="J481" i="1"/>
  <c r="M493" i="1"/>
  <c r="I493" i="1"/>
  <c r="K492" i="1"/>
  <c r="I491" i="1"/>
  <c r="B497" i="1"/>
  <c r="J497" i="1"/>
  <c r="B472" i="1"/>
  <c r="D471" i="1"/>
  <c r="K483" i="1"/>
  <c r="F493" i="1"/>
  <c r="F497" i="1"/>
  <c r="J428" i="1"/>
  <c r="M428" i="1"/>
  <c r="K497" i="1"/>
  <c r="C497" i="1"/>
  <c r="B508" i="1"/>
  <c r="B428" i="1"/>
  <c r="C428" i="1"/>
  <c r="K463" i="1"/>
  <c r="C463" i="1"/>
  <c r="I473" i="1"/>
  <c r="L473" i="1"/>
  <c r="D473" i="1"/>
  <c r="G472" i="1"/>
  <c r="J472" i="1"/>
  <c r="M471" i="1"/>
  <c r="L471" i="1"/>
  <c r="B481" i="1"/>
  <c r="J482" i="1"/>
  <c r="L481" i="1"/>
  <c r="H481" i="1"/>
  <c r="K481" i="1"/>
  <c r="K493" i="1"/>
  <c r="G493" i="1"/>
  <c r="C493" i="1"/>
  <c r="J493" i="1"/>
  <c r="M492" i="1"/>
  <c r="I492" i="1"/>
  <c r="K491" i="1"/>
  <c r="G491" i="1"/>
  <c r="C491" i="1"/>
  <c r="N446" i="1"/>
  <c r="B459" i="1"/>
  <c r="B455" i="1"/>
  <c r="G454" i="1"/>
  <c r="M454" i="1"/>
  <c r="E454" i="1"/>
  <c r="B493" i="1"/>
  <c r="N507" i="1"/>
  <c r="B429" i="1"/>
  <c r="E428" i="1"/>
  <c r="N426" i="1"/>
  <c r="N425" i="1"/>
  <c r="G455" i="1"/>
  <c r="L459" i="1"/>
  <c r="H459" i="1"/>
  <c r="K459" i="1"/>
  <c r="G459" i="1"/>
  <c r="C459" i="1"/>
  <c r="D463" i="1"/>
  <c r="E438" i="1"/>
  <c r="G483" i="1"/>
  <c r="C483" i="1"/>
  <c r="M482" i="1"/>
  <c r="I482" i="1"/>
  <c r="G481" i="1"/>
  <c r="H439" i="1"/>
  <c r="G438" i="1"/>
  <c r="J455" i="1"/>
  <c r="F455" i="1"/>
  <c r="K454" i="1"/>
  <c r="C454" i="1"/>
  <c r="F454" i="1"/>
  <c r="N506" i="1"/>
  <c r="M508" i="1"/>
  <c r="E508" i="1"/>
  <c r="K513" i="1"/>
  <c r="L513" i="1"/>
  <c r="H513" i="1"/>
  <c r="D513" i="1"/>
  <c r="K439" i="1"/>
  <c r="J438" i="1"/>
  <c r="N435" i="1"/>
  <c r="N488" i="1"/>
  <c r="L492" i="1"/>
  <c r="H492" i="1"/>
  <c r="D492" i="1"/>
  <c r="J491" i="1"/>
  <c r="F491" i="1"/>
  <c r="B513" i="1"/>
  <c r="C513" i="1"/>
  <c r="K440" i="1"/>
  <c r="C440" i="1"/>
  <c r="I438" i="1"/>
  <c r="N457" i="1"/>
  <c r="E482" i="1"/>
  <c r="N476" i="1"/>
  <c r="N419" i="1"/>
  <c r="N445" i="1"/>
  <c r="N444" i="1"/>
  <c r="N469" i="1"/>
  <c r="G473" i="1"/>
  <c r="N470" i="1"/>
  <c r="J473" i="1"/>
  <c r="F473" i="1"/>
  <c r="M472" i="1"/>
  <c r="E472" i="1"/>
  <c r="L472" i="1"/>
  <c r="H472" i="1"/>
  <c r="K471" i="1"/>
  <c r="C471" i="1"/>
  <c r="I483" i="1"/>
  <c r="E483" i="1"/>
  <c r="G482" i="1"/>
  <c r="C482" i="1"/>
  <c r="M481" i="1"/>
  <c r="I481" i="1"/>
  <c r="E481" i="1"/>
  <c r="J508" i="1"/>
  <c r="F508" i="1"/>
  <c r="J513" i="1"/>
  <c r="F513" i="1"/>
  <c r="M513" i="1"/>
  <c r="E513" i="1"/>
  <c r="D508" i="1"/>
  <c r="N486" i="1"/>
  <c r="N487" i="1"/>
  <c r="C481" i="1"/>
  <c r="C473" i="1"/>
  <c r="N466" i="1"/>
  <c r="F459" i="1"/>
  <c r="N450" i="1"/>
  <c r="F427" i="1"/>
  <c r="J427" i="1"/>
  <c r="H429" i="1"/>
  <c r="L429" i="1"/>
  <c r="H428" i="1"/>
  <c r="L428" i="1"/>
  <c r="N424" i="1"/>
  <c r="K429" i="1"/>
  <c r="M455" i="1"/>
  <c r="N420" i="1"/>
  <c r="D428" i="1"/>
  <c r="J454" i="1"/>
  <c r="N458" i="1"/>
  <c r="C429" i="1"/>
  <c r="G429" i="1"/>
  <c r="N432" i="1"/>
  <c r="E455" i="1"/>
  <c r="N462" i="1"/>
  <c r="N421" i="1"/>
  <c r="N431" i="1"/>
  <c r="N422" i="1"/>
  <c r="B439" i="1"/>
  <c r="N442" i="1"/>
  <c r="H454" i="1"/>
  <c r="C455" i="1"/>
  <c r="K455" i="1"/>
  <c r="I459" i="1"/>
  <c r="B473" i="1"/>
  <c r="N480" i="1"/>
  <c r="N489" i="1"/>
  <c r="N512" i="1"/>
  <c r="N433" i="1"/>
  <c r="N452" i="1"/>
  <c r="N479" i="1"/>
  <c r="N500" i="1"/>
  <c r="D438" i="1"/>
  <c r="H438" i="1"/>
  <c r="L438" i="1"/>
  <c r="N436" i="1"/>
  <c r="N453" i="1"/>
  <c r="N461" i="1"/>
  <c r="F463" i="1"/>
  <c r="J463" i="1"/>
  <c r="E471" i="1"/>
  <c r="I471" i="1"/>
  <c r="N467" i="1"/>
  <c r="N468" i="1"/>
  <c r="D483" i="1"/>
  <c r="H483" i="1"/>
  <c r="L483" i="1"/>
  <c r="N490" i="1"/>
  <c r="N501" i="1"/>
  <c r="N504" i="1"/>
  <c r="N510" i="1"/>
  <c r="N443" i="1"/>
  <c r="D455" i="1"/>
  <c r="H455" i="1"/>
  <c r="L455" i="1"/>
  <c r="N451" i="1"/>
  <c r="D454" i="1"/>
  <c r="L454" i="1"/>
  <c r="E459" i="1"/>
  <c r="M459" i="1"/>
  <c r="B471" i="1"/>
  <c r="F471" i="1"/>
  <c r="J471" i="1"/>
  <c r="N465" i="1"/>
  <c r="N477" i="1"/>
  <c r="N478" i="1"/>
  <c r="D493" i="1"/>
  <c r="H493" i="1"/>
  <c r="L493" i="1"/>
  <c r="N495" i="1"/>
  <c r="N496" i="1"/>
  <c r="N499" i="1"/>
  <c r="C508" i="1"/>
  <c r="G508" i="1"/>
  <c r="K508" i="1"/>
  <c r="N505" i="1"/>
  <c r="N511" i="1"/>
  <c r="N449" i="1"/>
  <c r="B463" i="1"/>
  <c r="N475" i="1"/>
  <c r="N485" i="1"/>
  <c r="N447" i="1" l="1"/>
  <c r="N502" i="1"/>
  <c r="N483" i="1"/>
  <c r="N481" i="1"/>
  <c r="N440" i="1"/>
  <c r="N473" i="1"/>
  <c r="N463" i="1"/>
  <c r="N471" i="1"/>
  <c r="N491" i="1"/>
  <c r="N429" i="1"/>
  <c r="N492" i="1"/>
  <c r="N428" i="1"/>
  <c r="N438" i="1"/>
  <c r="N439" i="1"/>
  <c r="N427" i="1"/>
  <c r="N455" i="1"/>
  <c r="N497" i="1"/>
  <c r="N482" i="1"/>
  <c r="N493" i="1"/>
  <c r="N513" i="1"/>
  <c r="N472" i="1"/>
  <c r="N454" i="1"/>
  <c r="N459" i="1"/>
  <c r="N508" i="1"/>
  <c r="J410" i="1" l="1"/>
  <c r="I410" i="1"/>
  <c r="H410" i="1"/>
  <c r="G410" i="1"/>
  <c r="E410" i="1"/>
  <c r="C410" i="1"/>
  <c r="B410" i="1"/>
  <c r="K393" i="1"/>
  <c r="M393" i="1"/>
  <c r="D410" i="1" l="1"/>
  <c r="B415" i="1"/>
  <c r="J415" i="1"/>
  <c r="F415" i="1"/>
  <c r="M415" i="1"/>
  <c r="I415" i="1"/>
  <c r="E415" i="1"/>
  <c r="K410" i="1"/>
  <c r="L415" i="1"/>
  <c r="H415" i="1"/>
  <c r="D415" i="1"/>
  <c r="K415" i="1"/>
  <c r="G415" i="1"/>
  <c r="C415" i="1"/>
  <c r="L410" i="1"/>
  <c r="M410" i="1"/>
  <c r="L406" i="1"/>
  <c r="F410" i="1"/>
  <c r="H406" i="1"/>
  <c r="B402" i="1"/>
  <c r="K402" i="1"/>
  <c r="G402" i="1"/>
  <c r="C402" i="1"/>
  <c r="D406" i="1"/>
  <c r="B406" i="1"/>
  <c r="M406" i="1"/>
  <c r="I406" i="1"/>
  <c r="E406" i="1"/>
  <c r="N409" i="1"/>
  <c r="L402" i="1"/>
  <c r="H402" i="1"/>
  <c r="D402" i="1"/>
  <c r="N408" i="1"/>
  <c r="B398" i="1"/>
  <c r="K406" i="1"/>
  <c r="G406" i="1"/>
  <c r="C406" i="1"/>
  <c r="J406" i="1"/>
  <c r="F406" i="1"/>
  <c r="J402" i="1"/>
  <c r="F402" i="1"/>
  <c r="M402" i="1"/>
  <c r="I402" i="1"/>
  <c r="E402" i="1"/>
  <c r="J398" i="1"/>
  <c r="F398" i="1"/>
  <c r="M398" i="1"/>
  <c r="I398" i="1"/>
  <c r="E398" i="1"/>
  <c r="L398" i="1"/>
  <c r="H398" i="1"/>
  <c r="D398" i="1"/>
  <c r="K398" i="1"/>
  <c r="G398" i="1"/>
  <c r="C398" i="1"/>
  <c r="K392" i="1"/>
  <c r="G392" i="1"/>
  <c r="H393" i="1" s="1"/>
  <c r="C392" i="1"/>
  <c r="J392" i="1"/>
  <c r="F392" i="1"/>
  <c r="G393" i="1" s="1"/>
  <c r="M392" i="1"/>
  <c r="I392" i="1"/>
  <c r="J393" i="1" s="1"/>
  <c r="E392" i="1"/>
  <c r="F393" i="1" s="1"/>
  <c r="L392" i="1"/>
  <c r="H392" i="1"/>
  <c r="I393" i="1" s="1"/>
  <c r="D392" i="1"/>
  <c r="N389" i="1"/>
  <c r="N390" i="1"/>
  <c r="L393" i="1"/>
  <c r="N391" i="1"/>
  <c r="B392" i="1"/>
  <c r="C393" i="1" s="1"/>
  <c r="L386" i="1"/>
  <c r="H386" i="1"/>
  <c r="I387" i="1" s="1"/>
  <c r="D386" i="1"/>
  <c r="E387" i="1" s="1"/>
  <c r="M386" i="1"/>
  <c r="I386" i="1"/>
  <c r="J387" i="1" s="1"/>
  <c r="E386" i="1"/>
  <c r="F387" i="1" s="1"/>
  <c r="K386" i="1"/>
  <c r="G386" i="1"/>
  <c r="H387" i="1" s="1"/>
  <c r="C386" i="1"/>
  <c r="D387" i="1" s="1"/>
  <c r="K387" i="1"/>
  <c r="M387" i="1"/>
  <c r="L387" i="1"/>
  <c r="B386" i="1"/>
  <c r="J386" i="1"/>
  <c r="F386" i="1"/>
  <c r="G387" i="1" s="1"/>
  <c r="N384" i="1"/>
  <c r="N385" i="1"/>
  <c r="N383" i="1"/>
  <c r="M362" i="1"/>
  <c r="M363" i="1" s="1"/>
  <c r="L362" i="1"/>
  <c r="L363" i="1" s="1"/>
  <c r="K362" i="1"/>
  <c r="K363" i="1" s="1"/>
  <c r="J362" i="1"/>
  <c r="J363" i="1" s="1"/>
  <c r="I362" i="1"/>
  <c r="I363" i="1" s="1"/>
  <c r="H362" i="1"/>
  <c r="H363" i="1" s="1"/>
  <c r="M352" i="1"/>
  <c r="M353" i="1" s="1"/>
  <c r="L352" i="1"/>
  <c r="L353" i="1" s="1"/>
  <c r="K352" i="1"/>
  <c r="K353" i="1" s="1"/>
  <c r="J352" i="1"/>
  <c r="J353" i="1" s="1"/>
  <c r="I352" i="1"/>
  <c r="I353" i="1" s="1"/>
  <c r="H352" i="1"/>
  <c r="H353" i="1" s="1"/>
  <c r="G352" i="1"/>
  <c r="G353" i="1" s="1"/>
  <c r="M346" i="1"/>
  <c r="M347" i="1" s="1"/>
  <c r="L346" i="1"/>
  <c r="L347" i="1" s="1"/>
  <c r="K346" i="1"/>
  <c r="K347" i="1" s="1"/>
  <c r="J346" i="1"/>
  <c r="J347" i="1" s="1"/>
  <c r="I346" i="1"/>
  <c r="I347" i="1" s="1"/>
  <c r="H346" i="1"/>
  <c r="H347" i="1" s="1"/>
  <c r="M335" i="1"/>
  <c r="M336" i="1" s="1"/>
  <c r="L335" i="1"/>
  <c r="L336" i="1" s="1"/>
  <c r="K335" i="1"/>
  <c r="K336" i="1" s="1"/>
  <c r="J335" i="1"/>
  <c r="J336" i="1" s="1"/>
  <c r="I335" i="1"/>
  <c r="I336" i="1" s="1"/>
  <c r="H335" i="1"/>
  <c r="H336" i="1" s="1"/>
  <c r="C323" i="1"/>
  <c r="D323" i="1"/>
  <c r="E323" i="1"/>
  <c r="F323" i="1"/>
  <c r="G323" i="1"/>
  <c r="H323" i="1"/>
  <c r="I323" i="1"/>
  <c r="J323" i="1"/>
  <c r="K323" i="1"/>
  <c r="L323" i="1"/>
  <c r="M323" i="1"/>
  <c r="B323" i="1"/>
  <c r="G362" i="1" l="1"/>
  <c r="G363" i="1" s="1"/>
  <c r="G346" i="1"/>
  <c r="G347" i="1" s="1"/>
  <c r="G335" i="1"/>
  <c r="G336" i="1" s="1"/>
  <c r="N410" i="1"/>
  <c r="N392" i="1"/>
  <c r="E393" i="1"/>
  <c r="D393" i="1"/>
  <c r="N386" i="1"/>
  <c r="C387" i="1"/>
  <c r="H341" i="1"/>
  <c r="L341" i="1"/>
  <c r="H373" i="1"/>
  <c r="D373" i="1"/>
  <c r="M373" i="1"/>
  <c r="I373" i="1"/>
  <c r="E373" i="1"/>
  <c r="B373" i="1"/>
  <c r="K373" i="1"/>
  <c r="G373" i="1"/>
  <c r="C373" i="1"/>
  <c r="J373" i="1"/>
  <c r="F373" i="1"/>
  <c r="N333" i="1"/>
  <c r="E335" i="1"/>
  <c r="E336" i="1" s="1"/>
  <c r="N340" i="1"/>
  <c r="J341" i="1"/>
  <c r="G357" i="1"/>
  <c r="G379" i="1" a="1"/>
  <c r="G379" i="1" s="1"/>
  <c r="C330" i="1"/>
  <c r="G330" i="1"/>
  <c r="K330" i="1"/>
  <c r="E341" i="1"/>
  <c r="I341" i="1"/>
  <c r="M341" i="1"/>
  <c r="L373" i="1"/>
  <c r="K357" i="1"/>
  <c r="C379" i="1" a="1"/>
  <c r="C379" i="1" s="1"/>
  <c r="N360" i="1"/>
  <c r="E362" i="1"/>
  <c r="E363" i="1" s="1"/>
  <c r="B379" i="1" a="1"/>
  <c r="B379" i="1" s="1"/>
  <c r="F379" i="1" a="1"/>
  <c r="F379" i="1" s="1"/>
  <c r="J379" i="1" a="1"/>
  <c r="J379" i="1" s="1"/>
  <c r="D367" i="1"/>
  <c r="G367" i="1"/>
  <c r="N328" i="1"/>
  <c r="I330" i="1"/>
  <c r="C357" i="1"/>
  <c r="L367" i="1"/>
  <c r="N397" i="1"/>
  <c r="N344" i="1"/>
  <c r="E346" i="1"/>
  <c r="E347" i="1" s="1"/>
  <c r="F352" i="1"/>
  <c r="F353" i="1" s="1"/>
  <c r="D357" i="1"/>
  <c r="E330" i="1"/>
  <c r="M330" i="1"/>
  <c r="D335" i="1"/>
  <c r="D336" i="1" s="1"/>
  <c r="N405" i="1"/>
  <c r="D330" i="1"/>
  <c r="H330" i="1"/>
  <c r="L330" i="1"/>
  <c r="N329" i="1"/>
  <c r="F335" i="1"/>
  <c r="F336" i="1" s="1"/>
  <c r="H367" i="1"/>
  <c r="N372" i="1"/>
  <c r="C367" i="1"/>
  <c r="K367" i="1"/>
  <c r="N321" i="1"/>
  <c r="F341" i="1"/>
  <c r="F330" i="1"/>
  <c r="N332" i="1"/>
  <c r="G341" i="1"/>
  <c r="F346" i="1"/>
  <c r="F347" i="1" s="1"/>
  <c r="C352" i="1"/>
  <c r="C353" i="1" s="1"/>
  <c r="N355" i="1"/>
  <c r="E357" i="1"/>
  <c r="K379" i="1" a="1"/>
  <c r="K379" i="1" s="1"/>
  <c r="N396" i="1"/>
  <c r="N412" i="1"/>
  <c r="J330" i="1"/>
  <c r="C336" i="1"/>
  <c r="N338" i="1"/>
  <c r="C346" i="1"/>
  <c r="C347" i="1" s="1"/>
  <c r="N349" i="1"/>
  <c r="D352" i="1"/>
  <c r="D353" i="1" s="1"/>
  <c r="B357" i="1"/>
  <c r="F357" i="1"/>
  <c r="J357" i="1"/>
  <c r="N365" i="1"/>
  <c r="N376" i="1"/>
  <c r="N401" i="1"/>
  <c r="K341" i="1"/>
  <c r="N339" i="1"/>
  <c r="N343" i="1"/>
  <c r="D346" i="1"/>
  <c r="D347" i="1" s="1"/>
  <c r="N350" i="1"/>
  <c r="E352" i="1"/>
  <c r="E353" i="1" s="1"/>
  <c r="D362" i="1"/>
  <c r="D363" i="1" s="1"/>
  <c r="B367" i="1"/>
  <c r="F367" i="1"/>
  <c r="J367" i="1"/>
  <c r="D379" i="1" a="1"/>
  <c r="D379" i="1" s="1"/>
  <c r="H379" i="1" a="1"/>
  <c r="H379" i="1" s="1"/>
  <c r="L379" i="1" a="1"/>
  <c r="L379" i="1" s="1"/>
  <c r="N377" i="1"/>
  <c r="E379" i="1" a="1"/>
  <c r="E379" i="1" s="1"/>
  <c r="I379" i="1" a="1"/>
  <c r="I379" i="1" s="1"/>
  <c r="M379" i="1" a="1"/>
  <c r="M379" i="1" s="1"/>
  <c r="N356" i="1"/>
  <c r="E367" i="1"/>
  <c r="I367" i="1"/>
  <c r="M367" i="1"/>
  <c r="N371" i="1"/>
  <c r="N327" i="1"/>
  <c r="H357" i="1"/>
  <c r="L357" i="1"/>
  <c r="F362" i="1"/>
  <c r="F363" i="1" s="1"/>
  <c r="N375" i="1"/>
  <c r="N400" i="1"/>
  <c r="I357" i="1"/>
  <c r="M357" i="1"/>
  <c r="N359" i="1"/>
  <c r="C362" i="1"/>
  <c r="N378" i="1"/>
  <c r="N366" i="1"/>
  <c r="N395" i="1"/>
  <c r="N404" i="1"/>
  <c r="N322" i="1"/>
  <c r="N320" i="1"/>
  <c r="N415" i="1" l="1"/>
  <c r="N406" i="1"/>
  <c r="N402" i="1"/>
  <c r="N398" i="1"/>
  <c r="N373" i="1"/>
  <c r="N352" i="1"/>
  <c r="N346" i="1"/>
  <c r="N323" i="1"/>
  <c r="N379" i="1" a="1"/>
  <c r="N379" i="1" s="1"/>
  <c r="N335" i="1"/>
  <c r="C363" i="1"/>
  <c r="N362" i="1"/>
  <c r="F294" i="1" l="1"/>
  <c r="C294" i="1"/>
  <c r="N292" i="1"/>
  <c r="J294" i="1"/>
  <c r="N293" i="1"/>
  <c r="B294" i="1"/>
  <c r="M294" i="1"/>
  <c r="I294" i="1"/>
  <c r="E294" i="1"/>
  <c r="L294" i="1"/>
  <c r="H294" i="1"/>
  <c r="D294" i="1"/>
  <c r="K294" i="1"/>
  <c r="G294" i="1"/>
  <c r="N291" i="1"/>
  <c r="B289" i="1"/>
  <c r="N294" i="1" l="1"/>
  <c r="J299" i="1" l="1" a="1"/>
  <c r="J299" i="1" s="1"/>
  <c r="J318" i="1" a="1"/>
  <c r="J318" i="1" s="1"/>
  <c r="B281" i="1"/>
  <c r="J285" i="1"/>
  <c r="F285" i="1"/>
  <c r="K281" i="1"/>
  <c r="G281" i="1"/>
  <c r="C281" i="1"/>
  <c r="F289" i="1"/>
  <c r="M285" i="1"/>
  <c r="I285" i="1"/>
  <c r="F281" i="1"/>
  <c r="J289" i="1"/>
  <c r="E285" i="1"/>
  <c r="J281" i="1"/>
  <c r="L299" i="1" a="1"/>
  <c r="L299" i="1" s="1"/>
  <c r="D299" i="1" a="1"/>
  <c r="D299" i="1" s="1"/>
  <c r="M299" i="1" a="1"/>
  <c r="M299" i="1" s="1"/>
  <c r="I299" i="1" a="1"/>
  <c r="I299" i="1" s="1"/>
  <c r="E299" i="1" a="1"/>
  <c r="E299" i="1" s="1"/>
  <c r="C318" i="1" a="1"/>
  <c r="C318" i="1" s="1"/>
  <c r="F318" i="1" a="1"/>
  <c r="F318" i="1" s="1"/>
  <c r="M318" i="1" a="1"/>
  <c r="M318" i="1" s="1"/>
  <c r="D285" i="1"/>
  <c r="E281" i="1"/>
  <c r="D289" i="1"/>
  <c r="M289" i="1"/>
  <c r="I289" i="1"/>
  <c r="E289" i="1"/>
  <c r="L285" i="1"/>
  <c r="H285" i="1"/>
  <c r="M281" i="1"/>
  <c r="I281" i="1"/>
  <c r="L289" i="1"/>
  <c r="H289" i="1"/>
  <c r="B285" i="1"/>
  <c r="K285" i="1"/>
  <c r="G285" i="1"/>
  <c r="C285" i="1"/>
  <c r="L281" i="1"/>
  <c r="H281" i="1"/>
  <c r="D281" i="1"/>
  <c r="K289" i="1"/>
  <c r="G289" i="1"/>
  <c r="C289" i="1"/>
  <c r="B299" i="1" a="1"/>
  <c r="B299" i="1" s="1"/>
  <c r="H299" i="1" a="1"/>
  <c r="H299" i="1" s="1"/>
  <c r="B318" i="1" a="1"/>
  <c r="B318" i="1" s="1"/>
  <c r="I318" i="1" a="1"/>
  <c r="I318" i="1" s="1"/>
  <c r="E318" i="1" a="1"/>
  <c r="E318" i="1" s="1"/>
  <c r="L318" i="1" a="1"/>
  <c r="L318" i="1" s="1"/>
  <c r="H318" i="1" a="1"/>
  <c r="H318" i="1" s="1"/>
  <c r="D318" i="1" a="1"/>
  <c r="D318" i="1" s="1"/>
  <c r="K299" i="1" a="1"/>
  <c r="K299" i="1" s="1"/>
  <c r="C299" i="1" a="1"/>
  <c r="C299" i="1" s="1"/>
  <c r="F299" i="1" a="1"/>
  <c r="F299" i="1" s="1"/>
  <c r="I305" i="1"/>
  <c r="L304" i="1"/>
  <c r="D304" i="1"/>
  <c r="J309" i="1"/>
  <c r="F309" i="1"/>
  <c r="G299" i="1" a="1"/>
  <c r="G299" i="1" s="1"/>
  <c r="L313" i="1"/>
  <c r="H313" i="1"/>
  <c r="D313" i="1"/>
  <c r="K318" i="1" a="1"/>
  <c r="K318" i="1" s="1"/>
  <c r="G318" i="1" a="1"/>
  <c r="G318" i="1" s="1"/>
  <c r="N317" i="1"/>
  <c r="K313" i="1"/>
  <c r="G313" i="1"/>
  <c r="C313" i="1"/>
  <c r="N315" i="1"/>
  <c r="N316" i="1"/>
  <c r="M304" i="1"/>
  <c r="J313" i="1"/>
  <c r="F313" i="1"/>
  <c r="M313" i="1"/>
  <c r="I313" i="1"/>
  <c r="E313" i="1"/>
  <c r="B305" i="1"/>
  <c r="L309" i="1"/>
  <c r="H309" i="1"/>
  <c r="D309" i="1"/>
  <c r="B313" i="1"/>
  <c r="J305" i="1"/>
  <c r="E304" i="1"/>
  <c r="M309" i="1"/>
  <c r="I309" i="1"/>
  <c r="E309" i="1"/>
  <c r="B304" i="1"/>
  <c r="L305" i="1"/>
  <c r="H305" i="1"/>
  <c r="D305" i="1"/>
  <c r="N311" i="1"/>
  <c r="F305" i="1"/>
  <c r="I304" i="1"/>
  <c r="K309" i="1"/>
  <c r="G309" i="1"/>
  <c r="C309" i="1"/>
  <c r="M305" i="1"/>
  <c r="E305" i="1"/>
  <c r="H304" i="1"/>
  <c r="B309" i="1"/>
  <c r="K305" i="1"/>
  <c r="G305" i="1"/>
  <c r="C305" i="1"/>
  <c r="J304" i="1"/>
  <c r="F304" i="1"/>
  <c r="K304" i="1"/>
  <c r="G304" i="1"/>
  <c r="C304" i="1"/>
  <c r="N297" i="1"/>
  <c r="G271" i="1" a="1"/>
  <c r="G271" i="1" s="1"/>
  <c r="C271" i="1" a="1"/>
  <c r="C271" i="1" s="1"/>
  <c r="J271" i="1" a="1"/>
  <c r="J271" i="1" s="1"/>
  <c r="K271" i="1" a="1"/>
  <c r="K271" i="1" s="1"/>
  <c r="N296" i="1"/>
  <c r="H271" i="1" a="1"/>
  <c r="H271" i="1" s="1"/>
  <c r="D271" i="1" a="1"/>
  <c r="D271" i="1" s="1"/>
  <c r="F271" i="1" a="1"/>
  <c r="F271" i="1" s="1"/>
  <c r="M271" i="1" a="1"/>
  <c r="M271" i="1" s="1"/>
  <c r="I271" i="1" a="1"/>
  <c r="I271" i="1" s="1"/>
  <c r="E271" i="1" a="1"/>
  <c r="E271" i="1" s="1"/>
  <c r="L271" i="1" a="1"/>
  <c r="L271" i="1" s="1"/>
  <c r="M277" i="1"/>
  <c r="I277" i="1"/>
  <c r="E277" i="1"/>
  <c r="K277" i="1"/>
  <c r="G277" i="1"/>
  <c r="C277" i="1"/>
  <c r="L277" i="1"/>
  <c r="H277" i="1"/>
  <c r="D277" i="1"/>
  <c r="J277" i="1"/>
  <c r="F277" i="1"/>
  <c r="N318" i="1" l="1" a="1"/>
  <c r="N318" i="1" s="1"/>
  <c r="B271" i="1" a="1"/>
  <c r="B271" i="1" s="1"/>
  <c r="N268" i="1"/>
  <c r="N270" i="1"/>
  <c r="N269" i="1"/>
  <c r="N271" i="1" l="1" a="1"/>
  <c r="N271" i="1" s="1"/>
  <c r="C208" i="1" l="1"/>
  <c r="M264" i="1"/>
  <c r="C264" i="1"/>
  <c r="G264" i="1"/>
  <c r="K264" i="1"/>
  <c r="E254" i="1"/>
  <c r="I254" i="1"/>
  <c r="M254" i="1"/>
  <c r="E264" i="1"/>
  <c r="I264" i="1"/>
  <c r="B262" i="1"/>
  <c r="B263" i="1" s="1"/>
  <c r="F262" i="1"/>
  <c r="F263" i="1" s="1"/>
  <c r="J262" i="1"/>
  <c r="J263" i="1" s="1"/>
  <c r="N257" i="1"/>
  <c r="C262" i="1"/>
  <c r="C263" i="1" s="1"/>
  <c r="G262" i="1"/>
  <c r="G263" i="1" s="1"/>
  <c r="K262" i="1"/>
  <c r="K263" i="1" s="1"/>
  <c r="N258" i="1"/>
  <c r="N259" i="1"/>
  <c r="F264" i="1"/>
  <c r="D262" i="1"/>
  <c r="D263" i="1" s="1"/>
  <c r="H264" i="1"/>
  <c r="L262" i="1"/>
  <c r="L263" i="1" s="1"/>
  <c r="N260" i="1"/>
  <c r="J264" i="1"/>
  <c r="K218" i="1" a="1"/>
  <c r="K218" i="1" s="1"/>
  <c r="N261" i="1"/>
  <c r="H262" i="1"/>
  <c r="H263" i="1" s="1"/>
  <c r="N256" i="1"/>
  <c r="E262" i="1"/>
  <c r="I262" i="1"/>
  <c r="I263" i="1" s="1"/>
  <c r="M262" i="1"/>
  <c r="M263" i="1" s="1"/>
  <c r="D264" i="1"/>
  <c r="L264" i="1"/>
  <c r="N251" i="1"/>
  <c r="H242" i="1"/>
  <c r="H243" i="1" s="1"/>
  <c r="G244" i="1"/>
  <c r="K244" i="1"/>
  <c r="M244" i="1"/>
  <c r="I244" i="1"/>
  <c r="E244" i="1"/>
  <c r="B252" i="1"/>
  <c r="B253" i="1" s="1"/>
  <c r="L244" i="1"/>
  <c r="H244" i="1"/>
  <c r="D244" i="1"/>
  <c r="C252" i="1"/>
  <c r="C253" i="1" s="1"/>
  <c r="G252" i="1"/>
  <c r="G253" i="1" s="1"/>
  <c r="K252" i="1"/>
  <c r="K253" i="1" s="1"/>
  <c r="N248" i="1"/>
  <c r="N249" i="1"/>
  <c r="B242" i="1"/>
  <c r="C244" i="1"/>
  <c r="N239" i="1"/>
  <c r="M242" i="1"/>
  <c r="M243" i="1" s="1"/>
  <c r="I242" i="1"/>
  <c r="I243" i="1" s="1"/>
  <c r="E242" i="1"/>
  <c r="E243" i="1" s="1"/>
  <c r="K242" i="1"/>
  <c r="K243" i="1" s="1"/>
  <c r="G242" i="1"/>
  <c r="G243" i="1" s="1"/>
  <c r="J244" i="1"/>
  <c r="F244" i="1"/>
  <c r="D254" i="1"/>
  <c r="H254" i="1"/>
  <c r="L254" i="1"/>
  <c r="G254" i="1"/>
  <c r="C254" i="1"/>
  <c r="L242" i="1"/>
  <c r="L243" i="1" s="1"/>
  <c r="F252" i="1"/>
  <c r="F253" i="1" s="1"/>
  <c r="J252" i="1"/>
  <c r="J253" i="1" s="1"/>
  <c r="N247" i="1"/>
  <c r="K254" i="1"/>
  <c r="N241" i="1"/>
  <c r="N240" i="1"/>
  <c r="N238" i="1"/>
  <c r="N237" i="1"/>
  <c r="J242" i="1"/>
  <c r="J243" i="1" s="1"/>
  <c r="F242" i="1"/>
  <c r="F243" i="1" s="1"/>
  <c r="N236" i="1"/>
  <c r="D242" i="1"/>
  <c r="D243" i="1" s="1"/>
  <c r="D252" i="1"/>
  <c r="D253" i="1" s="1"/>
  <c r="H252" i="1"/>
  <c r="H253" i="1" s="1"/>
  <c r="L252" i="1"/>
  <c r="L253" i="1" s="1"/>
  <c r="N250" i="1"/>
  <c r="F254" i="1"/>
  <c r="J254" i="1"/>
  <c r="N246" i="1"/>
  <c r="E252" i="1"/>
  <c r="I252" i="1"/>
  <c r="I253" i="1" s="1"/>
  <c r="M252" i="1"/>
  <c r="M253" i="1" s="1"/>
  <c r="C242" i="1"/>
  <c r="J232" i="1"/>
  <c r="F232" i="1"/>
  <c r="I232" i="1"/>
  <c r="L232" i="1"/>
  <c r="D232" i="1"/>
  <c r="M232" i="1"/>
  <c r="E232" i="1"/>
  <c r="K232" i="1"/>
  <c r="G232" i="1"/>
  <c r="C232" i="1"/>
  <c r="H232" i="1"/>
  <c r="G218" i="1" a="1"/>
  <c r="G218" i="1" s="1"/>
  <c r="L218" i="1" a="1"/>
  <c r="L218" i="1" s="1"/>
  <c r="H218" i="1" a="1"/>
  <c r="H218" i="1" s="1"/>
  <c r="N231" i="1"/>
  <c r="I217" i="1"/>
  <c r="M218" i="1" a="1"/>
  <c r="M218" i="1" s="1"/>
  <c r="E218" i="1" a="1"/>
  <c r="E218" i="1" s="1"/>
  <c r="K217" i="1"/>
  <c r="C218" i="1" a="1"/>
  <c r="C218" i="1" s="1"/>
  <c r="J218" i="1" a="1"/>
  <c r="J218" i="1" s="1"/>
  <c r="F218" i="1" a="1"/>
  <c r="F218" i="1" s="1"/>
  <c r="I218" i="1" a="1"/>
  <c r="I218" i="1" s="1"/>
  <c r="G217" i="1"/>
  <c r="C217" i="1"/>
  <c r="J217" i="1"/>
  <c r="F217" i="1"/>
  <c r="M217" i="1"/>
  <c r="L217" i="1"/>
  <c r="H217" i="1"/>
  <c r="D217" i="1"/>
  <c r="D218" i="1" a="1"/>
  <c r="D218" i="1" s="1"/>
  <c r="E217" i="1"/>
  <c r="M212" i="1"/>
  <c r="I212" i="1"/>
  <c r="E212" i="1"/>
  <c r="B212" i="1"/>
  <c r="J212" i="1"/>
  <c r="F212" i="1"/>
  <c r="B207" i="1"/>
  <c r="L208" i="1"/>
  <c r="H208" i="1"/>
  <c r="D208" i="1"/>
  <c r="J207" i="1"/>
  <c r="L212" i="1"/>
  <c r="B208" i="1"/>
  <c r="J208" i="1"/>
  <c r="F208" i="1"/>
  <c r="L207" i="1"/>
  <c r="H207" i="1"/>
  <c r="D207" i="1"/>
  <c r="M208" i="1"/>
  <c r="I208" i="1"/>
  <c r="E208" i="1"/>
  <c r="K207" i="1"/>
  <c r="G207" i="1"/>
  <c r="C207" i="1"/>
  <c r="F207" i="1"/>
  <c r="N204" i="1"/>
  <c r="N206" i="1"/>
  <c r="H212" i="1"/>
  <c r="D212" i="1"/>
  <c r="K212" i="1"/>
  <c r="G212" i="1"/>
  <c r="C212" i="1"/>
  <c r="K208" i="1"/>
  <c r="G208" i="1"/>
  <c r="M207" i="1"/>
  <c r="I207" i="1"/>
  <c r="E207" i="1"/>
  <c r="N205" i="1"/>
  <c r="N211" i="1"/>
  <c r="N203" i="1"/>
  <c r="N210" i="1"/>
  <c r="N208" i="1" l="1"/>
  <c r="N262" i="1"/>
  <c r="N263" i="1" s="1"/>
  <c r="E263" i="1"/>
  <c r="N252" i="1"/>
  <c r="N253" i="1" s="1"/>
  <c r="N242" i="1"/>
  <c r="N243" i="1" s="1"/>
  <c r="C243" i="1"/>
  <c r="E253" i="1"/>
  <c r="N207" i="1"/>
  <c r="C178" i="1" l="1"/>
  <c r="C181" i="1" s="1"/>
  <c r="D178" i="1"/>
  <c r="D181" i="1" s="1"/>
  <c r="E178" i="1"/>
  <c r="E181" i="1" s="1"/>
  <c r="F178" i="1"/>
  <c r="F181" i="1" s="1"/>
  <c r="G178" i="1"/>
  <c r="G181" i="1" s="1"/>
  <c r="H178" i="1"/>
  <c r="H181" i="1" s="1"/>
  <c r="I178" i="1"/>
  <c r="I181" i="1" s="1"/>
  <c r="J178" i="1"/>
  <c r="J181" i="1" s="1"/>
  <c r="K178" i="1"/>
  <c r="K181" i="1" s="1"/>
  <c r="L178" i="1"/>
  <c r="L181" i="1" s="1"/>
  <c r="M178" i="1"/>
  <c r="M181" i="1" s="1"/>
  <c r="B178" i="1"/>
  <c r="B181" i="1" s="1"/>
  <c r="A178" i="1"/>
  <c r="B174" i="1"/>
  <c r="A174" i="1"/>
  <c r="C163" i="1"/>
  <c r="D163" i="1"/>
  <c r="E163" i="1"/>
  <c r="F163" i="1"/>
  <c r="G163" i="1"/>
  <c r="H163" i="1"/>
  <c r="I163" i="1"/>
  <c r="J163" i="1"/>
  <c r="K163" i="1"/>
  <c r="L163" i="1"/>
  <c r="M163" i="1"/>
  <c r="B163" i="1"/>
  <c r="C157" i="1"/>
  <c r="D157" i="1"/>
  <c r="E157" i="1"/>
  <c r="F157" i="1"/>
  <c r="G157" i="1"/>
  <c r="H157" i="1"/>
  <c r="I157" i="1"/>
  <c r="J157" i="1"/>
  <c r="K157" i="1"/>
  <c r="L157" i="1"/>
  <c r="M157" i="1"/>
  <c r="C158" i="1"/>
  <c r="D158" i="1"/>
  <c r="E158" i="1"/>
  <c r="F158" i="1"/>
  <c r="G158" i="1"/>
  <c r="H158" i="1"/>
  <c r="I158" i="1"/>
  <c r="J158" i="1"/>
  <c r="K158" i="1"/>
  <c r="L158" i="1"/>
  <c r="M158" i="1"/>
  <c r="A158" i="1"/>
  <c r="A159" i="1"/>
  <c r="A157" i="1"/>
  <c r="A163" i="1"/>
  <c r="B162" i="1"/>
  <c r="B151" i="1"/>
  <c r="C149" i="1"/>
  <c r="D149" i="1"/>
  <c r="E149" i="1"/>
  <c r="F149" i="1"/>
  <c r="G149" i="1"/>
  <c r="H149" i="1"/>
  <c r="I149" i="1"/>
  <c r="J149" i="1"/>
  <c r="K149" i="1"/>
  <c r="L149" i="1"/>
  <c r="M149" i="1"/>
  <c r="B149" i="1"/>
  <c r="C150" i="1"/>
  <c r="D150" i="1"/>
  <c r="E150" i="1"/>
  <c r="F150" i="1"/>
  <c r="G150" i="1"/>
  <c r="H150" i="1"/>
  <c r="I150" i="1"/>
  <c r="J150" i="1"/>
  <c r="K150" i="1"/>
  <c r="L150" i="1"/>
  <c r="M150" i="1"/>
  <c r="C151" i="1"/>
  <c r="D151" i="1"/>
  <c r="E151" i="1"/>
  <c r="F151" i="1"/>
  <c r="G151" i="1"/>
  <c r="H151" i="1"/>
  <c r="I151" i="1"/>
  <c r="J151" i="1"/>
  <c r="K151" i="1"/>
  <c r="L151" i="1"/>
  <c r="M151" i="1"/>
  <c r="B150" i="1"/>
  <c r="A151" i="1"/>
  <c r="A150" i="1"/>
  <c r="C138" i="1"/>
  <c r="D138" i="1"/>
  <c r="E138" i="1"/>
  <c r="F138" i="1"/>
  <c r="G138" i="1"/>
  <c r="H138" i="1"/>
  <c r="I138" i="1"/>
  <c r="J138" i="1"/>
  <c r="K138" i="1"/>
  <c r="L138" i="1"/>
  <c r="M138" i="1"/>
  <c r="C139" i="1"/>
  <c r="D139" i="1"/>
  <c r="E139" i="1"/>
  <c r="F139" i="1"/>
  <c r="G139" i="1"/>
  <c r="H139" i="1"/>
  <c r="I139" i="1"/>
  <c r="J139" i="1"/>
  <c r="K139" i="1"/>
  <c r="L139" i="1"/>
  <c r="M139" i="1"/>
  <c r="B139" i="1"/>
  <c r="B138" i="1"/>
  <c r="A139" i="1"/>
  <c r="C132" i="1"/>
  <c r="D132" i="1"/>
  <c r="E132" i="1"/>
  <c r="F132" i="1"/>
  <c r="G132" i="1"/>
  <c r="H132" i="1"/>
  <c r="I132" i="1"/>
  <c r="J132" i="1"/>
  <c r="K132" i="1"/>
  <c r="L132" i="1"/>
  <c r="M132" i="1"/>
  <c r="C133" i="1"/>
  <c r="D133" i="1"/>
  <c r="E133" i="1"/>
  <c r="F133" i="1"/>
  <c r="G133" i="1"/>
  <c r="H133" i="1"/>
  <c r="I133" i="1"/>
  <c r="J133" i="1"/>
  <c r="K133" i="1"/>
  <c r="L133" i="1"/>
  <c r="M133" i="1"/>
  <c r="B133" i="1"/>
  <c r="B132" i="1"/>
  <c r="A133" i="1"/>
  <c r="A132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B127" i="1"/>
  <c r="B126" i="1"/>
  <c r="A127" i="1"/>
  <c r="A126" i="1"/>
  <c r="C120" i="1"/>
  <c r="D120" i="1"/>
  <c r="E120" i="1"/>
  <c r="F120" i="1"/>
  <c r="G120" i="1"/>
  <c r="H120" i="1"/>
  <c r="I120" i="1"/>
  <c r="J120" i="1"/>
  <c r="K120" i="1"/>
  <c r="L120" i="1"/>
  <c r="M120" i="1"/>
  <c r="C121" i="1"/>
  <c r="D121" i="1"/>
  <c r="E121" i="1"/>
  <c r="F121" i="1"/>
  <c r="G121" i="1"/>
  <c r="H121" i="1"/>
  <c r="I121" i="1"/>
  <c r="J121" i="1"/>
  <c r="K121" i="1"/>
  <c r="L121" i="1"/>
  <c r="M121" i="1"/>
  <c r="B121" i="1"/>
  <c r="B120" i="1"/>
  <c r="A121" i="1"/>
  <c r="A120" i="1"/>
  <c r="C114" i="1"/>
  <c r="D114" i="1"/>
  <c r="E114" i="1"/>
  <c r="F114" i="1"/>
  <c r="G114" i="1"/>
  <c r="H114" i="1"/>
  <c r="I114" i="1"/>
  <c r="J114" i="1"/>
  <c r="K114" i="1"/>
  <c r="L114" i="1"/>
  <c r="M114" i="1"/>
  <c r="C115" i="1"/>
  <c r="D115" i="1"/>
  <c r="E115" i="1"/>
  <c r="F115" i="1"/>
  <c r="G115" i="1"/>
  <c r="H115" i="1"/>
  <c r="I115" i="1"/>
  <c r="J115" i="1"/>
  <c r="K115" i="1"/>
  <c r="L115" i="1"/>
  <c r="M115" i="1"/>
  <c r="B115" i="1"/>
  <c r="B114" i="1"/>
  <c r="A115" i="1"/>
  <c r="A114" i="1"/>
  <c r="C108" i="1"/>
  <c r="D108" i="1"/>
  <c r="E108" i="1"/>
  <c r="F108" i="1"/>
  <c r="G108" i="1"/>
  <c r="H108" i="1"/>
  <c r="I108" i="1"/>
  <c r="J108" i="1"/>
  <c r="K108" i="1"/>
  <c r="L108" i="1"/>
  <c r="M108" i="1"/>
  <c r="C109" i="1"/>
  <c r="D109" i="1"/>
  <c r="E109" i="1"/>
  <c r="F109" i="1"/>
  <c r="G109" i="1"/>
  <c r="H109" i="1"/>
  <c r="I109" i="1"/>
  <c r="J109" i="1"/>
  <c r="K109" i="1"/>
  <c r="L109" i="1"/>
  <c r="M109" i="1"/>
  <c r="B109" i="1"/>
  <c r="B108" i="1"/>
  <c r="A109" i="1"/>
  <c r="A108" i="1"/>
  <c r="C102" i="1"/>
  <c r="D102" i="1"/>
  <c r="E102" i="1"/>
  <c r="F102" i="1"/>
  <c r="G102" i="1"/>
  <c r="H102" i="1"/>
  <c r="I102" i="1"/>
  <c r="J102" i="1"/>
  <c r="K102" i="1"/>
  <c r="L102" i="1"/>
  <c r="M102" i="1"/>
  <c r="C103" i="1"/>
  <c r="D103" i="1"/>
  <c r="E103" i="1"/>
  <c r="F103" i="1"/>
  <c r="G103" i="1"/>
  <c r="H103" i="1"/>
  <c r="I103" i="1"/>
  <c r="J103" i="1"/>
  <c r="K103" i="1"/>
  <c r="L103" i="1"/>
  <c r="M103" i="1"/>
  <c r="B103" i="1"/>
  <c r="B102" i="1"/>
  <c r="A103" i="1"/>
  <c r="A102" i="1"/>
  <c r="C97" i="1"/>
  <c r="D97" i="1"/>
  <c r="E97" i="1"/>
  <c r="F97" i="1"/>
  <c r="G97" i="1"/>
  <c r="H97" i="1"/>
  <c r="I97" i="1"/>
  <c r="J97" i="1"/>
  <c r="K97" i="1"/>
  <c r="L97" i="1"/>
  <c r="M97" i="1"/>
  <c r="B97" i="1"/>
  <c r="A97" i="1"/>
  <c r="C96" i="1"/>
  <c r="D96" i="1"/>
  <c r="E96" i="1"/>
  <c r="F96" i="1"/>
  <c r="G96" i="1"/>
  <c r="H96" i="1"/>
  <c r="I96" i="1"/>
  <c r="J96" i="1"/>
  <c r="K96" i="1"/>
  <c r="L96" i="1"/>
  <c r="M96" i="1"/>
  <c r="B96" i="1"/>
  <c r="A96" i="1"/>
  <c r="C92" i="1"/>
  <c r="D92" i="1"/>
  <c r="E92" i="1"/>
  <c r="G92" i="1"/>
  <c r="H92" i="1"/>
  <c r="I92" i="1"/>
  <c r="J92" i="1"/>
  <c r="K92" i="1"/>
  <c r="L92" i="1"/>
  <c r="M92" i="1"/>
  <c r="B92" i="1"/>
  <c r="A92" i="1"/>
  <c r="B55" i="1"/>
  <c r="B56" i="1"/>
  <c r="G160" i="1" l="1"/>
  <c r="F160" i="1"/>
  <c r="M160" i="1"/>
  <c r="E160" i="1"/>
  <c r="L160" i="1"/>
  <c r="D160" i="1"/>
  <c r="K160" i="1"/>
  <c r="C160" i="1"/>
  <c r="J160" i="1"/>
  <c r="I160" i="1"/>
  <c r="H160" i="1"/>
  <c r="M185" i="1"/>
  <c r="E186" i="1"/>
  <c r="D185" i="1"/>
  <c r="J192" i="1"/>
  <c r="F192" i="1"/>
  <c r="J193" i="1"/>
  <c r="F193" i="1"/>
  <c r="M194" i="1"/>
  <c r="F194" i="1"/>
  <c r="H186" i="1"/>
  <c r="I194" i="1"/>
  <c r="E194" i="1"/>
  <c r="B193" i="1"/>
  <c r="B185" i="1"/>
  <c r="L192" i="1"/>
  <c r="H192" i="1"/>
  <c r="D192" i="1"/>
  <c r="L193" i="1"/>
  <c r="H193" i="1"/>
  <c r="D193" i="1"/>
  <c r="J194" i="1"/>
  <c r="M192" i="1"/>
  <c r="I192" i="1"/>
  <c r="E192" i="1"/>
  <c r="L194" i="1"/>
  <c r="H194" i="1"/>
  <c r="D194" i="1"/>
  <c r="M193" i="1"/>
  <c r="I193" i="1"/>
  <c r="E193" i="1"/>
  <c r="C186" i="1"/>
  <c r="J186" i="1"/>
  <c r="F186" i="1"/>
  <c r="K194" i="1"/>
  <c r="G194" i="1"/>
  <c r="C194" i="1"/>
  <c r="G186" i="1"/>
  <c r="K192" i="1"/>
  <c r="G192" i="1"/>
  <c r="C192" i="1"/>
  <c r="B194" i="1"/>
  <c r="K193" i="1"/>
  <c r="G193" i="1"/>
  <c r="C193" i="1"/>
  <c r="D186" i="1"/>
  <c r="H185" i="1"/>
  <c r="L186" i="1"/>
  <c r="I186" i="1"/>
  <c r="E185" i="1"/>
  <c r="B192" i="1"/>
  <c r="B186" i="1"/>
  <c r="L185" i="1"/>
  <c r="M186" i="1"/>
  <c r="I185" i="1"/>
  <c r="N191" i="1"/>
  <c r="N190" i="1"/>
  <c r="K186" i="1"/>
  <c r="K185" i="1"/>
  <c r="G185" i="1"/>
  <c r="C185" i="1"/>
  <c r="J185" i="1"/>
  <c r="F185" i="1"/>
  <c r="N184" i="1"/>
  <c r="N183" i="1"/>
  <c r="N186" i="1" l="1"/>
  <c r="N185" i="1"/>
  <c r="C162" i="1"/>
  <c r="D162" i="1"/>
  <c r="E162" i="1"/>
  <c r="F162" i="1"/>
  <c r="G162" i="1"/>
  <c r="H162" i="1"/>
  <c r="I162" i="1"/>
  <c r="J162" i="1"/>
  <c r="K162" i="1"/>
  <c r="L162" i="1"/>
  <c r="M162" i="1"/>
  <c r="K172" i="1" l="1"/>
  <c r="G172" i="1"/>
  <c r="C172" i="1"/>
  <c r="B172" i="1"/>
  <c r="J172" i="1"/>
  <c r="F172" i="1"/>
  <c r="M172" i="1"/>
  <c r="I172" i="1"/>
  <c r="E172" i="1"/>
  <c r="L172" i="1"/>
  <c r="H172" i="1"/>
  <c r="D172" i="1"/>
  <c r="K164" i="1"/>
  <c r="G164" i="1"/>
  <c r="J164" i="1"/>
  <c r="B164" i="1"/>
  <c r="M164" i="1"/>
  <c r="I164" i="1"/>
  <c r="E164" i="1"/>
  <c r="F164" i="1"/>
  <c r="L164" i="1"/>
  <c r="H164" i="1"/>
  <c r="D164" i="1"/>
  <c r="C164" i="1"/>
  <c r="N162" i="1"/>
  <c r="N163" i="1"/>
  <c r="N164" i="1" l="1"/>
  <c r="M168" i="1" l="1"/>
  <c r="C168" i="1"/>
  <c r="G168" i="1"/>
  <c r="K168" i="1"/>
  <c r="C91" i="1"/>
  <c r="D91" i="1"/>
  <c r="E91" i="1"/>
  <c r="F91" i="1"/>
  <c r="G91" i="1"/>
  <c r="H91" i="1"/>
  <c r="I91" i="1"/>
  <c r="J91" i="1"/>
  <c r="K91" i="1"/>
  <c r="L91" i="1"/>
  <c r="M91" i="1"/>
  <c r="E168" i="1"/>
  <c r="D168" i="1"/>
  <c r="H168" i="1"/>
  <c r="L168" i="1"/>
  <c r="B168" i="1"/>
  <c r="B176" i="1"/>
  <c r="I168" i="1" l="1"/>
  <c r="J168" i="1"/>
  <c r="F168" i="1"/>
  <c r="N178" i="1"/>
  <c r="B152" i="1" l="1"/>
  <c r="C137" i="1"/>
  <c r="D137" i="1"/>
  <c r="E137" i="1"/>
  <c r="F137" i="1"/>
  <c r="G137" i="1"/>
  <c r="H137" i="1"/>
  <c r="I137" i="1"/>
  <c r="J137" i="1"/>
  <c r="K137" i="1"/>
  <c r="L137" i="1"/>
  <c r="M137" i="1"/>
  <c r="B137" i="1"/>
  <c r="A137" i="1"/>
  <c r="C131" i="1"/>
  <c r="D131" i="1"/>
  <c r="E131" i="1"/>
  <c r="F131" i="1"/>
  <c r="G131" i="1"/>
  <c r="H131" i="1"/>
  <c r="I131" i="1"/>
  <c r="J131" i="1"/>
  <c r="K131" i="1"/>
  <c r="L131" i="1"/>
  <c r="M131" i="1"/>
  <c r="B131" i="1"/>
  <c r="C125" i="1"/>
  <c r="D125" i="1"/>
  <c r="E125" i="1"/>
  <c r="F125" i="1"/>
  <c r="G125" i="1"/>
  <c r="H125" i="1"/>
  <c r="I125" i="1"/>
  <c r="J125" i="1"/>
  <c r="K125" i="1"/>
  <c r="L125" i="1"/>
  <c r="M125" i="1"/>
  <c r="B125" i="1"/>
  <c r="C119" i="1"/>
  <c r="D119" i="1"/>
  <c r="E119" i="1"/>
  <c r="F119" i="1"/>
  <c r="G119" i="1"/>
  <c r="H119" i="1"/>
  <c r="I119" i="1"/>
  <c r="J119" i="1"/>
  <c r="K119" i="1"/>
  <c r="L119" i="1"/>
  <c r="M119" i="1"/>
  <c r="B119" i="1"/>
  <c r="C113" i="1"/>
  <c r="D113" i="1"/>
  <c r="E113" i="1"/>
  <c r="F113" i="1"/>
  <c r="G113" i="1"/>
  <c r="H113" i="1"/>
  <c r="I113" i="1"/>
  <c r="J113" i="1"/>
  <c r="K113" i="1"/>
  <c r="L113" i="1"/>
  <c r="M113" i="1"/>
  <c r="B113" i="1"/>
  <c r="C107" i="1"/>
  <c r="D107" i="1"/>
  <c r="E107" i="1"/>
  <c r="F107" i="1"/>
  <c r="G107" i="1"/>
  <c r="H107" i="1"/>
  <c r="I107" i="1"/>
  <c r="I110" i="1" s="1"/>
  <c r="J107" i="1"/>
  <c r="K107" i="1"/>
  <c r="L107" i="1"/>
  <c r="M107" i="1"/>
  <c r="M110" i="1" s="1"/>
  <c r="B107" i="1"/>
  <c r="B91" i="1"/>
  <c r="A91" i="1"/>
  <c r="C87" i="1"/>
  <c r="D87" i="1"/>
  <c r="E87" i="1"/>
  <c r="F87" i="1"/>
  <c r="G87" i="1"/>
  <c r="H87" i="1"/>
  <c r="I87" i="1"/>
  <c r="J87" i="1"/>
  <c r="K87" i="1"/>
  <c r="L87" i="1"/>
  <c r="M87" i="1"/>
  <c r="C88" i="1"/>
  <c r="D88" i="1"/>
  <c r="E88" i="1"/>
  <c r="F88" i="1"/>
  <c r="G88" i="1"/>
  <c r="H88" i="1"/>
  <c r="I88" i="1"/>
  <c r="J88" i="1"/>
  <c r="K88" i="1"/>
  <c r="L88" i="1"/>
  <c r="M88" i="1"/>
  <c r="B88" i="1"/>
  <c r="B87" i="1"/>
  <c r="A88" i="1"/>
  <c r="A87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B84" i="1"/>
  <c r="B83" i="1"/>
  <c r="A84" i="1"/>
  <c r="A83" i="1"/>
  <c r="C78" i="1"/>
  <c r="D78" i="1"/>
  <c r="E78" i="1"/>
  <c r="F78" i="1"/>
  <c r="G78" i="1"/>
  <c r="H78" i="1"/>
  <c r="I78" i="1"/>
  <c r="J78" i="1"/>
  <c r="K78" i="1"/>
  <c r="L78" i="1"/>
  <c r="M78" i="1"/>
  <c r="C82" i="1"/>
  <c r="D82" i="1"/>
  <c r="E82" i="1"/>
  <c r="F82" i="1"/>
  <c r="G82" i="1"/>
  <c r="H82" i="1"/>
  <c r="I82" i="1"/>
  <c r="J82" i="1"/>
  <c r="K82" i="1"/>
  <c r="L82" i="1"/>
  <c r="M82" i="1"/>
  <c r="C79" i="1"/>
  <c r="D79" i="1"/>
  <c r="E79" i="1"/>
  <c r="F79" i="1"/>
  <c r="G79" i="1"/>
  <c r="H79" i="1"/>
  <c r="I79" i="1"/>
  <c r="J79" i="1"/>
  <c r="K79" i="1"/>
  <c r="L79" i="1"/>
  <c r="M79" i="1"/>
  <c r="A82" i="1"/>
  <c r="B82" i="1"/>
  <c r="A79" i="1"/>
  <c r="B79" i="1"/>
  <c r="B78" i="1"/>
  <c r="A78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4" i="1"/>
  <c r="D74" i="1"/>
  <c r="E74" i="1"/>
  <c r="F74" i="1"/>
  <c r="G74" i="1"/>
  <c r="H74" i="1"/>
  <c r="I74" i="1"/>
  <c r="J74" i="1"/>
  <c r="K74" i="1"/>
  <c r="L74" i="1"/>
  <c r="M74" i="1"/>
  <c r="B72" i="1"/>
  <c r="B73" i="1"/>
  <c r="B74" i="1"/>
  <c r="B71" i="1"/>
  <c r="A72" i="1"/>
  <c r="A73" i="1"/>
  <c r="A74" i="1"/>
  <c r="A71" i="1"/>
  <c r="C65" i="1"/>
  <c r="D65" i="1"/>
  <c r="E65" i="1"/>
  <c r="F65" i="1"/>
  <c r="G65" i="1"/>
  <c r="H65" i="1"/>
  <c r="I65" i="1"/>
  <c r="J65" i="1"/>
  <c r="K65" i="1"/>
  <c r="L65" i="1"/>
  <c r="M65" i="1"/>
  <c r="C66" i="1"/>
  <c r="D66" i="1"/>
  <c r="E66" i="1"/>
  <c r="F66" i="1"/>
  <c r="G66" i="1"/>
  <c r="H66" i="1"/>
  <c r="I66" i="1"/>
  <c r="J66" i="1"/>
  <c r="K66" i="1"/>
  <c r="L66" i="1"/>
  <c r="M66" i="1"/>
  <c r="C77" i="1"/>
  <c r="D77" i="1"/>
  <c r="E77" i="1"/>
  <c r="F77" i="1"/>
  <c r="G77" i="1"/>
  <c r="H77" i="1"/>
  <c r="I77" i="1"/>
  <c r="J77" i="1"/>
  <c r="K77" i="1"/>
  <c r="L77" i="1"/>
  <c r="M77" i="1"/>
  <c r="C67" i="1"/>
  <c r="D67" i="1"/>
  <c r="E67" i="1"/>
  <c r="F67" i="1"/>
  <c r="G67" i="1"/>
  <c r="H67" i="1"/>
  <c r="I67" i="1"/>
  <c r="J67" i="1"/>
  <c r="K67" i="1"/>
  <c r="L67" i="1"/>
  <c r="M67" i="1"/>
  <c r="C68" i="1"/>
  <c r="D68" i="1"/>
  <c r="E68" i="1"/>
  <c r="F68" i="1"/>
  <c r="G68" i="1"/>
  <c r="H68" i="1"/>
  <c r="I68" i="1"/>
  <c r="J68" i="1"/>
  <c r="K68" i="1"/>
  <c r="L68" i="1"/>
  <c r="M68" i="1"/>
  <c r="A66" i="1"/>
  <c r="B66" i="1"/>
  <c r="A77" i="1"/>
  <c r="B77" i="1"/>
  <c r="A67" i="1"/>
  <c r="B67" i="1"/>
  <c r="A68" i="1"/>
  <c r="B68" i="1"/>
  <c r="B65" i="1"/>
  <c r="A65" i="1"/>
  <c r="C101" i="1"/>
  <c r="D101" i="1"/>
  <c r="E101" i="1"/>
  <c r="F101" i="1"/>
  <c r="G101" i="1"/>
  <c r="H101" i="1"/>
  <c r="I101" i="1"/>
  <c r="J101" i="1"/>
  <c r="K101" i="1"/>
  <c r="L101" i="1"/>
  <c r="M101" i="1"/>
  <c r="B101" i="1"/>
  <c r="C95" i="1"/>
  <c r="D95" i="1"/>
  <c r="E95" i="1"/>
  <c r="F95" i="1"/>
  <c r="G95" i="1"/>
  <c r="H95" i="1"/>
  <c r="I95" i="1"/>
  <c r="J95" i="1"/>
  <c r="K95" i="1"/>
  <c r="L95" i="1"/>
  <c r="M95" i="1"/>
  <c r="B95" i="1"/>
  <c r="A95" i="1"/>
  <c r="B40" i="1"/>
  <c r="B35" i="1"/>
  <c r="C59" i="1"/>
  <c r="D59" i="1"/>
  <c r="E59" i="1"/>
  <c r="F59" i="1"/>
  <c r="G59" i="1"/>
  <c r="H59" i="1"/>
  <c r="I59" i="1"/>
  <c r="J59" i="1"/>
  <c r="K59" i="1"/>
  <c r="L59" i="1"/>
  <c r="M59" i="1"/>
  <c r="C60" i="1"/>
  <c r="D60" i="1"/>
  <c r="E60" i="1"/>
  <c r="F60" i="1"/>
  <c r="G60" i="1"/>
  <c r="H60" i="1"/>
  <c r="I60" i="1"/>
  <c r="J60" i="1"/>
  <c r="K60" i="1"/>
  <c r="L60" i="1"/>
  <c r="M60" i="1"/>
  <c r="B59" i="1"/>
  <c r="B60" i="1"/>
  <c r="A60" i="1"/>
  <c r="A59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A55" i="1"/>
  <c r="C55" i="1"/>
  <c r="D55" i="1"/>
  <c r="E55" i="1"/>
  <c r="F55" i="1"/>
  <c r="G55" i="1"/>
  <c r="H55" i="1"/>
  <c r="I55" i="1"/>
  <c r="J55" i="1"/>
  <c r="K55" i="1"/>
  <c r="L55" i="1"/>
  <c r="M55" i="1"/>
  <c r="A56" i="1"/>
  <c r="C56" i="1"/>
  <c r="D56" i="1"/>
  <c r="E56" i="1"/>
  <c r="F56" i="1"/>
  <c r="G56" i="1"/>
  <c r="H56" i="1"/>
  <c r="I56" i="1"/>
  <c r="J56" i="1"/>
  <c r="K56" i="1"/>
  <c r="L56" i="1"/>
  <c r="M56" i="1"/>
  <c r="C53" i="1"/>
  <c r="D53" i="1"/>
  <c r="E53" i="1"/>
  <c r="F53" i="1"/>
  <c r="G53" i="1"/>
  <c r="H53" i="1"/>
  <c r="I53" i="1"/>
  <c r="J53" i="1"/>
  <c r="K53" i="1"/>
  <c r="L53" i="1"/>
  <c r="M53" i="1"/>
  <c r="B53" i="1"/>
  <c r="A53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A40" i="1"/>
  <c r="C40" i="1"/>
  <c r="D40" i="1"/>
  <c r="E40" i="1"/>
  <c r="F40" i="1"/>
  <c r="G40" i="1"/>
  <c r="H40" i="1"/>
  <c r="I40" i="1"/>
  <c r="J40" i="1"/>
  <c r="K40" i="1"/>
  <c r="L40" i="1"/>
  <c r="M40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C38" i="1"/>
  <c r="D38" i="1"/>
  <c r="E38" i="1"/>
  <c r="F38" i="1"/>
  <c r="G38" i="1"/>
  <c r="H38" i="1"/>
  <c r="I38" i="1"/>
  <c r="J38" i="1"/>
  <c r="K38" i="1"/>
  <c r="L38" i="1"/>
  <c r="M38" i="1"/>
  <c r="B38" i="1"/>
  <c r="A38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B34" i="1"/>
  <c r="B33" i="1"/>
  <c r="A34" i="1"/>
  <c r="A35" i="1"/>
  <c r="A33" i="1"/>
  <c r="I51" i="1" l="1"/>
  <c r="H41" i="1"/>
  <c r="C51" i="1"/>
  <c r="E41" i="1"/>
  <c r="K41" i="1"/>
  <c r="L41" i="1"/>
  <c r="M80" i="1" a="1"/>
  <c r="M80" i="1" s="1"/>
  <c r="I80" i="1" a="1"/>
  <c r="I80" i="1" s="1"/>
  <c r="E80" i="1" a="1"/>
  <c r="E80" i="1" s="1"/>
  <c r="K75" i="1" a="1"/>
  <c r="K75" i="1" s="1"/>
  <c r="G75" i="1" a="1"/>
  <c r="G75" i="1" s="1"/>
  <c r="K85" i="1" a="1"/>
  <c r="K85" i="1" s="1"/>
  <c r="G85" i="1" a="1"/>
  <c r="G85" i="1" s="1"/>
  <c r="C85" i="1" a="1"/>
  <c r="C85" i="1" s="1"/>
  <c r="M41" i="1"/>
  <c r="B85" i="1" a="1"/>
  <c r="B85" i="1" s="1"/>
  <c r="J85" i="1" a="1"/>
  <c r="J85" i="1" s="1"/>
  <c r="F85" i="1" a="1"/>
  <c r="F85" i="1" s="1"/>
  <c r="B80" i="1" a="1"/>
  <c r="B80" i="1" s="1"/>
  <c r="C41" i="1"/>
  <c r="C75" i="1" a="1"/>
  <c r="C75" i="1" s="1"/>
  <c r="C80" i="1" a="1"/>
  <c r="C80" i="1" s="1"/>
  <c r="K80" i="1" a="1"/>
  <c r="K80" i="1" s="1"/>
  <c r="G80" i="1" a="1"/>
  <c r="G80" i="1" s="1"/>
  <c r="D41" i="1"/>
  <c r="C69" i="1" a="1"/>
  <c r="C69" i="1" s="1"/>
  <c r="B69" i="1" a="1"/>
  <c r="B69" i="1" s="1"/>
  <c r="L80" i="1" a="1"/>
  <c r="L80" i="1" s="1"/>
  <c r="H80" i="1" a="1"/>
  <c r="H80" i="1" s="1"/>
  <c r="D80" i="1" a="1"/>
  <c r="D80" i="1" s="1"/>
  <c r="J69" i="1" a="1"/>
  <c r="J69" i="1" s="1"/>
  <c r="F69" i="1" a="1"/>
  <c r="F69" i="1" s="1"/>
  <c r="B75" i="1" a="1"/>
  <c r="B75" i="1" s="1"/>
  <c r="J75" i="1" a="1"/>
  <c r="J75" i="1" s="1"/>
  <c r="F75" i="1" a="1"/>
  <c r="F75" i="1" s="1"/>
  <c r="G69" i="1" a="1"/>
  <c r="G69" i="1" s="1"/>
  <c r="M69" i="1" a="1"/>
  <c r="M69" i="1" s="1"/>
  <c r="I69" i="1" a="1"/>
  <c r="I69" i="1" s="1"/>
  <c r="E69" i="1" a="1"/>
  <c r="E69" i="1" s="1"/>
  <c r="M75" i="1" a="1"/>
  <c r="M75" i="1" s="1"/>
  <c r="I75" i="1" a="1"/>
  <c r="I75" i="1" s="1"/>
  <c r="E75" i="1" a="1"/>
  <c r="E75" i="1" s="1"/>
  <c r="M85" i="1" a="1"/>
  <c r="M85" i="1" s="1"/>
  <c r="I85" i="1" a="1"/>
  <c r="I85" i="1" s="1"/>
  <c r="E85" i="1" a="1"/>
  <c r="E85" i="1" s="1"/>
  <c r="K69" i="1" a="1"/>
  <c r="K69" i="1" s="1"/>
  <c r="J80" i="1" a="1"/>
  <c r="J80" i="1" s="1"/>
  <c r="F80" i="1" a="1"/>
  <c r="F80" i="1" s="1"/>
  <c r="L69" i="1" a="1"/>
  <c r="L69" i="1" s="1"/>
  <c r="H69" i="1" a="1"/>
  <c r="H69" i="1" s="1"/>
  <c r="D69" i="1" a="1"/>
  <c r="D69" i="1" s="1"/>
  <c r="L75" i="1" a="1"/>
  <c r="L75" i="1" s="1"/>
  <c r="H75" i="1" a="1"/>
  <c r="H75" i="1" s="1"/>
  <c r="D75" i="1" a="1"/>
  <c r="D75" i="1" s="1"/>
  <c r="L85" i="1" a="1"/>
  <c r="L85" i="1" s="1"/>
  <c r="H85" i="1" a="1"/>
  <c r="H85" i="1" s="1"/>
  <c r="D85" i="1" a="1"/>
  <c r="D85" i="1" s="1"/>
  <c r="J41" i="1"/>
  <c r="I41" i="1"/>
  <c r="B57" i="1" a="1"/>
  <c r="B57" i="1" s="1"/>
  <c r="E110" i="1"/>
  <c r="G41" i="1"/>
  <c r="K57" i="1" a="1"/>
  <c r="K57" i="1" s="1"/>
  <c r="G57" i="1" a="1"/>
  <c r="G57" i="1" s="1"/>
  <c r="C57" i="1" a="1"/>
  <c r="C57" i="1" s="1"/>
  <c r="E122" i="1"/>
  <c r="B117" i="1"/>
  <c r="L117" i="1"/>
  <c r="H117" i="1"/>
  <c r="D117" i="1"/>
  <c r="K116" i="1"/>
  <c r="C116" i="1"/>
  <c r="J116" i="1"/>
  <c r="L153" i="1"/>
  <c r="H153" i="1"/>
  <c r="D153" i="1"/>
  <c r="K152" i="1"/>
  <c r="M117" i="1"/>
  <c r="I117" i="1"/>
  <c r="H116" i="1"/>
  <c r="M153" i="1"/>
  <c r="I153" i="1"/>
  <c r="D116" i="1"/>
  <c r="H110" i="1"/>
  <c r="M123" i="1"/>
  <c r="E123" i="1"/>
  <c r="K129" i="1"/>
  <c r="C129" i="1"/>
  <c r="E135" i="1"/>
  <c r="D134" i="1"/>
  <c r="F140" i="1"/>
  <c r="I116" i="1"/>
  <c r="E134" i="1"/>
  <c r="M135" i="1"/>
  <c r="I135" i="1"/>
  <c r="H134" i="1"/>
  <c r="K140" i="1"/>
  <c r="L110" i="1"/>
  <c r="D110" i="1"/>
  <c r="F135" i="1"/>
  <c r="I134" i="1"/>
  <c r="B140" i="1"/>
  <c r="F141" i="1"/>
  <c r="M104" i="1"/>
  <c r="E104" i="1"/>
  <c r="M111" i="1"/>
  <c r="D123" i="1"/>
  <c r="K141" i="1"/>
  <c r="G141" i="1"/>
  <c r="J153" i="1"/>
  <c r="K104" i="1"/>
  <c r="G104" i="1"/>
  <c r="C104" i="1"/>
  <c r="H105" i="1"/>
  <c r="L111" i="1"/>
  <c r="H111" i="1"/>
  <c r="D111" i="1"/>
  <c r="B135" i="1"/>
  <c r="L135" i="1"/>
  <c r="H135" i="1"/>
  <c r="K135" i="1"/>
  <c r="G135" i="1"/>
  <c r="C135" i="1"/>
  <c r="J134" i="1"/>
  <c r="J141" i="1"/>
  <c r="M140" i="1"/>
  <c r="I140" i="1"/>
  <c r="E140" i="1"/>
  <c r="L140" i="1"/>
  <c r="H140" i="1"/>
  <c r="F41" i="1"/>
  <c r="D89" i="1"/>
  <c r="J111" i="1"/>
  <c r="F111" i="1"/>
  <c r="B110" i="1"/>
  <c r="J117" i="1"/>
  <c r="F117" i="1"/>
  <c r="M116" i="1"/>
  <c r="I141" i="1"/>
  <c r="D140" i="1"/>
  <c r="F152" i="1"/>
  <c r="E117" i="1"/>
  <c r="I123" i="1"/>
  <c r="D122" i="1"/>
  <c r="F129" i="1"/>
  <c r="J135" i="1"/>
  <c r="M134" i="1"/>
  <c r="B153" i="1"/>
  <c r="F153" i="1"/>
  <c r="E152" i="1"/>
  <c r="L152" i="1"/>
  <c r="H152" i="1"/>
  <c r="D152" i="1"/>
  <c r="L122" i="1"/>
  <c r="L89" i="1"/>
  <c r="H89" i="1"/>
  <c r="L104" i="1"/>
  <c r="D104" i="1"/>
  <c r="J123" i="1"/>
  <c r="F123" i="1"/>
  <c r="M122" i="1"/>
  <c r="I122" i="1"/>
  <c r="J129" i="1"/>
  <c r="L134" i="1"/>
  <c r="E141" i="1"/>
  <c r="M141" i="1"/>
  <c r="N151" i="1"/>
  <c r="K153" i="1"/>
  <c r="G153" i="1"/>
  <c r="C153" i="1"/>
  <c r="J152" i="1"/>
  <c r="N108" i="1"/>
  <c r="G110" i="1"/>
  <c r="G117" i="1"/>
  <c r="F116" i="1"/>
  <c r="H128" i="1"/>
  <c r="K134" i="1"/>
  <c r="I152" i="1"/>
  <c r="L116" i="1"/>
  <c r="L141" i="1"/>
  <c r="H141" i="1"/>
  <c r="N139" i="1"/>
  <c r="C141" i="1"/>
  <c r="J140" i="1"/>
  <c r="G152" i="1"/>
  <c r="M152" i="1"/>
  <c r="E153" i="1"/>
  <c r="C152" i="1"/>
  <c r="N149" i="1"/>
  <c r="N150" i="1"/>
  <c r="G140" i="1"/>
  <c r="C140" i="1"/>
  <c r="D141" i="1"/>
  <c r="B141" i="1"/>
  <c r="N137" i="1"/>
  <c r="N138" i="1"/>
  <c r="C110" i="1"/>
  <c r="N131" i="1"/>
  <c r="B89" i="1"/>
  <c r="K89" i="1"/>
  <c r="G89" i="1"/>
  <c r="C89" i="1"/>
  <c r="J89" i="1"/>
  <c r="F89" i="1"/>
  <c r="K105" i="1"/>
  <c r="G105" i="1"/>
  <c r="J105" i="1"/>
  <c r="F105" i="1"/>
  <c r="E116" i="1"/>
  <c r="M129" i="1"/>
  <c r="I129" i="1"/>
  <c r="E129" i="1"/>
  <c r="L128" i="1"/>
  <c r="D128" i="1"/>
  <c r="K110" i="1"/>
  <c r="J122" i="1"/>
  <c r="H123" i="1"/>
  <c r="B123" i="1"/>
  <c r="K123" i="1"/>
  <c r="G123" i="1"/>
  <c r="C123" i="1"/>
  <c r="B129" i="1"/>
  <c r="K111" i="1"/>
  <c r="G111" i="1"/>
  <c r="C111" i="1"/>
  <c r="J110" i="1"/>
  <c r="F110" i="1"/>
  <c r="H122" i="1"/>
  <c r="N121" i="1"/>
  <c r="F122" i="1"/>
  <c r="L129" i="1"/>
  <c r="H129" i="1"/>
  <c r="D129" i="1"/>
  <c r="K128" i="1"/>
  <c r="G129" i="1"/>
  <c r="C128" i="1"/>
  <c r="E111" i="1"/>
  <c r="L123" i="1"/>
  <c r="F134" i="1"/>
  <c r="N133" i="1"/>
  <c r="D135" i="1"/>
  <c r="G134" i="1"/>
  <c r="C134" i="1"/>
  <c r="B134" i="1"/>
  <c r="N132" i="1"/>
  <c r="G128" i="1"/>
  <c r="E128" i="1"/>
  <c r="I128" i="1"/>
  <c r="M128" i="1"/>
  <c r="B128" i="1"/>
  <c r="F128" i="1"/>
  <c r="J128" i="1"/>
  <c r="N127" i="1"/>
  <c r="N125" i="1"/>
  <c r="N126" i="1"/>
  <c r="K122" i="1"/>
  <c r="G122" i="1"/>
  <c r="C122" i="1"/>
  <c r="B122" i="1"/>
  <c r="N119" i="1"/>
  <c r="N120" i="1"/>
  <c r="G116" i="1"/>
  <c r="N115" i="1"/>
  <c r="C117" i="1"/>
  <c r="K117" i="1"/>
  <c r="N113" i="1"/>
  <c r="B116" i="1"/>
  <c r="N114" i="1"/>
  <c r="N109" i="1"/>
  <c r="I111" i="1"/>
  <c r="B111" i="1"/>
  <c r="N107" i="1"/>
  <c r="M57" i="1" a="1"/>
  <c r="M57" i="1" s="1"/>
  <c r="I57" i="1" a="1"/>
  <c r="I57" i="1" s="1"/>
  <c r="E57" i="1" a="1"/>
  <c r="E57" i="1" s="1"/>
  <c r="M89" i="1"/>
  <c r="I89" i="1"/>
  <c r="E89" i="1"/>
  <c r="N102" i="1"/>
  <c r="N87" i="1"/>
  <c r="N88" i="1"/>
  <c r="H104" i="1"/>
  <c r="N103" i="1"/>
  <c r="C105" i="1"/>
  <c r="I104" i="1"/>
  <c r="L105" i="1"/>
  <c r="D105" i="1"/>
  <c r="L98" i="1"/>
  <c r="H98" i="1"/>
  <c r="D98" i="1"/>
  <c r="B105" i="1"/>
  <c r="K98" i="1"/>
  <c r="G98" i="1"/>
  <c r="C98" i="1"/>
  <c r="B98" i="1"/>
  <c r="J98" i="1"/>
  <c r="F98" i="1"/>
  <c r="M98" i="1"/>
  <c r="I98" i="1"/>
  <c r="E98" i="1"/>
  <c r="B104" i="1"/>
  <c r="F104" i="1"/>
  <c r="J104" i="1"/>
  <c r="E105" i="1"/>
  <c r="I105" i="1"/>
  <c r="M105" i="1"/>
  <c r="N101" i="1"/>
  <c r="J61" i="1"/>
  <c r="F61" i="1"/>
  <c r="J57" i="1" a="1"/>
  <c r="J57" i="1" s="1"/>
  <c r="F57" i="1" a="1"/>
  <c r="F57" i="1" s="1"/>
  <c r="L57" i="1" a="1"/>
  <c r="L57" i="1" s="1"/>
  <c r="H57" i="1" a="1"/>
  <c r="H57" i="1" s="1"/>
  <c r="D57" i="1" a="1"/>
  <c r="D57" i="1" s="1"/>
  <c r="N95" i="1"/>
  <c r="L61" i="1"/>
  <c r="H61" i="1"/>
  <c r="D61" i="1"/>
  <c r="B41" i="1"/>
  <c r="K61" i="1"/>
  <c r="G61" i="1"/>
  <c r="C61" i="1"/>
  <c r="B61" i="1"/>
  <c r="M61" i="1"/>
  <c r="I61" i="1"/>
  <c r="E61" i="1"/>
  <c r="M45" i="1"/>
  <c r="N39" i="1"/>
  <c r="C50" i="1"/>
  <c r="E50" i="1"/>
  <c r="F51" i="1"/>
  <c r="G50" i="1"/>
  <c r="I50" i="1"/>
  <c r="J51" i="1"/>
  <c r="K50" i="1"/>
  <c r="M50" i="1"/>
  <c r="C45" i="1"/>
  <c r="D45" i="1"/>
  <c r="E45" i="1"/>
  <c r="G45" i="1"/>
  <c r="H45" i="1"/>
  <c r="I45" i="1"/>
  <c r="K45" i="1"/>
  <c r="L45" i="1"/>
  <c r="E36" i="1"/>
  <c r="I36" i="1"/>
  <c r="M36" i="1"/>
  <c r="D36" i="1"/>
  <c r="B45" i="1"/>
  <c r="F45" i="1"/>
  <c r="J45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A27" i="1"/>
  <c r="C27" i="1"/>
  <c r="D27" i="1"/>
  <c r="E27" i="1"/>
  <c r="F27" i="1"/>
  <c r="G27" i="1"/>
  <c r="H27" i="1"/>
  <c r="I27" i="1"/>
  <c r="J27" i="1"/>
  <c r="K27" i="1"/>
  <c r="L27" i="1"/>
  <c r="M27" i="1"/>
  <c r="A5" i="1"/>
  <c r="B5" i="1"/>
  <c r="C5" i="1"/>
  <c r="D5" i="1"/>
  <c r="E5" i="1"/>
  <c r="F5" i="1"/>
  <c r="G5" i="1"/>
  <c r="H5" i="1"/>
  <c r="I5" i="1"/>
  <c r="J5" i="1"/>
  <c r="K5" i="1"/>
  <c r="L5" i="1"/>
  <c r="M5" i="1"/>
  <c r="A6" i="1"/>
  <c r="B6" i="1"/>
  <c r="C6" i="1"/>
  <c r="D6" i="1"/>
  <c r="E6" i="1"/>
  <c r="F6" i="1"/>
  <c r="G6" i="1"/>
  <c r="H6" i="1"/>
  <c r="I6" i="1"/>
  <c r="J6" i="1"/>
  <c r="K6" i="1"/>
  <c r="L6" i="1"/>
  <c r="M6" i="1"/>
  <c r="A7" i="1"/>
  <c r="B7" i="1"/>
  <c r="C7" i="1"/>
  <c r="D7" i="1"/>
  <c r="E7" i="1"/>
  <c r="F7" i="1"/>
  <c r="G7" i="1"/>
  <c r="H7" i="1"/>
  <c r="I7" i="1"/>
  <c r="J7" i="1"/>
  <c r="K7" i="1"/>
  <c r="L7" i="1"/>
  <c r="M7" i="1"/>
  <c r="A8" i="1"/>
  <c r="C8" i="1"/>
  <c r="D8" i="1"/>
  <c r="E8" i="1"/>
  <c r="F8" i="1"/>
  <c r="G8" i="1"/>
  <c r="H8" i="1"/>
  <c r="I8" i="1"/>
  <c r="J8" i="1"/>
  <c r="K8" i="1"/>
  <c r="L8" i="1"/>
  <c r="M8" i="1"/>
  <c r="A9" i="1"/>
  <c r="B9" i="1"/>
  <c r="C9" i="1"/>
  <c r="D9" i="1"/>
  <c r="E9" i="1"/>
  <c r="F9" i="1"/>
  <c r="G9" i="1"/>
  <c r="H9" i="1"/>
  <c r="I9" i="1"/>
  <c r="J9" i="1"/>
  <c r="K9" i="1"/>
  <c r="L9" i="1"/>
  <c r="M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A16" i="1"/>
  <c r="C16" i="1"/>
  <c r="D16" i="1"/>
  <c r="E16" i="1"/>
  <c r="F16" i="1"/>
  <c r="G16" i="1"/>
  <c r="H16" i="1"/>
  <c r="K16" i="1"/>
  <c r="L16" i="1"/>
  <c r="M16" i="1"/>
  <c r="A18" i="1"/>
  <c r="C18" i="1"/>
  <c r="D18" i="1"/>
  <c r="E18" i="1"/>
  <c r="F18" i="1"/>
  <c r="G18" i="1"/>
  <c r="H18" i="1"/>
  <c r="K18" i="1"/>
  <c r="L18" i="1"/>
  <c r="M18" i="1"/>
  <c r="A19" i="1"/>
  <c r="C19" i="1"/>
  <c r="D19" i="1"/>
  <c r="E19" i="1"/>
  <c r="F19" i="1"/>
  <c r="G19" i="1"/>
  <c r="H19" i="1"/>
  <c r="I19" i="1"/>
  <c r="J19" i="1"/>
  <c r="K19" i="1"/>
  <c r="L19" i="1"/>
  <c r="M19" i="1"/>
  <c r="A20" i="1"/>
  <c r="C20" i="1"/>
  <c r="D20" i="1"/>
  <c r="E20" i="1"/>
  <c r="F20" i="1"/>
  <c r="G20" i="1"/>
  <c r="H20" i="1"/>
  <c r="I20" i="1"/>
  <c r="J20" i="1"/>
  <c r="K20" i="1"/>
  <c r="L20" i="1"/>
  <c r="M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B4" i="1"/>
  <c r="C4" i="1"/>
  <c r="D4" i="1"/>
  <c r="E4" i="1"/>
  <c r="F4" i="1"/>
  <c r="G4" i="1"/>
  <c r="H4" i="1"/>
  <c r="I4" i="1"/>
  <c r="J4" i="1"/>
  <c r="K4" i="1"/>
  <c r="L4" i="1"/>
  <c r="M4" i="1"/>
  <c r="A4" i="1"/>
  <c r="J31" i="1" l="1" a="1"/>
  <c r="J31" i="1" s="1"/>
  <c r="B31" i="1" a="1"/>
  <c r="B31" i="1" s="1"/>
  <c r="I31" i="1" a="1"/>
  <c r="I31" i="1" s="1"/>
  <c r="E31" i="1" a="1"/>
  <c r="E31" i="1" s="1"/>
  <c r="L31" i="1" a="1"/>
  <c r="L31" i="1" s="1"/>
  <c r="D31" i="1" a="1"/>
  <c r="D31" i="1" s="1"/>
  <c r="M31" i="1" a="1"/>
  <c r="M31" i="1" s="1"/>
  <c r="K31" i="1" a="1"/>
  <c r="K31" i="1" s="1"/>
  <c r="H31" i="1" a="1"/>
  <c r="H31" i="1" s="1"/>
  <c r="G31" i="1" a="1"/>
  <c r="G31" i="1" s="1"/>
  <c r="F31" i="1" a="1"/>
  <c r="F31" i="1" s="1"/>
  <c r="C31" i="1" a="1"/>
  <c r="C31" i="1" s="1"/>
  <c r="N110" i="1"/>
  <c r="N123" i="1"/>
  <c r="B277" i="1"/>
  <c r="N111" i="1"/>
  <c r="N153" i="1"/>
  <c r="N141" i="1"/>
  <c r="N152" i="1"/>
  <c r="N140" i="1"/>
  <c r="N135" i="1"/>
  <c r="N134" i="1"/>
  <c r="N129" i="1"/>
  <c r="N128" i="1"/>
  <c r="N122" i="1"/>
  <c r="N117" i="1"/>
  <c r="N116" i="1"/>
  <c r="N89" i="1"/>
  <c r="N105" i="1"/>
  <c r="N104" i="1"/>
  <c r="B51" i="1"/>
  <c r="L36" i="1"/>
  <c r="C99" i="1"/>
  <c r="B36" i="1"/>
  <c r="N48" i="1"/>
  <c r="H36" i="1"/>
  <c r="G93" i="1"/>
  <c r="C93" i="1"/>
  <c r="L51" i="1"/>
  <c r="H51" i="1"/>
  <c r="D51" i="1"/>
  <c r="D50" i="1"/>
  <c r="N38" i="1"/>
  <c r="J36" i="1"/>
  <c r="F36" i="1"/>
  <c r="N47" i="1"/>
  <c r="G51" i="1"/>
  <c r="K51" i="1"/>
  <c r="L50" i="1"/>
  <c r="H50" i="1"/>
  <c r="K93" i="1"/>
  <c r="K99" i="1"/>
  <c r="B50" i="1"/>
  <c r="J50" i="1"/>
  <c r="F50" i="1"/>
  <c r="E51" i="1"/>
  <c r="M51" i="1"/>
  <c r="M99" i="1"/>
  <c r="I99" i="1"/>
  <c r="J99" i="1"/>
  <c r="F99" i="1"/>
  <c r="B99" i="1"/>
  <c r="I93" i="1"/>
  <c r="N49" i="1"/>
  <c r="E99" i="1"/>
  <c r="K36" i="1"/>
  <c r="G36" i="1"/>
  <c r="C36" i="1"/>
  <c r="L93" i="1"/>
  <c r="H93" i="1"/>
  <c r="D93" i="1"/>
  <c r="G99" i="1"/>
  <c r="L99" i="1"/>
  <c r="H99" i="1"/>
  <c r="D99" i="1"/>
  <c r="M93" i="1"/>
  <c r="E93" i="1"/>
  <c r="J93" i="1"/>
  <c r="F93" i="1"/>
  <c r="B93" i="1"/>
  <c r="B243" i="1"/>
  <c r="M2" i="1"/>
  <c r="L2" i="1"/>
  <c r="K2" i="1"/>
  <c r="J2" i="1"/>
  <c r="I2" i="1"/>
  <c r="H2" i="1"/>
  <c r="G2" i="1"/>
  <c r="F2" i="1"/>
  <c r="E2" i="1"/>
  <c r="D2" i="1"/>
  <c r="C2" i="1"/>
  <c r="B2" i="1"/>
  <c r="N228" i="1" l="1"/>
  <c r="N50" i="1"/>
  <c r="N79" i="1"/>
  <c r="N91" i="1"/>
  <c r="N171" i="1"/>
  <c r="N229" i="1"/>
  <c r="N40" i="1"/>
  <c r="N41" i="1" s="1"/>
  <c r="N43" i="1"/>
  <c r="N53" i="1"/>
  <c r="N55" i="1"/>
  <c r="N56" i="1"/>
  <c r="N65" i="1"/>
  <c r="N67" i="1"/>
  <c r="N74" i="1"/>
  <c r="N92" i="1"/>
  <c r="N157" i="1"/>
  <c r="N196" i="1"/>
  <c r="N197" i="1"/>
  <c r="N199" i="1"/>
  <c r="N215" i="1"/>
  <c r="N284" i="1"/>
  <c r="N308" i="1"/>
  <c r="N287" i="1"/>
  <c r="N312" i="1"/>
  <c r="N313" i="1" s="1"/>
  <c r="N180" i="1"/>
  <c r="N181" i="1" s="1"/>
  <c r="N188" i="1"/>
  <c r="N59" i="1"/>
  <c r="N273" i="1"/>
  <c r="N34" i="1"/>
  <c r="N44" i="1"/>
  <c r="N72" i="1"/>
  <c r="N78" i="1"/>
  <c r="N83" i="1"/>
  <c r="N97" i="1"/>
  <c r="N174" i="1"/>
  <c r="N220" i="1"/>
  <c r="N230" i="1"/>
  <c r="N35" i="1"/>
  <c r="N54" i="1"/>
  <c r="N66" i="1"/>
  <c r="N158" i="1"/>
  <c r="N166" i="1"/>
  <c r="N216" i="1"/>
  <c r="N279" i="1"/>
  <c r="N288" i="1"/>
  <c r="N60" i="1"/>
  <c r="N33" i="1"/>
  <c r="N68" i="1"/>
  <c r="N73" i="1"/>
  <c r="N82" i="1"/>
  <c r="N84" i="1"/>
  <c r="N175" i="1"/>
  <c r="N198" i="1"/>
  <c r="N167" i="1"/>
  <c r="N222" i="1"/>
  <c r="N276" i="1"/>
  <c r="N280" i="1"/>
  <c r="N307" i="1"/>
  <c r="N301" i="1"/>
  <c r="N77" i="1"/>
  <c r="N71" i="1"/>
  <c r="N96" i="1"/>
  <c r="N98" i="1" s="1"/>
  <c r="N170" i="1"/>
  <c r="N226" i="1"/>
  <c r="N302" i="1"/>
  <c r="N189" i="1"/>
  <c r="N214" i="1"/>
  <c r="N227" i="1"/>
  <c r="N275" i="1"/>
  <c r="N283" i="1"/>
  <c r="N298" i="1"/>
  <c r="N299" i="1" s="1" a="1"/>
  <c r="N299" i="1" s="1"/>
  <c r="N303" i="1"/>
  <c r="N233" i="1" l="1"/>
  <c r="N160" i="1"/>
  <c r="N234" i="1"/>
  <c r="N176" i="1"/>
  <c r="N80" i="1" a="1"/>
  <c r="N80" i="1" s="1"/>
  <c r="N75" i="1" a="1"/>
  <c r="N75" i="1" s="1"/>
  <c r="N69" i="1" a="1"/>
  <c r="N69" i="1" s="1"/>
  <c r="N85" i="1" a="1"/>
  <c r="N85" i="1" s="1"/>
  <c r="N289" i="1"/>
  <c r="N281" i="1"/>
  <c r="N285" i="1"/>
  <c r="N309" i="1"/>
  <c r="N304" i="1"/>
  <c r="N305" i="1"/>
  <c r="N277" i="1"/>
  <c r="N232" i="1"/>
  <c r="N218" i="1" a="1"/>
  <c r="N218" i="1" s="1"/>
  <c r="N224" i="1"/>
  <c r="N217" i="1"/>
  <c r="N192" i="1"/>
  <c r="N193" i="1"/>
  <c r="N194" i="1"/>
  <c r="N172" i="1"/>
  <c r="N57" i="1" a="1"/>
  <c r="N57" i="1" s="1"/>
  <c r="N61" i="1"/>
  <c r="N51" i="1"/>
  <c r="N45" i="1"/>
  <c r="N36" i="1"/>
  <c r="N99" i="1"/>
  <c r="N93" i="1"/>
  <c r="N168" i="1"/>
  <c r="N2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Prabin Bhandari</author>
  </authors>
  <commentList>
    <comment ref="A159" authorId="0" shapeId="0" xr:uid="{AE5E49FE-6D26-432E-B1B8-C217BE5DC33E}">
      <text>
        <r>
          <rPr>
            <b/>
            <sz val="9"/>
            <color indexed="81"/>
            <rFont val="Tahoma"/>
            <family val="2"/>
          </rPr>
          <t>Prabin Bhandari: यहाँ PHCC र Hospital हरुमा color आँउन हुदैन है ।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<sst xmlns="http://schemas.openxmlformats.org/spreadsheetml/2006/main" count="1029" uniqueCount="984">
  <si>
    <t>Data / Period</t>
  </si>
  <si>
    <t>Total</t>
  </si>
  <si>
    <t xml:space="preserve">fx : Reporting Status Dataset Reporting rate = All Dataset Reporting rate </t>
  </si>
  <si>
    <t>fx : ORC Conducted &lt;= OPC Planned</t>
  </si>
  <si>
    <t>fx : Immunization Clinic Conducted &lt;= Immunization Clinic Planned</t>
  </si>
  <si>
    <t>fx : Immunization Sessions Conducted &lt;= Immunization Sessions Planned</t>
  </si>
  <si>
    <t>fx : Hygiene sessions Conducted &lt;= Hygiene sessions Planned</t>
  </si>
  <si>
    <t>fx : Immunization Clinic Conducted = Hygiene sessions Conducted</t>
  </si>
  <si>
    <t>fx : FCHVs Report submitted &amp; mothers group meetings held &lt;= Total FCHV</t>
  </si>
  <si>
    <t>fx : New Clients Served &lt;= Total Clients Served</t>
  </si>
  <si>
    <t>fx : Rota 1st = OPV 1st = fIPV 1st = PCV 1st = Penta 1st</t>
  </si>
  <si>
    <t>fx : Rota 2nd = OPV 2nd = PCV 2nd = Penta 2nd</t>
  </si>
  <si>
    <t>fx : OPV 3rd = fIPV 2nd = Penta 3rd</t>
  </si>
  <si>
    <t>fx : PCV 3rd = MR 1st</t>
  </si>
  <si>
    <t>fx : MR 2st = TCV</t>
  </si>
  <si>
    <t>fx : MR 2nd = Fully Immunized Children GESI</t>
  </si>
  <si>
    <t>fx :  Children Immunized-BCG &lt;= Dose-Received</t>
  </si>
  <si>
    <t>fx :  Dose-Received &gt;= Dose-Expended</t>
  </si>
  <si>
    <t>Immunization Program-Vaccine Type-Dose-Children Immunized-Rota 1st &amp; 2nd</t>
  </si>
  <si>
    <t>fx :  Children Immunized-Rota &lt;= Dose-Received</t>
  </si>
  <si>
    <t>Immunization Program-Vaccine Type-Dose-Children Immunized-OPV 1st, 2nd &amp; 3rd</t>
  </si>
  <si>
    <t>fx :  Children Immunized-OPV &lt;= Dose-Received</t>
  </si>
  <si>
    <t>Immunization Program-Vaccine Type-Dose-Children Immunized-FIPV 1st &amp; 2nd</t>
  </si>
  <si>
    <t>fx :  Children Immunized-FIPV &lt;= Dose-Received</t>
  </si>
  <si>
    <t>Immunization Program-Vaccine Type-Dose-Children Immunized-PCV 1st, 2nd &amp; 3rd</t>
  </si>
  <si>
    <t>fx :  Children Immunized-PCV &lt;= Dose-Received</t>
  </si>
  <si>
    <t>Immunization Program-Vaccine Type-Dose-Children Immunized-DPT-HepB-Hib 1st, 2nd &amp; 3rd</t>
  </si>
  <si>
    <t>fx :  Children Immunized-DPT-HepB-Hib &lt;= Dose-Received</t>
  </si>
  <si>
    <t>Immunization Program-Vaccine Type-Dose-Children Immunized-Measles/Rubella 1st &amp; 2nd</t>
  </si>
  <si>
    <t>fx :  Children Immunized-Measles/Rubella &lt;= Dose-Received</t>
  </si>
  <si>
    <t>fx :  Children Immunized-JE &lt;= Dose-Received</t>
  </si>
  <si>
    <t>Immunization Program-Pregnant Women Immunized-TD 1, 2 &amp; 2+</t>
  </si>
  <si>
    <t>fx :  Pregnant Women Immunized-TD &lt;= Dose-Received</t>
  </si>
  <si>
    <t>fx : PSBI Cases = Gentamycin 1st Dose = Gentamycin Complete dose</t>
  </si>
  <si>
    <t>IMNCI-&lt;2 Month-Total Pneumonia Cases-8 to 59 days (HF+ORC)</t>
  </si>
  <si>
    <t>fx : Total Pneumonia Cases (&lt;2 Month) (HF+ORC)&lt;= Pneumonia treated with Amoxicillin Paediatrics</t>
  </si>
  <si>
    <t>CBIMCI-(2-59Months)-Classification-ARI-Total Pneumonia Cases (HF+ORC)</t>
  </si>
  <si>
    <t>fx : Total Pneumonia Cases (2-59Months) (HF+ORC)= Pneumonia treated with antibiotics total</t>
  </si>
  <si>
    <t>CBIMCI-(2-59Months)-Classification-Total Diarrhoea Cases (HF+ORC)</t>
  </si>
  <si>
    <t>fx : Total Diarrhoea Cases  (2-59Months) (HF+ORC) = Treated with ORS &amp; Zinc (HF+ORC)</t>
  </si>
  <si>
    <t>fx : Total Cases in CBIMNCI (&lt;2 Months) (HF+ORC) = Total CBIMNCI (&lt;2 month childern) GESI</t>
  </si>
  <si>
    <t>fx : Total Cases in CBIMNCI (2-59 month childern) HF+ORC = Total CBIMNCI (2-59 month childern) GESI</t>
  </si>
  <si>
    <t>FCHV Program-CBIMCI-(2-59)Months- Pneumonia cases</t>
  </si>
  <si>
    <t>fx : Total Pneumonia Cases (FCHV) = Total cases ARI - No Pneumonia cases</t>
  </si>
  <si>
    <t>fx : Total Diarrhoea Cases (FCHV) = Treated with ORS &amp; Zinc (FCHV)</t>
  </si>
  <si>
    <t>fx : ORS Expenditure(pkt) &gt;= Treated with ORS &amp; Zinc (FCHV)</t>
  </si>
  <si>
    <t>fx : Zinc Exp(tab) = Treated with ORS &amp; Zinc (FCHV)*10 tabs</t>
  </si>
  <si>
    <t>Nutrition-Registered for GM-New Visit &amp; Revisit 0-11 Months - Normal+Moderate+ Severe</t>
  </si>
  <si>
    <t>Outreach Clinic &amp; Community Health Program-Growth Monitoring-0-11 Month-Normal+Low+Very Low</t>
  </si>
  <si>
    <t>Nutrition-Registered for GM-New Visit &amp; Revisit 12-23 Months - Normal+Moderate+ Severe</t>
  </si>
  <si>
    <t>Outreach Clinic &amp; Community Health Program-Growth Monitoring-12-23 Month-Normal+Low+Very Low</t>
  </si>
  <si>
    <t>fx : Total Registered for GM-New Visit &amp; Revisit 0-11 Months &gt;= Total Growth Monitoring-0-11 Month (ORC)</t>
  </si>
  <si>
    <t>fx : Total Registered for GM-New Visit &amp; Revisit 12-23 Months &gt;= Total Growth Monitoring-12-23 Month (ORC)</t>
  </si>
  <si>
    <t>Nutrition-Registered for GM-New Visit &amp; Revisit 0-23 Months - (Moderate+ Severe)</t>
  </si>
  <si>
    <t>fx : Total Registered for GM-New Visit &amp; Revisit (Moderate+ Severe) 0-23 Months = Total Underweight Children (&lt;2 Year) GESI</t>
  </si>
  <si>
    <t>Total First ANC visit (Any time) (&lt; 20 + ≥ 20 Years)</t>
  </si>
  <si>
    <t>fx : Iron Tablets 1st time = Deworming Tablet</t>
  </si>
  <si>
    <t>fx : First ANC visit (Any time) &gt;= Iron Tablets 1st time &amp; Deworming Tablet</t>
  </si>
  <si>
    <t>Total Delivery (Institution + Home)</t>
  </si>
  <si>
    <t>fx : Total Home Delivery = Receiving Vitamin A cap (by FCHV)</t>
  </si>
  <si>
    <t>IMAM-Age 6-59 Month-Admission (New+Re)-Moderate</t>
  </si>
  <si>
    <t>IMAM-Age 6-59 Month-Discharge (Recovered+Death+Defaulter+Not Improved+Refer to Hospital)-Moderate</t>
  </si>
  <si>
    <t>Total children at the end of month  (by calculation)</t>
  </si>
  <si>
    <t>fx : Children at the end of month (DHIS2) = Children at the end of month (by calculation)</t>
  </si>
  <si>
    <t>fx : Children at the start of month = Children at the end of last month</t>
  </si>
  <si>
    <t>IMAM-Age 6-59 Month-Admission (New+Re)-Severe</t>
  </si>
  <si>
    <t>IMAM-Age 6-59 Month-Discharge (Recovered+Death+Defaulter+Not Improved+Refer to Hospital)-Severe</t>
  </si>
  <si>
    <t>IMAM-Age 6-59 Month-Admission (New+Re)</t>
  </si>
  <si>
    <t>IMAM-Age 6-59 Month-Discharge (Recovered+Death+Defaulter+Not Improved+Refer to Hospital)</t>
  </si>
  <si>
    <t>MNH-Total Delivery (By SBA+SHP+Other HW)</t>
  </si>
  <si>
    <t>Safe Motherhood Program-Total Delivery Type (Normal + vacuum/forceps + C/S)</t>
  </si>
  <si>
    <t>Safe Motherhood Program-Total Delivery Outcome (Mother Single + Twin + ≥ Triplet)</t>
  </si>
  <si>
    <t>fx : Total Deliveries (HF) = Total Delivery Type = Total Delivery Outcome (Mother Single + Twin + ≥ Triplet)</t>
  </si>
  <si>
    <t>Safe Motherhood Program-Delivery Outcome-live Births (Single + Twin + ≥ Triplet)</t>
  </si>
  <si>
    <t>Safe Motherhood Program-Birth Weight (Normal + Low + Very Low)</t>
  </si>
  <si>
    <t>fx : Delivery Outcome-live Births (Single + Twin + ≥ Triplet) = Birth Weight (Normal + Low + Very Low)</t>
  </si>
  <si>
    <t>fx : Ins. Delivery Outcome-Mother Single &gt;= live Births Single</t>
  </si>
  <si>
    <t>fx : Ins. Delivery Outcome-Mother Twin &gt;= live Births Twin</t>
  </si>
  <si>
    <t>fx : Ins. Delivery Outcome-Mother≥ Triplet = live Births ≥ Triplet</t>
  </si>
  <si>
    <t>Safe Motherhood Program-Total Delivery Outcome-live Births (Calculation by # of Mother)</t>
  </si>
  <si>
    <t>Safe Motherhood Program-Number of Still Births (Fresh + Macerated)</t>
  </si>
  <si>
    <t>fx : Delivery Outcome-live Births (Single + Twin + ≥ Triplet) = Breastfeeding-Within 1 Hour = CHX applied in Cord</t>
  </si>
  <si>
    <t>fx : Total Deliveries (HF) = Eligible for Incentive on Transportation</t>
  </si>
  <si>
    <t>fx : Eligible for Incentive on Transportation = Receive Incentive on Transportation</t>
  </si>
  <si>
    <t>fx : ANC Incentive Eligible = ANC Incentive Receive</t>
  </si>
  <si>
    <t>fx : Total Deliveries (HF) =  Institutional Deliveries GESI</t>
  </si>
  <si>
    <t>fx : Home Delivery-Total Live Birth = Chlorhexidine applied in cord = Mesoprostol Tablets Taken</t>
  </si>
  <si>
    <t>Note: True If the users of other health institutions did not take the service</t>
  </si>
  <si>
    <t>fx : Total TB cases (All form of TB cases) = TBHIV (Positive + Negative)</t>
  </si>
  <si>
    <t>fx : TBHIV Positive = On (ART +  CPT)</t>
  </si>
  <si>
    <t>fx : Total TB cases (All form of TB cases) = TB-Tobacco Registered</t>
  </si>
  <si>
    <t>fx : Total TB New Cases = TB New Cases GESI</t>
  </si>
  <si>
    <t>TB-Outcome-PBC New (Cured + Completed + Failed + Died + Lost to Followup + Not Evaluated)</t>
  </si>
  <si>
    <t>TB-Outcome-PBC Relapse (Cured + Completed + Failed + Died + Lost to Followup + Not Evaluated)</t>
  </si>
  <si>
    <t>TB-Outcome-PBC Others (Registered) (TAF + TALF + OPT + UPTH)</t>
  </si>
  <si>
    <t>TB-Outcome-PBC Others (Cured + Completed + Failed + Died + Lost to Followup + Not Evaluated)</t>
  </si>
  <si>
    <t>fx : TB Outcome PBC New (Registered) = TB-Outcome-PBC New (Outcome given)</t>
  </si>
  <si>
    <t>fx : TB Outcome PBC Relapse (Registered) = TB-Outcome-PBC Relapse (Outcome given)</t>
  </si>
  <si>
    <t>fx : TB Outcome PBC Others (Registered) = TB-Outcome-PBC Others (Outcome given)</t>
  </si>
  <si>
    <t>TB-Outcome-PCD New (Completed + Failed + Died + Lost to Followup + Not Evaluated)</t>
  </si>
  <si>
    <t>TB-Outcome-PCD Relapse (Completed + Failed + Died + Lost to Followup + Not Evaluated)</t>
  </si>
  <si>
    <t>TB-Outcome-PCD Others (Completed + Failed + Died + Lost to Followup + Not Evaluated)</t>
  </si>
  <si>
    <t>fx : TB Outcome PCD New (Registered) = TB-Outcome-PCD New (Outcome given)</t>
  </si>
  <si>
    <t>fx : TB Outcome PCD Relapse (Registered) = TB-Outcome-PCD Relapse (Outcome given)</t>
  </si>
  <si>
    <t>fx : TB Outcome PCD Others (Registered) = TB-Outcome-PCD Others (Outcome given)</t>
  </si>
  <si>
    <t>TB-Outcome-EP New (Completed + Failed + Died + Lost to Followup + Not Evaluated)</t>
  </si>
  <si>
    <t>TB-Outcome-EP Relapse (Completed + Failed + Died + Lost to Followup + Not Evaluated)</t>
  </si>
  <si>
    <t>TB-Outcome-EP Others (Completed + Failed + Died + Lost to Followup + Not Evaluated)</t>
  </si>
  <si>
    <t>fx : TB Outcome EP New (Registered) = TB-Outcome-EP New (Outcome given)</t>
  </si>
  <si>
    <t>fx : TB Outcome EP Relapse (Registered) = TB-Outcome-EP Relapse (Outcome given)</t>
  </si>
  <si>
    <t>fx : TB Outcome EP Others (Registered) = TB-Outcome-EP Others (Outcome given)</t>
  </si>
  <si>
    <t>TB-Outcome-HIV +ve (Cured + Completed + Failed + Died + Lost to Followup + Not Evaluated)</t>
  </si>
  <si>
    <t>01-1 Reporting Status Dataset (NEW) Reporting rate</t>
  </si>
  <si>
    <t>02-1 Immunization Dataset (NEW) Reporting rate</t>
  </si>
  <si>
    <t>02-2 Integrated Management Of Neonatal And Childhood Illnesses (NEW) Reporting rate</t>
  </si>
  <si>
    <t>03-1 Nutrition Dataset - Newly Registered (NEW) Reporting rate</t>
  </si>
  <si>
    <t>03-2 Nutrition Dataset - Acute Malnutrition (NEW) Reporting rate</t>
  </si>
  <si>
    <t>05 Female Community Health Volunteer (NEW) Reporting rate</t>
  </si>
  <si>
    <t>07 Maternal And New-born Health (NEW) Reporting rate</t>
  </si>
  <si>
    <t>08 Family Planning Program (NEW) Reporting rate</t>
  </si>
  <si>
    <t>09 Reproductive Health Morbidity Service (NEW) Reporting rate</t>
  </si>
  <si>
    <t>10-01 Outreach Clinic and Community Health (NEW) Reporting rate</t>
  </si>
  <si>
    <t>11 Malaria Elimination Program (NEW) Reporting rate</t>
  </si>
  <si>
    <t>13 Leprosy Elimination Program (NEW) Reporting rate</t>
  </si>
  <si>
    <t>16-01B - HIV/AIDS - Prevention of Mother-To-Child Transmission (NEW) Reporting rate</t>
  </si>
  <si>
    <t>17 Non Communicable Disease (NEW) Reporting rate</t>
  </si>
  <si>
    <t>18 New Outpatient Morbidity 1 (NEW) Reporting rate</t>
  </si>
  <si>
    <t>18 New Outpatient Morbidity 2 (NEW) Reporting rate</t>
  </si>
  <si>
    <t>18 New Outpatient Morbidity 3 (NEW) Reporting rate</t>
  </si>
  <si>
    <t>18 New Outpatient Morbidity 4 (NEW) Reporting rate</t>
  </si>
  <si>
    <t>18 New Outpatient Morbidity 5 (NEW) Reporting rate</t>
  </si>
  <si>
    <t>19 Laboratory Services (NEW) Reporting rate</t>
  </si>
  <si>
    <t>20 Gender Equity and Social Inclusion (NEW) Reporting rate</t>
  </si>
  <si>
    <t>Health Facilities within Catchment Area-Outreach Clinics-People Served</t>
  </si>
  <si>
    <t>Health Facilities within Catchment Area-Outreach Clinics-Planned</t>
  </si>
  <si>
    <t>Health Facilities within Catchment Area-Outreach Clinics-Conducted</t>
  </si>
  <si>
    <t>People Served from Immunization Clinic</t>
  </si>
  <si>
    <t>Health Facilities within Catchment Area-Immunization Clinics-Planned</t>
  </si>
  <si>
    <t>Health Facilities within Catchment Area-Immunization Clinics-Conducted</t>
  </si>
  <si>
    <t>Health Facilities within Catchment Area-Immunization Sessions-Planned</t>
  </si>
  <si>
    <t>Health Facilities within Catchment Area-Immunization Sessions-Conducted</t>
  </si>
  <si>
    <t>Immunization-People benefitted from hygiene session</t>
  </si>
  <si>
    <t>Immunization-Hygiene sessions planned</t>
  </si>
  <si>
    <t>Immunization-Hygiene sessions conducted</t>
  </si>
  <si>
    <t>Health Facilities within Catchment Area-FCHVs-People Served</t>
  </si>
  <si>
    <t>Total FCHVs within Catchment Area</t>
  </si>
  <si>
    <t>Total no.of FCHVs Report submitted</t>
  </si>
  <si>
    <t>Number of mothers group meetings held</t>
  </si>
  <si>
    <t>New Clients Served</t>
  </si>
  <si>
    <t>Total Clients Served</t>
  </si>
  <si>
    <t>Immunization Program-Vaccine Type-Children Immunized-BCG Doses</t>
  </si>
  <si>
    <t>Immunization Program-Vaccine Type-Dose-Children Immunized-Rota-1st</t>
  </si>
  <si>
    <t>Immunization Program-Vaccine Type-Dose-Children Immunized-OPV-1st</t>
  </si>
  <si>
    <t>Immunization Program-Vaccine Type-Dose-Children Immunized-FIPV-1st</t>
  </si>
  <si>
    <t>Immunization Program-Vaccine Type-Dose-Children Immunized-PCV-1st</t>
  </si>
  <si>
    <t>Immunization Program-Vaccine Type-Dose-Children Immunized-DPT-HepB-Hib-1st</t>
  </si>
  <si>
    <t>Immunization Program-Vaccine Type-Dose-Children Immunized-Rota-2nd</t>
  </si>
  <si>
    <t>Immunization Program-Vaccine Type-Dose-Children Immunized-OPV-2nd</t>
  </si>
  <si>
    <t>Immunization Program-Vaccine Type-Dose-Children Immunized-PCV-2nd</t>
  </si>
  <si>
    <t>Immunization Program-Vaccine Type-Dose-Children Immunized-DPT-HepB-Hib-2nd</t>
  </si>
  <si>
    <t>Immunization Program-Vaccine Type-Dose-Children Immunized-OPV-3rd</t>
  </si>
  <si>
    <t>Immunization Program-Vaccine Type-Dose-Children Immunized-FIPV-2nd</t>
  </si>
  <si>
    <t>Immunization Program-Vaccine Type-Dose-Children Immunized-DPT-HepB-Hib-3rd</t>
  </si>
  <si>
    <t>Immunization Program-Vaccine Type-Dose-Children Immunized-PCV-3rd</t>
  </si>
  <si>
    <t>Immunization Program-Children Immunized-Measles/Rubella-9-11 Months</t>
  </si>
  <si>
    <t>Immunization Program-Vaccine Type-Children Immunized-JE</t>
  </si>
  <si>
    <t>Immunization Program-Children Immunized-Measles/Rubella-12-23 Months</t>
  </si>
  <si>
    <t>Immunization-Vaccine-Children Immunized-TCV</t>
  </si>
  <si>
    <t>Immunization-TD-Pregnant Women-1</t>
  </si>
  <si>
    <t>Immunization Program-Vaccine Type-Children Immunized-TD(Pregnant Women)-2</t>
  </si>
  <si>
    <t>Immunization Program-Vaccine Type-Children Immunized-TD(Pregnant Women)-2+</t>
  </si>
  <si>
    <t>Immunization Program-Vaccine Type-Dose-Received-BCG Doses</t>
  </si>
  <si>
    <t>Immunization Program-Vaccine Type-Dose-Received-Rota Doses</t>
  </si>
  <si>
    <t>Immunization Program-Vaccine Type-Dose-Received-OPV</t>
  </si>
  <si>
    <t>Immunization Program-Vaccine Type-Dose-Received-FIPV Doses</t>
  </si>
  <si>
    <t>Immunization Program-Vaccine Type-Dose-Received-PCV</t>
  </si>
  <si>
    <t>Immunization Program-Vaccine Type-Dose-Received-DPT-HepB-Hib</t>
  </si>
  <si>
    <t>Immunization Program-Vaccine Type-Dose-Received-Measles/Rubella</t>
  </si>
  <si>
    <t>Immunization Program-Vaccine Type-Dose-Received-JE</t>
  </si>
  <si>
    <t>Immunization Program-Vaccine Type-Dose-Received-TD(Pregnant Women)</t>
  </si>
  <si>
    <t>Fully Immunized Children -GESI</t>
  </si>
  <si>
    <t>CBIMCI &lt;2Months-Total Cases</t>
  </si>
  <si>
    <t>CBIMCI &lt;2Months-Classification-PSBI Cases</t>
  </si>
  <si>
    <t>CBIMCI &lt;2Months-Treatment-Gentamycin 1st Dose</t>
  </si>
  <si>
    <t>CBIMCI &lt;2Months-Treatment-Gentamycin Complete dose</t>
  </si>
  <si>
    <t>IMNCI-&lt;2 Month-Pneumonia-8 to 28 days</t>
  </si>
  <si>
    <t>IMNCI-&lt;2 Month-Pneumonia-29 to 59 days</t>
  </si>
  <si>
    <t>CBIMCI &lt;2Months-Treatment-Amoxicillin Paediatrics</t>
  </si>
  <si>
    <t>CBIMCI-(2-59Months)-Classification-ARI-Pneumonia</t>
  </si>
  <si>
    <t>CBIMCI-(2-59Months)-Classification-ARI-Severe Pneu/Very Severe Disease</t>
  </si>
  <si>
    <t>CBIMCI-(2-59Months)-ORC-Classification-ARI-Pneumonia</t>
  </si>
  <si>
    <t>CBIMCI-(2-59Months)-ORC-Classification-ARI-Severe Pneumonia/Very Severe Disease</t>
  </si>
  <si>
    <t>Pneumonia treated with antibiotics total</t>
  </si>
  <si>
    <t>CBIMCI-(2-59Months)-Classification-Diarrhoea-No Dehydration</t>
  </si>
  <si>
    <t>CBIMCI-(2-59Months)-Classification-Diarrhoea-Some Dehydration</t>
  </si>
  <si>
    <t>CBIMCI-(2-59Months)-Classification-Diarrhoea-Severe Dehydration</t>
  </si>
  <si>
    <t>CBIMCI-(2-59Months)-ORC-Classification-Diarrhoea-No Dehydration</t>
  </si>
  <si>
    <t>CBIMCI-(2-59Months)-ORC-Classification-Diarrhoea-Some Dehydration</t>
  </si>
  <si>
    <t>CBIMCI-(2-59Months)-ORC-Classification-Diarrhoea-Severe Dehydration</t>
  </si>
  <si>
    <t>CBIMCI-(2-59Months)-Treatment-ORS &amp; Zinc</t>
  </si>
  <si>
    <t>CBIMCI-(2-59Months)-ORC-Treatment-ORS &amp; Zinc</t>
  </si>
  <si>
    <t>CBIMCI &lt;2Months-Total Death</t>
  </si>
  <si>
    <t>CBIMCI-(2-59Months)-Death-ARI</t>
  </si>
  <si>
    <t>CBIMCI-(2-59Months)-Death-Diarrhoea</t>
  </si>
  <si>
    <t>CBIMCI-(2-59Months)-Death-Others</t>
  </si>
  <si>
    <t>GESI-IMCI Service received (&lt;2 month childern)</t>
  </si>
  <si>
    <t>GESI-IMCI Service received (2-59 month childern)</t>
  </si>
  <si>
    <t>FCHV Program-CBIMCI-(2-59)Months-Total cases ARI</t>
  </si>
  <si>
    <t>FCHV Program-CBIMCI-(2-59)Months-No Pneumonia cases</t>
  </si>
  <si>
    <t>FCHV Program-CBIMCI-(2-59)Months-Total Diarrhoea Cases</t>
  </si>
  <si>
    <t>FCHV Program-CBIMCI-(2-59)Months-Treated with ORS &amp; Zinc</t>
  </si>
  <si>
    <t>FCHV Program-CBIMCI-(2-59)Months-ORS Expenditure(pkt)</t>
  </si>
  <si>
    <t>FCHV Program-CBIMCI-(2-59)Months-Zinc Exp(tab)</t>
  </si>
  <si>
    <t>Nutrition-Registered for GM-New Visit 0-11 Months - Normal</t>
  </si>
  <si>
    <t>Nutrition-Registered for GM-New Visit 0-11 Months - Moderate</t>
  </si>
  <si>
    <t>Nutrition-Registered for GM-New Visit 0-11 Months - Severe</t>
  </si>
  <si>
    <t>Nutrition-Registered for GM-New Visit 12-23 Months - Normal</t>
  </si>
  <si>
    <t>Nutrition-Registered for GM-New Visit 12-23 Months - Moderate</t>
  </si>
  <si>
    <t>Nutrition-Registered for GM-New Visit 12-23 Months - Severe</t>
  </si>
  <si>
    <t>Nutrition-Registered for GM-Revisit 0-11 Months - Normal</t>
  </si>
  <si>
    <t>Nutrition-Registered for GM-Revisit 0-11 Months - Moderate</t>
  </si>
  <si>
    <t>Nutrition-Registered for GM-Revisit 0-11 Months - Severe</t>
  </si>
  <si>
    <t>Nutrition-Registered for GM-Revisit 12-23 Months - Normal</t>
  </si>
  <si>
    <t>Nutrition-Registered for GM-Revisit 12-23 Months - Moderate</t>
  </si>
  <si>
    <t>Nutrition-Registered for GM-Revisit 12-23 Months - Severe</t>
  </si>
  <si>
    <t>Outreach Clinic &amp; Community Health Program-Growth Monitoring-0-11 Month-Normal</t>
  </si>
  <si>
    <t>Outreach Clinic &amp; Community Health Program-Growth Monitoring-0-11 Month-Low</t>
  </si>
  <si>
    <t>Outreach Clinic &amp; Community Health Program-Growth Monitoring-0-11 Month-Very Low</t>
  </si>
  <si>
    <t>Outreach Clinic &amp; Community Health Program-Growth Monitoring-12-23 Month-Normal</t>
  </si>
  <si>
    <t>Outreach Clinic &amp; Community Health Program-Growth Monitoring-12-23 Month-Low</t>
  </si>
  <si>
    <t>Outreach Clinic &amp; Community Health Program-Growth Monitoring-12-23 Month-Very Low</t>
  </si>
  <si>
    <t>Disaggregation by Sex &amp; Caste/Ethnicity-Underweight Children (&lt;2 Year)</t>
  </si>
  <si>
    <t>Nutrition-Pregnant Women Receiving-Iron Tablets at 1st time</t>
  </si>
  <si>
    <t>Nutrition-Pregnant Women Receiving-Deworming Tablets</t>
  </si>
  <si>
    <t>Nutrition-Pregnant Women Receiving-180 Iron Tablets</t>
  </si>
  <si>
    <t>Nutrition-PP Mother Receiving-45 Iron Tab</t>
  </si>
  <si>
    <t>FCHV Program-SMH/FP-Distribution of PP Vit A</t>
  </si>
  <si>
    <t>Nutrition-PP Mother Receiving-Vitamin A cap</t>
  </si>
  <si>
    <t>IMAM-Age 6-59 Month-Children at end of last Month-Moderate</t>
  </si>
  <si>
    <t>IMAM-Age 6-59 Month-New Admission-Moderate</t>
  </si>
  <si>
    <t>IMAM-Age 6-59 Month-Re-admission-Moderate</t>
  </si>
  <si>
    <t>IMAM-Age 6-59 Month-Referred In-Moderate</t>
  </si>
  <si>
    <t>IMAM-Age 6-59 Month-Discharge-Recovered-Moderate</t>
  </si>
  <si>
    <t>IMAM-Age 6-59 Month-Discharge-Death among Moderate</t>
  </si>
  <si>
    <t>IMAM-Age 6-59 Month-Discharge-Defaulter among Moderate</t>
  </si>
  <si>
    <t>IMAM-Age 6-59 Month-Discharge-Not Improved among Moderate</t>
  </si>
  <si>
    <t>IMAM-Age 6-59 Month-Discharge-Refer to Hospital among Moderate</t>
  </si>
  <si>
    <t>IMAM-Age 6-59 Month-Discharge-Transfer out among Moderate</t>
  </si>
  <si>
    <t>IMAM-Age 6-59 Month-Children at end of this month-Moderate</t>
  </si>
  <si>
    <t>IMAM-Age 6-59 Month-Children at end of last Month-Severe</t>
  </si>
  <si>
    <t>IMAM-Age 6-59 Month-New Admission-Severe</t>
  </si>
  <si>
    <t>IMAM-Age 6-59 Month-Re-admission-Severe</t>
  </si>
  <si>
    <t>IMAM-Age 6-59 Month-Referred In-Severe</t>
  </si>
  <si>
    <t>IMAM-Age 6-59 Month-Discharge-Recovered-Severe</t>
  </si>
  <si>
    <t>IMAM-Age 6-59 Month-Discharge-Death among Severe</t>
  </si>
  <si>
    <t>IMAM-Age 6-59 Month-Discharge-Defaulter among Severe</t>
  </si>
  <si>
    <t>IMAM-Age 6-59 Month-Discharge-Not Improved among Severe</t>
  </si>
  <si>
    <t>IMAM-Age 6-59 Month-Discharge-Refer to Hospital among Severe</t>
  </si>
  <si>
    <t>IMAM-Age 6-59 Month-Discharge-Transfer out among Severe</t>
  </si>
  <si>
    <t>IMAM-Age 6-59 Month-Children at end of this month-Severe</t>
  </si>
  <si>
    <t>IMAM-Age&lt;6 Month-Children at end of last Month</t>
  </si>
  <si>
    <t>IMAM-Age&lt;6 Month-Admission-New</t>
  </si>
  <si>
    <t>IMAM-Age&lt;6 Month-Admission-Re-Admission</t>
  </si>
  <si>
    <t>IMAM-Age&lt;6 Month-Transfer in</t>
  </si>
  <si>
    <t>IMAM-Age&lt;6 Month-Discharge-Recovered</t>
  </si>
  <si>
    <t>IMAM-Age&lt;6 Month-Discharge-Death</t>
  </si>
  <si>
    <t>IMAM-Age&lt;6 Month-Discharge-Defaulter</t>
  </si>
  <si>
    <t>IMAM-Age&lt;6 Month-Discharge-Not Improved</t>
  </si>
  <si>
    <t>IMAM-Age&lt;6 Month-Discharge-Refer to Hospital</t>
  </si>
  <si>
    <t>IMAM-Age&lt;6 Month-Discharge-Transfer Out</t>
  </si>
  <si>
    <t>IMAM-Age&lt;6 Month-Children at the end of this Month</t>
  </si>
  <si>
    <t>Safe Motherhood Program-Antenatal Checkup-First ANC Visit (any time)&lt; 20 Years</t>
  </si>
  <si>
    <t>Safe Motherhood Program-Antenatal Checkup-First ANC Visit (any time)≥ 20 Years</t>
  </si>
  <si>
    <t>MNH-ANC Visits-Within 12 Weeks - &gt;=20 Years</t>
  </si>
  <si>
    <t>MNH-ANC Visits-Within12 Weeks - &lt;20 Years</t>
  </si>
  <si>
    <t>Safe Motherhood Program-Antenatal Checkup-Four ANC Visits as per Protocol&lt; 20 Years</t>
  </si>
  <si>
    <t>Safe Motherhood Program-Antenatal Checkup-Four ANC Visits as per Protocol≥ 20 Years</t>
  </si>
  <si>
    <t>MNH-ANC Visits-Eight times as per protocol - &lt;20 Years</t>
  </si>
  <si>
    <t>MNH-ANC Visits-Eight times as per protocol - &gt;=20 Years</t>
  </si>
  <si>
    <t>ANC 4th visit Total</t>
  </si>
  <si>
    <t>Total Normal delivery</t>
  </si>
  <si>
    <t>Total vacuum/forceps delivery</t>
  </si>
  <si>
    <t>Total C/S Delivery</t>
  </si>
  <si>
    <t>Total Delivery</t>
  </si>
  <si>
    <t>MNH-Delivery-By SHP</t>
  </si>
  <si>
    <t>MNH-Delivery-By other health workers</t>
  </si>
  <si>
    <t>MNH-Delivery-At Home</t>
  </si>
  <si>
    <t>Safe Motherhood Program-Type of Delivery-C/S Breech</t>
  </si>
  <si>
    <t>Safe Motherhood Program-Type of Delivery-C/S Cephalic</t>
  </si>
  <si>
    <t>Safe Motherhood Program-Type of Delivery-C/S Shoulder</t>
  </si>
  <si>
    <t>Safe Motherhood Program-Type of Delivery-Spontaneous Breech</t>
  </si>
  <si>
    <t>Safe Motherhood Program-Type of Delivery-Spontaneous Cephalic</t>
  </si>
  <si>
    <t>Safe Motherhood Program-Type of Delivery-Spontaneous Shoulder</t>
  </si>
  <si>
    <t>Safe Motherhood Program-Type of Delivery-Vaccum/Forcep Breech</t>
  </si>
  <si>
    <t>Safe Motherhood Program-Type of Delivery-Vaccum/Forcep Cephalic</t>
  </si>
  <si>
    <t>Safe Motherhood Program-Type of Delivery-Vaccum/Forcep Shoulder</t>
  </si>
  <si>
    <t>Safe Motherhood Program-Delivery Outcome-Mother Single</t>
  </si>
  <si>
    <t>Safe Motherhood Program-Delivery Outcome-Mother Twin</t>
  </si>
  <si>
    <t>Safe Motherhood Program-Delivery Outcome-Mother≥ Triplet</t>
  </si>
  <si>
    <t>Safe Motherhood Program-Delivery Outcome-live Births Single</t>
  </si>
  <si>
    <t>Safe Motherhood Program-Delivery Outcome-live Births Twin</t>
  </si>
  <si>
    <t>Safe Motherhood Program-Delivery Outcome-live Births ≥ Triplet</t>
  </si>
  <si>
    <t>MNH-Delivery Outcome-Prematured Birth</t>
  </si>
  <si>
    <t>Safe Motherhood Program-Number of Still Births-Fresh</t>
  </si>
  <si>
    <t>Safe Motherhood Program-Number of Still Births-Macerated</t>
  </si>
  <si>
    <t>MNH-Breastfeeding-Within 1 Hour</t>
  </si>
  <si>
    <t>Safe Motherhood Program-CHX applied in Cord</t>
  </si>
  <si>
    <t>Safe Motherhood Program-Birth Weight-Normal (≥ 2.5 kg)</t>
  </si>
  <si>
    <t>Safe Motherhood Program-Birth Weight-Low (1.5 to &lt; 2.5 kg)</t>
  </si>
  <si>
    <t>Safe Motherhood Program-Birth Weight-Very low (&lt; 1.5 kg)</t>
  </si>
  <si>
    <t>Safe Motherhood Program-Aama Program-Incentive-Transport-No of Women Eligible</t>
  </si>
  <si>
    <t>Safe Motherhood Program-Aama Program-Pregnant Women Received Incentive on Transportation</t>
  </si>
  <si>
    <t>Safe Motherhood Program-Aama Program-Incentive-ANC-No of Women Eligible</t>
  </si>
  <si>
    <t>Safe Motherhood Program-Aama Program-Incentive-ANC-Number of Women Receive</t>
  </si>
  <si>
    <t>Disaggregation by Sex &amp; Caste/Ethnicity-Institutional Delivery</t>
  </si>
  <si>
    <t>FCHV Program-SMH/FP-Home Delivery-Total Live Birth</t>
  </si>
  <si>
    <t>FCHV Program-SMH/FP-Home Delivery-Chlorhexidine applied in cord</t>
  </si>
  <si>
    <t>FCHV Program-SMH/FP-Home Delivery-Ensure Mesoprostol Tablets Taken</t>
  </si>
  <si>
    <t>Leprosy-Patient ≤ 14 Years Among New Cases-Pauci Bacillary</t>
  </si>
  <si>
    <t>Leprosy-Patient ≤ 14 Years Patients among New Cases-Multi Bacillary</t>
  </si>
  <si>
    <t>Leprosy-Patient at the End of last Month-Multi Bacillary</t>
  </si>
  <si>
    <t>Leprosy-Patient at the End of last Month-Pauci Bacillary</t>
  </si>
  <si>
    <t>Leprosy-Total Additions-New Cases Never Registered earlier-Multi Bacillary</t>
  </si>
  <si>
    <t>Leprosy-Total Additions-New Cases Never registered earlier-Pauci Bacillary</t>
  </si>
  <si>
    <t>Leprosy-Total Additions-Relapsed Cases-Multi Bacillary</t>
  </si>
  <si>
    <t>Leprosy-Total Additions-Relapsed Cases-Pauci Bacillary</t>
  </si>
  <si>
    <t>Leprosy-Total Additions-Retreatment Cases -Multi Bacillary</t>
  </si>
  <si>
    <t>Leprosy-Total Additions-Re-Treatment Cases -Pauci Bacillary</t>
  </si>
  <si>
    <t>Leprosy-Total Additions-Transferred in Cases -Multi Bacillary</t>
  </si>
  <si>
    <t>Leprosy-Total Additions-Transferred in Cases -Pauci Bacillary</t>
  </si>
  <si>
    <t>Leprosy-Total Deducted-Defaulters -Multi Bacillary</t>
  </si>
  <si>
    <t>Leprosy-Total Deducted-Defaulters -Pauci Bacillary</t>
  </si>
  <si>
    <t>Leprosy-Total Deducted-Number of Patients Released from Treatment-Pauci Bacillary</t>
  </si>
  <si>
    <t>Leprosy-Total Deducted-Number of Patients transferred elsewhere-Pauci Bacillary</t>
  </si>
  <si>
    <t>Leprosy-Total Deducted-Other deducted from Treatment -Multi Bacillary</t>
  </si>
  <si>
    <t>Leprosy-Total Deducted-Other deducted from Treatment-Pauci Bacillary</t>
  </si>
  <si>
    <t>Leprosy-Total Deducted-Patients Released from Treatment-Multi Bacillary</t>
  </si>
  <si>
    <t>Leprosy-Total Deducted-Patients Transferred elsewhere-Multi Bacillary</t>
  </si>
  <si>
    <t>IMAM-Age 6-59 Month-Discharge-Death</t>
  </si>
  <si>
    <t>Total Maternal Deaths</t>
  </si>
  <si>
    <t>Total Neonatal Deaths</t>
  </si>
  <si>
    <t>Depo New Users Total</t>
  </si>
  <si>
    <t>IUCD New Users Total</t>
  </si>
  <si>
    <t>Implant New Users Total</t>
  </si>
  <si>
    <t>Pills New Users Total</t>
  </si>
  <si>
    <t>Family Planning Program-Implant-Set Qty</t>
  </si>
  <si>
    <t>Family Planning Program-Temporary FP Method-Pills-Cycle Qty</t>
  </si>
  <si>
    <t>Family Planning Program-Temporary FP Method-IUCD-Set Qty</t>
  </si>
  <si>
    <t>Family Planning Program-Temporary FP Method-Depo-Discontinued/Removed</t>
  </si>
  <si>
    <t>Family Planning Program-Temporary FP Method-IUCD-Discontinued/Removed</t>
  </si>
  <si>
    <t>Family Planning Program-Temporary FP Method-Implant-Discontinued/Removed</t>
  </si>
  <si>
    <t>Family Planning Program-Temporary FP Method-Pills-Discontinued/Removed</t>
  </si>
  <si>
    <t>Family Planning Program-Temporary FP Method-Depo-Current User</t>
  </si>
  <si>
    <t>Family Planning Program-Temporary FP Method-IUCD-Current User</t>
  </si>
  <si>
    <t>Family Planning Program-Temporary FP Method-Implant-Current User</t>
  </si>
  <si>
    <t>Family Planning Program-Temporary FP Method-Pills-Current User</t>
  </si>
  <si>
    <t>TB-Case Registration-PBC (New)</t>
  </si>
  <si>
    <t>Disaggregation by Sex &amp; Caste/Ethnicity-New TB Cases</t>
  </si>
  <si>
    <t>Disaggregation by Sex &amp; Caste/Ethnicity-New Leprosy Cases</t>
  </si>
  <si>
    <t>FCHV Program-Death-29-59 days</t>
  </si>
  <si>
    <t>FCHV Program-Maternal Death-Antepartum</t>
  </si>
  <si>
    <t>FCHV Program-Maternal Death-Intrapartum</t>
  </si>
  <si>
    <t>FCHV Program-Maternal Death-Postpartum</t>
  </si>
  <si>
    <t>Outpatient Morbidity-Communicable-Water/Food Borne-Cholera Cases</t>
  </si>
  <si>
    <t>Outpatient Morbidity-Communicable/Immunizable-Whooping Cough Cases</t>
  </si>
  <si>
    <t>Outpatient Morbidity-Trachoma Cases</t>
  </si>
  <si>
    <t>OPD-Morbidity-Malignancy-Head &amp; Neck Cancer</t>
  </si>
  <si>
    <t>OPD-Morbidity-Malignancy-Other Cancer</t>
  </si>
  <si>
    <t>Outpatient Morbidity-Malignancy-Bone/ Bone Marrow Cancer</t>
  </si>
  <si>
    <t>Outpatient Morbidity-Malignancy-Breast Cancer</t>
  </si>
  <si>
    <t>Outpatient Morbidity-Malignancy-Cervical/Uteri cancer</t>
  </si>
  <si>
    <t>Outpatient Morbidity-Malignancy-Colorectal (colon with rectum) Cancer</t>
  </si>
  <si>
    <t>Outpatient Morbidity-Malignancy-Gall bladder Cancer</t>
  </si>
  <si>
    <t>Outpatient Morbidity-Malignancy-Liver Cancer</t>
  </si>
  <si>
    <t>Outpatient Morbidity-Malignancy-Lung/Bronchial Cancer</t>
  </si>
  <si>
    <t>Outpatient Morbidity-Malignancy-Lymphoma Cancer</t>
  </si>
  <si>
    <t>Outpatient Morbidity-Malignancy-Nasopharyngeal Cancer</t>
  </si>
  <si>
    <t>Outpatient Morbidity-Malignancy-Oesophagus Cancer</t>
  </si>
  <si>
    <t>Outpatient Morbidity-Malignancy-Oral Cancer</t>
  </si>
  <si>
    <t>Outpatient Morbidity-Malignancy-Ovary Cancer</t>
  </si>
  <si>
    <t>Outpatient Morbidity-Malignancy-Pancreatic Cancer</t>
  </si>
  <si>
    <t>Outpatient Morbidity-Malignancy-Stomach Cancer</t>
  </si>
  <si>
    <t>Outpatient Morbidity-Malignancy-Thyroid Cancer</t>
  </si>
  <si>
    <t>Outpatient Morbidity-Malignancy-Urinary bladder Cancer</t>
  </si>
  <si>
    <t>Outpatient Morbidity-Communicable/Immunizable-Measles Cases</t>
  </si>
  <si>
    <t>Outpatient Morbidity-Communicable/Immunizable-Acute Flaccid Paralysis (AFP) Cases</t>
  </si>
  <si>
    <t>Outpatient Morbidity-Communicable/Immunizable-Neonatal Tetanus Cases</t>
  </si>
  <si>
    <t>TB-Age group-All New</t>
  </si>
  <si>
    <t>TB-Age group-All Relapse</t>
  </si>
  <si>
    <t>TB-Age group-Others</t>
  </si>
  <si>
    <t>TB - Total notified (PBC)</t>
  </si>
  <si>
    <t>TB-Referred-PBC (Community)</t>
  </si>
  <si>
    <t>TB-Referred-PBC (Contact investigation)</t>
  </si>
  <si>
    <t>TB-Referred-PBC (Private)</t>
  </si>
  <si>
    <t>TB-Referred-PBC (Self)</t>
  </si>
  <si>
    <t>TB - Total notified (PCD)</t>
  </si>
  <si>
    <t>TB-Referred-PCD (Community)</t>
  </si>
  <si>
    <t>TB-Referred-PCD (Contact investigation)</t>
  </si>
  <si>
    <t>TB-Referred-PCD (Private)</t>
  </si>
  <si>
    <t>TB-Referred-PCD (Self)</t>
  </si>
  <si>
    <t>TB - Total notified (EP)</t>
  </si>
  <si>
    <t>TB-Referred-EP (Community)</t>
  </si>
  <si>
    <t>TB-Referred-EP (Contact investigation)</t>
  </si>
  <si>
    <t>TB-Referred-EP (Private)</t>
  </si>
  <si>
    <t>TB-Referred-EP (Self)</t>
  </si>
  <si>
    <t>TB - Total notified TB cases</t>
  </si>
  <si>
    <t>TB-Tobacco-Registered</t>
  </si>
  <si>
    <t>TB-TBHIV-Positive</t>
  </si>
  <si>
    <t>TB-TBHIV-Negative</t>
  </si>
  <si>
    <t>TB-TBHIV-on ART</t>
  </si>
  <si>
    <t>TB-TBHIV-on CPT</t>
  </si>
  <si>
    <t>TB-Outcome-PBC New (Registered)</t>
  </si>
  <si>
    <t>TB-Outcome-PBC New (Completed)</t>
  </si>
  <si>
    <t>TB-Outcome-PBC New (Cured)</t>
  </si>
  <si>
    <t>TB-Outcome-PBC New (Died)</t>
  </si>
  <si>
    <t>TB-Outcome-PBC New (Failed)</t>
  </si>
  <si>
    <t>TB-Outcome-PBC New (Lost to Followup)</t>
  </si>
  <si>
    <t>TB-Outcome-PBC New (Not Evaluated)</t>
  </si>
  <si>
    <t>TB-Outcome-PBC Relapse (Registered)</t>
  </si>
  <si>
    <t>TB-Outcome-PBC Relapse (Completed)</t>
  </si>
  <si>
    <t>TB-Outcome-PBC Relapse (Cured)</t>
  </si>
  <si>
    <t>TB-Outcome-PBC Relapse (Died)</t>
  </si>
  <si>
    <t>TB-Outcome-PBC Relapse (Failed)</t>
  </si>
  <si>
    <t>TB-Outcome-PBC Relapse (Lost to Followup)</t>
  </si>
  <si>
    <t>TB-Outcome-PBC Relapse (Not Evaluated)</t>
  </si>
  <si>
    <t>TB-Outcome-PBC TAF (Registered)</t>
  </si>
  <si>
    <t>TB-Outcome-PBC TALF (Registered)</t>
  </si>
  <si>
    <t>TB-Outcome-PBC OPT (Registered)</t>
  </si>
  <si>
    <t>TB-Outcome-PBC UPTH (Registered)</t>
  </si>
  <si>
    <t>TB-Outcome-PBC TAF (Completed)</t>
  </si>
  <si>
    <t>TB-Outcome-PBC TAF (Cured)</t>
  </si>
  <si>
    <t>TB-Outcome-PBC TAF (Died)</t>
  </si>
  <si>
    <t>TB-Outcome-PBC TAF (Failed)</t>
  </si>
  <si>
    <t>TB-Outcome-PBC TAF (Lost to Followup)</t>
  </si>
  <si>
    <t>TB-Outcome-PBC TAF (Not Evaluated)</t>
  </si>
  <si>
    <t>TB-Outcome-PBC TALF (Completed)</t>
  </si>
  <si>
    <t>TB-Outcome-PBC TALF (Cured)</t>
  </si>
  <si>
    <t>TB-Outcome-PBC TALF (Died)</t>
  </si>
  <si>
    <t>TB-Outcome-PBC TALF (Failed)</t>
  </si>
  <si>
    <t>TB-Outcome-PBC TALF (Lost to Followup)</t>
  </si>
  <si>
    <t>TB-Outcome-PBC TALF (Not Evaluated)</t>
  </si>
  <si>
    <t>TB-Outcome-PBC OPT (Completed)</t>
  </si>
  <si>
    <t>TB-Outcome-PBC OPT (Cured)</t>
  </si>
  <si>
    <t>TB-Outcome-PBC OPT (Died)</t>
  </si>
  <si>
    <t>TB-Outcome-PBC OPT (Failed)</t>
  </si>
  <si>
    <t>TB-Outcome-PBC OPT (Lost to Followup)</t>
  </si>
  <si>
    <t>TB-Outcome-PBC OPT (Not Evaluated)</t>
  </si>
  <si>
    <t>TB-Outcome-PBC UPTH (Completed)</t>
  </si>
  <si>
    <t>TB-Outcome-PBC UPTH (Cured)</t>
  </si>
  <si>
    <t>TB-Outcome-PBC UPTH (Died)</t>
  </si>
  <si>
    <t>TB-Outcome-PBC UPTH (Failed)</t>
  </si>
  <si>
    <t>TB-Outcome-PBC UPTH (Lost to Followup)</t>
  </si>
  <si>
    <t>TB-Outcome-PBC UPTH (Not Evaluated)</t>
  </si>
  <si>
    <t>TB-Outcome-PCD New (Registered)</t>
  </si>
  <si>
    <t>TB-Outcome-PCD New (Completed)</t>
  </si>
  <si>
    <t>TB-Outcome-PCD New (Died)</t>
  </si>
  <si>
    <t>TB-Outcome-PCD New (Failed)</t>
  </si>
  <si>
    <t>TB-Outcome-PCD New (Lost to Follow Up)</t>
  </si>
  <si>
    <t>TB-Outcome-PCD New (Not Evaluated)</t>
  </si>
  <si>
    <t>TB-Outcome-PCD Relapse (Registered)</t>
  </si>
  <si>
    <t>TB-Outcome-PCD Relapse (Completed)</t>
  </si>
  <si>
    <t>TB-Outcome-PCD Relapse (Died)</t>
  </si>
  <si>
    <t>TB-Outcome-PCD Relapse (Failed)</t>
  </si>
  <si>
    <t>TB-Outcome-PCD Relapse (Lost to followup)</t>
  </si>
  <si>
    <t>TB-Outcome-PCD Relapse (Not Evaluated)</t>
  </si>
  <si>
    <t>TB-Outcome-PCD Others (Registered)</t>
  </si>
  <si>
    <t>TB-Outcome-PCD Others (Completed)</t>
  </si>
  <si>
    <t>TB-Outcome-PCD Others (Died)</t>
  </si>
  <si>
    <t>TB-Outcome-PCD Others (Failed)</t>
  </si>
  <si>
    <t>TB-Outcome-PCD Others (Lost to Follow up)</t>
  </si>
  <si>
    <t>TB-Outcome-PCD Others(Not Evaluated)</t>
  </si>
  <si>
    <t>TB-Outcome-EP New (Registered)</t>
  </si>
  <si>
    <t>TB-Outcome-EP New (Completed)</t>
  </si>
  <si>
    <t>TB-Outcome-EP New (Died)</t>
  </si>
  <si>
    <t>TB-Outcome-EP New (Failed)</t>
  </si>
  <si>
    <t>TB-Outcome-EP New (Lost to followup)</t>
  </si>
  <si>
    <t>TB-Outcome-EP New (Not Evaluated)</t>
  </si>
  <si>
    <t>TB-Outcome-EP Relapse (Registered)</t>
  </si>
  <si>
    <t>TB-Outcome-EP Relapse (Completed)</t>
  </si>
  <si>
    <t>TB-Outcome-EP Relapse (Died)</t>
  </si>
  <si>
    <t>TB-Outcome-EP Relapse (Failed)</t>
  </si>
  <si>
    <t>TB-Outcome-EP Relapse (Lost to Followup)</t>
  </si>
  <si>
    <t>TB-Outcome-EP Relapse (Not Evaluated)</t>
  </si>
  <si>
    <t>TB-Outcome-EP Others (Registered)</t>
  </si>
  <si>
    <t>TB-Outcome-EP Others (Completed)</t>
  </si>
  <si>
    <t>TB-Outcome-EP Others (Died)</t>
  </si>
  <si>
    <t>TB-Outcome-EP Others (Failed)</t>
  </si>
  <si>
    <t>TB-Outcome-EP Others (Lost to follow up)</t>
  </si>
  <si>
    <t>TB-Outcome-EP Others (Not evaluated)</t>
  </si>
  <si>
    <t>TB-Outcome-HIV +ve (Registered)</t>
  </si>
  <si>
    <t>TB-Outcome-HIV +ve (Completed)</t>
  </si>
  <si>
    <t>TB-Outcome-HIV +ve (Cured)</t>
  </si>
  <si>
    <t>TB-Outcome-HIV +ve (Died)</t>
  </si>
  <si>
    <t>TB-Outcome-HIV +ve (Failed)</t>
  </si>
  <si>
    <t>TB-Outcome-HIV +ve (Lost to followup)</t>
  </si>
  <si>
    <t>TB-Outcome-HIV +ve (Not Evaluated)</t>
  </si>
  <si>
    <t>Total Malaria positive Cases</t>
  </si>
  <si>
    <t>Malaria-Treatment-Total Cases</t>
  </si>
  <si>
    <t>Total malaria cases (sum of classification)</t>
  </si>
  <si>
    <t>Total malaria positive (sum of test methods)</t>
  </si>
  <si>
    <t>TB-Case Registration-PBC (Relapse)</t>
  </si>
  <si>
    <t>TB-Case Registration-PBC (TAF)</t>
  </si>
  <si>
    <t>TB-Case Registration-PBC (TALF)</t>
  </si>
  <si>
    <t>TB-Case Registration-PBC (OPT)</t>
  </si>
  <si>
    <t>TB-Case Registration-PBC (UPTH)</t>
  </si>
  <si>
    <t>TB-Case Registration-PCD (New)</t>
  </si>
  <si>
    <t>TB-Case Registration-PCD (Relapse)</t>
  </si>
  <si>
    <t>TB-Case Registration-PCD (TALF)</t>
  </si>
  <si>
    <t>TB-Case Registration-PCD (OPT)</t>
  </si>
  <si>
    <t>TB-Case Registration-PCD (UPTH)</t>
  </si>
  <si>
    <t>TB-Case Registration-EP (New)</t>
  </si>
  <si>
    <t>TB-Case Registration-EP (Relapse)</t>
  </si>
  <si>
    <t>TB-Case Registration-EP (TALF)</t>
  </si>
  <si>
    <t>TB-Case Registration-EP (OPT)</t>
  </si>
  <si>
    <t>TB-Case Registration-EP (UPTH)</t>
  </si>
  <si>
    <t>TB-Regimen-Adult (2HRZE+4HR)</t>
  </si>
  <si>
    <t>TB-Regimen-Adult (2HRZE+7HRE)</t>
  </si>
  <si>
    <t>TB-Regimen-Adult (6HRZE)</t>
  </si>
  <si>
    <t>TB-Regimen-Adult (6HRZE+Lfx)</t>
  </si>
  <si>
    <t>TB-Regimen-Child (2HRZE+4HR)</t>
  </si>
  <si>
    <t>TB-Regimen-Child (2HRZE+7HRE)</t>
  </si>
  <si>
    <t>TB-Regimen-Child (6HRZE)</t>
  </si>
  <si>
    <t>TB-Regimen-Child (6HRZE+Lfx)</t>
  </si>
  <si>
    <t>TB-PT Outcome-Enrolled</t>
  </si>
  <si>
    <t>TB-PT Outcome-Completed</t>
  </si>
  <si>
    <t>TB-PT Outcome-Not completed</t>
  </si>
  <si>
    <t>TB-Tobacco Outcome-Smoking (0 month)</t>
  </si>
  <si>
    <t>TB-Tobacco Outcome-Smoking Quitted (2 Months)</t>
  </si>
  <si>
    <t>TB-Tobacco Outcome-Smoking Quitted (5 Months)</t>
  </si>
  <si>
    <t>TB-Tobacco Outcome-Smoking Quitted (end of Treatment)</t>
  </si>
  <si>
    <t>Family Planning Program-Temporary FP Method-Condom-Pieces Qty</t>
  </si>
  <si>
    <t>Outreach Clinic &amp; Community Health Program-FP Method-Condom-Piece</t>
  </si>
  <si>
    <t>FCHV Program-SMH/FP-No. of Condoms Pieces Distribution</t>
  </si>
  <si>
    <t>Outreach Clinic &amp; Community Health Program-FP Method-Pills-Cycle</t>
  </si>
  <si>
    <t>FCHV Program-SMH/FP-Pills Cycles Distribution</t>
  </si>
  <si>
    <t>fx : Total Condom Distribution &gt;=  Condoms Distribution (ORC) + Condoms Distribution (FCHV)</t>
  </si>
  <si>
    <t>fx : Total Pills Cycles Distribution (HF) &gt;= Total Pills Cycles Distribution (ORC) + Total Pills Cycles Distribution (FCHV)</t>
  </si>
  <si>
    <t>fx : Implant Set Qty &gt;= Implant New Users Total</t>
  </si>
  <si>
    <t>fx : IUCD Set Qty &gt;= IUCD New Users Total</t>
  </si>
  <si>
    <t>HIV-PMTCT-Pregnant/Intrapartum/Postpartum-Counselled</t>
  </si>
  <si>
    <t>HIV-PMTCT-Pregnant/Intrapartum/Postpartum-Tested</t>
  </si>
  <si>
    <t>HIV-PMTCT-Pregnant/Intrapartum/Postpartum-Positive</t>
  </si>
  <si>
    <t>fx : HIV-PMTCT-Pregnant/Intrapartum/Postpartum-Counselled = HIV Tested</t>
  </si>
  <si>
    <t>Total malaria Slide collection</t>
  </si>
  <si>
    <t>Total malaria slide examination</t>
  </si>
  <si>
    <t>fx : Blood Slide Collection (ACD + PCD) = Slide examination (RDT + Microscopy + Both)</t>
  </si>
  <si>
    <t>Malaria-Type-Plasmodium Vivax-Indigenous</t>
  </si>
  <si>
    <t>Malaria-Type-Plasmodium Vivax-Imported</t>
  </si>
  <si>
    <t>Malaria-Type-Plasmodium Vivax Relapsed-Indigenous</t>
  </si>
  <si>
    <t>Malaria-Type-Plasmodium Vivax Relapsed-Imported</t>
  </si>
  <si>
    <t>Malaria-Type-Plasmodium Falciparum-Indigenous</t>
  </si>
  <si>
    <t>Malaria-Type-Plasmodium Falciparum-Imported</t>
  </si>
  <si>
    <t>Malaria-Type-Plasmodium Mixed-Indigenous</t>
  </si>
  <si>
    <t>Malaria-Type-Plasmodium Mixed-Imported</t>
  </si>
  <si>
    <t>Malaria-Type-Other-Indegenous</t>
  </si>
  <si>
    <t>Malaria-Type-Other-Imported</t>
  </si>
  <si>
    <t>fx : Total Malaria Positive Cases = Sum of Test Methods = Total Treatment = Sum of Classification</t>
  </si>
  <si>
    <t>Leprosy-Total Additions-Others-MB</t>
  </si>
  <si>
    <t>Leprosy-Total Additions-(New+Relapsed+Retreatment+Transferred in+Others) Multi Bacillary</t>
  </si>
  <si>
    <t>Leprosy-Total Deducted-(RFT+Transferred out+Defaulters+Other deducted) Multi Bacillary</t>
  </si>
  <si>
    <t>fx : Pills Current Users (By calculation) = CU(Previous month) + New - Discontinued/Removed</t>
  </si>
  <si>
    <t>fx : Pills Current Users (By calculation) &lt;=  Pills Current Users (DHIS2)</t>
  </si>
  <si>
    <t>fx : Depo Current Users (By calculation) = CU(Previous month) + New - Discontinued/Removed</t>
  </si>
  <si>
    <t>fx : Depo Current Users (By calculation) &lt;=  Depo Current Users (DHIS2)</t>
  </si>
  <si>
    <t>fx : IUCD Current Users (By calculation) = CU(Previous month) + New - Discontinued/Removed</t>
  </si>
  <si>
    <t>fx : IUCD Current Users (By calculation) &lt;=  IUCD Current Users (DHIS2)</t>
  </si>
  <si>
    <t>fx : Implant Current Users (By calculation) = CU(Previous month) + New - Discontinued/Removed</t>
  </si>
  <si>
    <t>fx : Implant Current Users (By calculation) &lt;= Implant Current Users (DHIS2)</t>
  </si>
  <si>
    <t>Leprosy-Total Additions-Others-PB</t>
  </si>
  <si>
    <t>Leprosy-Patient at the End of this Month-MB (By calculation)</t>
  </si>
  <si>
    <t>fx : Leprosy-Patient at the End of last Month-MB = Patient at the End of this Month-MB (By calculation) of Previous month</t>
  </si>
  <si>
    <t>Leprosy-Total Additions-(New+Relapsed+Retreatment+Transferred in+Others) Pauci Bacillary</t>
  </si>
  <si>
    <t>Leprosy-Total Deducted-(RFT+Transferred out+Defaulters+Other deducted) Pauci Bacillary</t>
  </si>
  <si>
    <t>Leprosy-Patient at the End of this Month-PB (By calculation)</t>
  </si>
  <si>
    <t>fx : Leprosy-Patient at the End of last Month-PB = Patient at the End of this Month-PB (By calculation) of Previous month</t>
  </si>
  <si>
    <t>Leprosy-Deformity Status-Grade 0-New Cases</t>
  </si>
  <si>
    <t>Leprosy-Deformity Status-Grade 1-New Cases</t>
  </si>
  <si>
    <t>Leprosy-Deformity Status-Grade 2-New Cases</t>
  </si>
  <si>
    <t>Leprosy-Deformity Status-Un-examined-New Cases</t>
  </si>
  <si>
    <t>Leprosy-Deformity Status-Grade 0-New case &lt; 14 Years</t>
  </si>
  <si>
    <t>Leprosy-Deformity Status-Grade 1-New case &lt; 14 Years</t>
  </si>
  <si>
    <t>Leprosy-Deformity Status-Grade 2-New case &lt; 14 Years</t>
  </si>
  <si>
    <t>Leprosy-Deformity Status-Unexamined-New case &lt; 14 Years</t>
  </si>
  <si>
    <t>Leprosy-Deformity Status of New Case (0,1,2,Un-examined)</t>
  </si>
  <si>
    <t>fx : Total New Leprosy Cases (MB + PB)= Deformity Status of New Case (0,1,2,Un-examined)</t>
  </si>
  <si>
    <t>Leprosy-Patient ≤ 14 Years Patients among New Cases-(MB + PB)</t>
  </si>
  <si>
    <t>Leprosy-Deformity Status of New Case (0,1,2,Un-examined) ≤ 14 Years</t>
  </si>
  <si>
    <t>fx : Total New Leprosy Cases (MB + PB) ≤ 14 Years = Deformity Status of New Case (0,1,2,Un-examined) ≤ 14 Years</t>
  </si>
  <si>
    <t>Leprosy-Cohort-New Registered MB (18 Months Before)</t>
  </si>
  <si>
    <t>Leprosy-Cohort-RFT among registered MB (18 Months Before)</t>
  </si>
  <si>
    <t>Leprosy-Cohort-Loss to followup among registered MB (18 Months Before)</t>
  </si>
  <si>
    <t>Leprosy-Cohort-Other deduction among registered MB (18 Months Before)</t>
  </si>
  <si>
    <t>Leprosy-Cohort-Currently on treatment MB (18 Months Before)</t>
  </si>
  <si>
    <t>Leprosy-Cohort-New Registered PB (9 Months Before)</t>
  </si>
  <si>
    <t>Leprosy-Cohort-RFT among registered PB (9 Months Before)</t>
  </si>
  <si>
    <t>Leprosy-Cohort-Loss to followup among registered PB (9 Months Before)</t>
  </si>
  <si>
    <t>Leprosy-Cohort-Other deduction among registered PB (9 Months Before)</t>
  </si>
  <si>
    <t>Leprosy-Cohort-Currently on treatment PB (9 Months Before)</t>
  </si>
  <si>
    <t>Leprosy-Cohort-(RFT + Defaulter + Other Deduction + Current on Treatment) MB Cases</t>
  </si>
  <si>
    <t>Leprosy-Cohort-(RFT + Defaulter + Other Deduction + Current on Treatment) PB Cases</t>
  </si>
  <si>
    <t>fx : Cohort Analysis (New Registered MB Cases) = Cohort-(RFT + Defaulter + Other Deduction + Current on Treatment) MB Cases</t>
  </si>
  <si>
    <t>fx : Cohort Analysis (New Registered PB Cases) = Cohort-(RFT + Defaulter + Other Deduction + Current on Treatment) PB Cases</t>
  </si>
  <si>
    <t>fx : Total Leprosy New Cases (MB + PB) = Leprosy New Cases GESI</t>
  </si>
  <si>
    <t>TUBERCULOSIS PROGRAM</t>
  </si>
  <si>
    <t>LEPROSY ELIMINATION PROGRAM</t>
  </si>
  <si>
    <t>MALARIA PROGRAM</t>
  </si>
  <si>
    <t>SAFE MOTHERHOOD PROGRAM</t>
  </si>
  <si>
    <t>TB-Case Registration-All Others Cases (TAF+TALF+OPT+UPTH)</t>
  </si>
  <si>
    <t>fx : Total Case Registration (All New) = Age Group (All New)</t>
  </si>
  <si>
    <t>fx : Total Case Registration (All Relapse) = Age Group (All Relapse)</t>
  </si>
  <si>
    <t>fx : Total Case Registration (All Others) = Age Group (All Others)</t>
  </si>
  <si>
    <t>Total TB-Referred-PBC (Self, Private, Community and Contact investigation)</t>
  </si>
  <si>
    <t>Total TB-Referred-PCD (Self, Private, Community and Contact investigation)</t>
  </si>
  <si>
    <t>Total TB-Referred-EP (Self, Private, Community and Contact investigation)</t>
  </si>
  <si>
    <t>fx : Total notified (PBC) = Total Refered PBC</t>
  </si>
  <si>
    <t>fx : Total notified (PCD) = Total Refered PCD</t>
  </si>
  <si>
    <t>fx : Total notified (EP) = Total Refered EP</t>
  </si>
  <si>
    <t>TB-Regimen-Adult and Child (2HRZE+4HR)+(2HRZE+7HRE)</t>
  </si>
  <si>
    <t>TB-Regimen-Adult and Child (6HRZE)+(6HRZE+Lfx)</t>
  </si>
  <si>
    <t>fx : TB-Tobacco Outcome-Smoking (0 month) = TB-Tobacco Outcome-Smoking Quitted (2M+5M+end of Treatment)</t>
  </si>
  <si>
    <t>fx : TB-Presumptive-Total Cases = Screened by Symptoms + X-Ray</t>
  </si>
  <si>
    <t>Note: Should be screened by Physician</t>
  </si>
  <si>
    <t>TB-Presumptive-Total Cases</t>
  </si>
  <si>
    <t>TB-Presumptive-Screened (Symptoms)</t>
  </si>
  <si>
    <t>TB-Presumptive-Screened (X-Ray)</t>
  </si>
  <si>
    <t>fx : TB-Outcome-HIV +ve (Registered) = TB-Outcome-HIV +ve (Cured + Completed + Failed + Died + Lost to Followup + Not Evaluated)</t>
  </si>
  <si>
    <t>TB-Case Registration-PCD (TAF)</t>
  </si>
  <si>
    <t>TB-Case Registration-EP (TAF)</t>
  </si>
  <si>
    <t>REPORTING STATUS</t>
  </si>
  <si>
    <t>IMMUNIZATION PROGRAM</t>
  </si>
  <si>
    <t>FAMILY PLANNING PROGRAM</t>
  </si>
  <si>
    <t>NUTRITION PROGRAM</t>
  </si>
  <si>
    <t>OPD PROGRAM</t>
  </si>
  <si>
    <t>Outpatient Morbidity-Communicable/Immunizable-Chicken Pox Cases</t>
  </si>
  <si>
    <t>Outpatient Morbidity-Communicable/Immunizable-Diptheria Cases</t>
  </si>
  <si>
    <t>Outpatient Morbidity-Communicable/Immunizable-Hepatitis B Cases</t>
  </si>
  <si>
    <t>Outpatient Morbidity-Communicable/Immunizable-Rubella Cases</t>
  </si>
  <si>
    <t>Outpatient Morbidity-Communicable/Immunizable-Tetanus Cases</t>
  </si>
  <si>
    <t>Outpatient Morbidity-Malignancy-Malignant Neoplasm without Specification of site</t>
  </si>
  <si>
    <t>Outpatient Morbidity-Malignancy-Other Hematological Malignant</t>
  </si>
  <si>
    <t>Outpatient Morbidity-Communicable/Immunizable-Cases</t>
  </si>
  <si>
    <t>Outpatient Morbidity-Malignancy-Cases</t>
  </si>
  <si>
    <t>DEATH REPORT</t>
  </si>
  <si>
    <t>CBIMCI &lt;2Months-ORC-Total Death ≤28 days</t>
  </si>
  <si>
    <t>IMNCI-2 to 59 Months-Death (2-11 months)</t>
  </si>
  <si>
    <t>IMNCI-2 to 59 Months-Death (12-59 months)</t>
  </si>
  <si>
    <t>FCHV-IMNCI-Death 0-7 days</t>
  </si>
  <si>
    <t>FCHV-IMNCI-Death 8-28 days</t>
  </si>
  <si>
    <t>FCHV-IMNCI-Death 2-11 months</t>
  </si>
  <si>
    <t>FCHV-IMNCI-Death 12-59 months</t>
  </si>
  <si>
    <t>Safe Motherhood Program-Maternal Death-Antepartum</t>
  </si>
  <si>
    <t>Safe Motherhood Program-Maternal Death-Intrapartum</t>
  </si>
  <si>
    <t>Safe Motherhood Program-Maternal Death-Postpartum</t>
  </si>
  <si>
    <t>IMNCI-&lt;2 Month-Death-0 to 7 days</t>
  </si>
  <si>
    <t>IMNCI-&lt;2 Month-Death-8 to 28 days</t>
  </si>
  <si>
    <t>CBIMCI &lt;2Months-Facility-Total Death 29-59 days</t>
  </si>
  <si>
    <t>CBIMCI &lt;2Months-ORC-Total Death 29-59 days</t>
  </si>
  <si>
    <t>MNH-Neonatal Death-At facility</t>
  </si>
  <si>
    <t>IMNCI-&lt;2 Month-Death-0 to 59 days</t>
  </si>
  <si>
    <t>IMNCI-2 to 59 Months-Death (2-59 months)</t>
  </si>
  <si>
    <t>FCHV-IMNCI-Death 0-59 days</t>
  </si>
  <si>
    <t>FCHV-IMNCI-Death 2-59 months</t>
  </si>
  <si>
    <t>Safe Motherhood Program-Maternal Death-(Antepartum + Intrapartum + Postpartum)</t>
  </si>
  <si>
    <t>FCHV Program-Maternal Death-(Antepartum + Intrapartum + Postpartum)</t>
  </si>
  <si>
    <t>IMCI-Total sick childre- 2 to 59 Months-Female</t>
  </si>
  <si>
    <t>IMCI-Total sick childre- 2 to 59 Months-Male</t>
  </si>
  <si>
    <t>fx : Total Delivery &lt;= Receiving Vitamin A cap</t>
  </si>
  <si>
    <t>OPD Morbidity-Common Symptoms-Abdominal Pain</t>
  </si>
  <si>
    <t>OPD Morbidity-Common Symptoms-Breathlessness/ Shortness of Breath</t>
  </si>
  <si>
    <t>OPD Morbidity-Common Symptoms-Cough</t>
  </si>
  <si>
    <t>OPD Morbidity-Common Symptoms-Dizziness and Vertiligo</t>
  </si>
  <si>
    <t>OPD Morbidity-Common Symptoms-Fatigue and Weakness</t>
  </si>
  <si>
    <t>OPD Morbidity-Common Symptoms-Fever</t>
  </si>
  <si>
    <t>OPD Morbidity-Common Symptoms-General Consideration on Pain</t>
  </si>
  <si>
    <t>OPD Morbidity-Common Symptoms-Itching</t>
  </si>
  <si>
    <t>OPD Morbidity-Common Symptoms-Nause and Vomiting</t>
  </si>
  <si>
    <t>OPD Morbidity-Common Symptoms-Syncope</t>
  </si>
  <si>
    <t>OPD Morbidity-Communicable/Vector Borne-Japanese Encephalitis Cases</t>
  </si>
  <si>
    <t>OPD Morbidity-Communicable/Vector Borne-Malaria (Plasmodium Mix)</t>
  </si>
  <si>
    <t>OPD Morbidity-ENT-Frunculosis of Ear</t>
  </si>
  <si>
    <t>OPD Morbidity-ENT-Nasal Vestibulitis</t>
  </si>
  <si>
    <t>OPD Morbidity-Eye-Blepharitis</t>
  </si>
  <si>
    <t>OPD Morbidity-Eye-Neonatal Conjunctivitis</t>
  </si>
  <si>
    <t>OPD Morbidity-Eye-Red Eye</t>
  </si>
  <si>
    <t>OPD Morbidity-Mental Health-Anxiety disorder</t>
  </si>
  <si>
    <t>OPD Morbidity-Mental-Acute psychotic disorder</t>
  </si>
  <si>
    <t>OPD Morbidity-Mental-Alcohol Use Disorder</t>
  </si>
  <si>
    <t>OPD Morbidity-Mental-Substance Use Disorder</t>
  </si>
  <si>
    <t>OPD Morbidity-Oral-Chipped Tooth</t>
  </si>
  <si>
    <t>OPD Morbidity-Oral-Dry Mouth</t>
  </si>
  <si>
    <t>OPD Morbidity-Oral-Gingivitis</t>
  </si>
  <si>
    <t>OPD Morbidity-Oral-Glossitis</t>
  </si>
  <si>
    <t>OPD Morbidity-Oral-Hyperdontia</t>
  </si>
  <si>
    <t>OPD Morbidity-Oral-Hypersensitivity</t>
  </si>
  <si>
    <t>OPD Morbidity-Oral-Periodontitis</t>
  </si>
  <si>
    <t>OPD Morbidity-Oral-Stained Teeth</t>
  </si>
  <si>
    <t>OPD Morbidity-Oral-Stomatitis</t>
  </si>
  <si>
    <t>OPD Morbidity-Orthopaedic-Arthritis</t>
  </si>
  <si>
    <t>OPD Morbidity-Orthopaedic-Chronic Lower Back Pain</t>
  </si>
  <si>
    <t>OPD Morbidity-Orthopaedic-Fractures</t>
  </si>
  <si>
    <t>OPD Morbidity-Orthopaedic-Joint Stiffness</t>
  </si>
  <si>
    <t>OPD Morbidity-Orthopaedic-Ligamentous Sprain</t>
  </si>
  <si>
    <t>OPD Morbidity-Orthopaedic-Lower Back Pain</t>
  </si>
  <si>
    <t>OPD Morbidity-Orthopaedic-Neck Pain</t>
  </si>
  <si>
    <t>OPD Morbidity-Orthopaedic-Spondylolisthesis</t>
  </si>
  <si>
    <t>OPD Morbidity-Orthopaedic-Spondylosis</t>
  </si>
  <si>
    <t>OPD Morbidity-Orthopaedic-Tendonitis</t>
  </si>
  <si>
    <t>OPD Morbidity-Other Communicable-Leprosy Cases</t>
  </si>
  <si>
    <t>OPD Morbidity-Reason for Contact-Acquired absence of body structure</t>
  </si>
  <si>
    <t>OPD Morbidity-Reason for Contact-Antenatal Screening</t>
  </si>
  <si>
    <t>OPD Morbidity-Reason for Contact-Associated with Reproduction</t>
  </si>
  <si>
    <t>OPD Morbidity-Reason for Contact-Blood donor</t>
  </si>
  <si>
    <t>OPD Morbidity-Reason for Contact-Care involvivg Rehabilitation procedures</t>
  </si>
  <si>
    <t>OPD Morbidity-Reason for Contact-Care invoving Dialysis</t>
  </si>
  <si>
    <t>OPD Morbidity-Reason for Contact-Chemotherapy session</t>
  </si>
  <si>
    <t>OPD Morbidity-Reason for Contact-Counseling</t>
  </si>
  <si>
    <t>OPD Morbidity-Reason for Contact-Follow up care invoving plastic surgery</t>
  </si>
  <si>
    <t>OPD Morbidity-Reason for Contact-General Examination</t>
  </si>
  <si>
    <t>OPD Morbidity-Reason for Contact-Menopausal Counselling</t>
  </si>
  <si>
    <t>OPD Morbidity-Reason for Contact-Palliative care</t>
  </si>
  <si>
    <t>OPD Morbidity-Reason for Contact-Postpartum care or Examination</t>
  </si>
  <si>
    <t>OPD Morbidity-Reason for Contact-Pregnancy Examination</t>
  </si>
  <si>
    <t>OPD Morbidity-Reason for Contact-Problems related to unwanted pregnancy</t>
  </si>
  <si>
    <t>OPD Morbidity-Reason for Contact-Procreative management</t>
  </si>
  <si>
    <t>OPD Morbidity-Reason for Contact-Radiotherapy session</t>
  </si>
  <si>
    <t>OPD Morbidity-Reason for Contact-Routine health checkup</t>
  </si>
  <si>
    <t>OPD Morbidity-Reason for Contact-Screeing for infectious disease</t>
  </si>
  <si>
    <t>OPD Morbidity-Reason for Contact-Screening for Neoplasms</t>
  </si>
  <si>
    <t>OPD Morbidity-Skin-Cellulitis Cases</t>
  </si>
  <si>
    <t>OPD Morbidity-Skin-Frostbite</t>
  </si>
  <si>
    <t>OPD Morbidity-Skin-Pediculosis (Lice)</t>
  </si>
  <si>
    <t>OPD-Morbidity-Cardiovascular &amp; Respiratory Related Problems-Acute Rheumatic Fever</t>
  </si>
  <si>
    <t>OPD-Morbidity-Cardiovascular &amp; Respiratory Related Problems-Bronchial Asthma</t>
  </si>
  <si>
    <t>OPD-Morbidity-Cardiovascular &amp; Respiratory Related Problems-COPD</t>
  </si>
  <si>
    <t>OPD-Morbidity-Cardiovascular &amp; Respiratory Related Problems-Cardiac Failure</t>
  </si>
  <si>
    <t>OPD-Morbidity-Cardiovascular &amp; Respiratory Related Problems-Congestive Heart Failure</t>
  </si>
  <si>
    <t>OPD-Morbidity-Cardiovascular &amp; Respiratory Related Problems-Hypertension</t>
  </si>
  <si>
    <t>OPD-Morbidity-Cardiovascular &amp; Respiratory Related Problems-Ischemic Heart Disease</t>
  </si>
  <si>
    <t>OPD-Morbidity-Cardiovascular &amp; Respiratory Related Problems-Other Cardiovascular Problems</t>
  </si>
  <si>
    <t>OPD-Morbidity-Cardiovascular &amp; Respiratory Related Problems-Rheumatic Heart Disease</t>
  </si>
  <si>
    <t>OPD-Morbidity-Communicable/Vector Borne-Scrub Typhus</t>
  </si>
  <si>
    <t>OPD-Morbidity-Orthopaedic Problems-Arthritis-Osteo Arthrosis</t>
  </si>
  <si>
    <t>OPD-Morbidity-Orthopaedic Problems-Backache(Muskuloskeletal Pain)</t>
  </si>
  <si>
    <t>OPD-Morbidity-Orthopaedic Problems-Falls/Injuries/Fractures</t>
  </si>
  <si>
    <t>OPD-Morbidity-Orthopaedic Problems-Osteo Arthrosis</t>
  </si>
  <si>
    <t>OPD-Morbidity-Orthopaedic Problems-RTA</t>
  </si>
  <si>
    <t>OPD-Morbidity-Orthopaedic Problems-Rheumatoid Arthritis</t>
  </si>
  <si>
    <t>OPD-Morbidity-Other Diseases &amp; Injuries-Abdominal pain</t>
  </si>
  <si>
    <t>OPD-Morbidity-Other Diseases &amp; Injuries-Acute Renal Failure</t>
  </si>
  <si>
    <t>OPD-Morbidity-Other Diseases &amp; Injuries-Burns &amp; Scalds</t>
  </si>
  <si>
    <t>OPD-Morbidity-Other Diseases &amp; Injuries-Chronic Renal Failure</t>
  </si>
  <si>
    <t>OPD-Morbidity-Other Diseases &amp; Injuries-Cirrhosis Liver</t>
  </si>
  <si>
    <t>OPD-Morbidity-Other Diseases &amp; Injuries-Cut injuries</t>
  </si>
  <si>
    <t>OPD-Morbidity-Other Diseases &amp; Injuries-Dog Bite</t>
  </si>
  <si>
    <t>OPD-Morbidity-Other Diseases &amp; Injuries-Drowning</t>
  </si>
  <si>
    <t>OPD-Morbidity-Other Diseases &amp; Injuries-Gastritis (APD)</t>
  </si>
  <si>
    <t>OPD-Morbidity-Other Diseases &amp; Injuries-Headache</t>
  </si>
  <si>
    <t>OPD-Morbidity-Other Diseases &amp; Injuries-Insect/Wasp Bite</t>
  </si>
  <si>
    <t>OPD-Morbidity-Other Diseases &amp; Injuries-Nephritis</t>
  </si>
  <si>
    <t>OPD-Morbidity-Other Diseases &amp; Injuries-Nephrotic Syndrome</t>
  </si>
  <si>
    <t>OPD-Morbidity-Other Diseases &amp; Injuries-Other Rabies Susceptible Animal Bite</t>
  </si>
  <si>
    <t>OPD-Morbidity-Other Diseases &amp; Injuries-PUO</t>
  </si>
  <si>
    <t>OPD-Morbidity-Other Diseases &amp; Injuries-Physical Disability(Disabled Person)</t>
  </si>
  <si>
    <t>OPD-Morbidity-Other Diseases &amp; Injuries-Snake Bite-Non Poisonous</t>
  </si>
  <si>
    <t>OPD-Morbidity-Other Diseases &amp; Injuries-Snake Bite-Poisonous</t>
  </si>
  <si>
    <t>OPD-Morbidity-Other Diseases &amp; Injuries-Toxic Effect</t>
  </si>
  <si>
    <t>OPD-Morbidity-Surgical Problems-Acid Peptic Disorders</t>
  </si>
  <si>
    <t>OPD-Morbidity-Surgical Problems-Anal Fissure</t>
  </si>
  <si>
    <t>OPD-Morbidity-Surgical Problems-Anal Fistula</t>
  </si>
  <si>
    <t>OPD-Morbidity-Surgical Problems-Appendicitis</t>
  </si>
  <si>
    <t>OPD-Morbidity-Surgical Problems-Breast Lumps(Adenoma)</t>
  </si>
  <si>
    <t>OPD-Morbidity-Surgical Problems-Cholecystitis</t>
  </si>
  <si>
    <t>OPD-Morbidity-Surgical Problems-Cholelithiasis</t>
  </si>
  <si>
    <t>OPD-Morbidity-Surgical Problems-Epididymitis/Orchitis</t>
  </si>
  <si>
    <t>OPD-Morbidity-Surgical Problems-Fistula of Intestine</t>
  </si>
  <si>
    <t>OPD-Morbidity-Surgical Problems-Haemorrhoids/Piles</t>
  </si>
  <si>
    <t>OPD-Morbidity-Surgical Problems-Hernia</t>
  </si>
  <si>
    <t>OPD-Morbidity-Surgical Problems-Hydrocele</t>
  </si>
  <si>
    <t>OPD-Morbidity-Surgical Problems-Lumps(Lipoma)</t>
  </si>
  <si>
    <t>OPD-Morbidity-Surgical Problems-Mastalgia Breast</t>
  </si>
  <si>
    <t>OPD-Morbidity-Surgical Problems-Mastitis(Ignored Breast/Breast Abcess)</t>
  </si>
  <si>
    <t>OPD-Morbidity-Surgical Problems-Not mentioned Above &amp; Other</t>
  </si>
  <si>
    <t>OPD-Morbidity-Surgical Problems-Phimosis/Para Phimosis</t>
  </si>
  <si>
    <t>OPD-Morbidity-Surgical Problems-Pilonidal Sinus</t>
  </si>
  <si>
    <t>OPD-Morbidity-Surgical Problems-Prostatism-(BEP/BPH)</t>
  </si>
  <si>
    <t>OPD-Morbidity-Surgical Problems-Renal Stones</t>
  </si>
  <si>
    <t>OPD-Morbidity-Surgical Problems-Sebaceous Cyst</t>
  </si>
  <si>
    <t>Outpatient Morbidity-Blindness Cases</t>
  </si>
  <si>
    <t>Outpatient Morbidity-Cataract Cases</t>
  </si>
  <si>
    <t>Outpatient Morbidity-Chalazion Cases</t>
  </si>
  <si>
    <t>Outpatient Morbidity-Colour Blindness Cases</t>
  </si>
  <si>
    <t>Outpatient Morbidity-Communicable-Vector Borne-Acute Encephalitis like Syndrome (AES) Cases</t>
  </si>
  <si>
    <t>Outpatient Morbidity-Communicable-Vector Borne-Clinical Malaria Cases</t>
  </si>
  <si>
    <t>Outpatient Morbidity-Communicable-Vector Borne-Dengue Fever Cases</t>
  </si>
  <si>
    <t>Outpatient Morbidity-Communicable-Vector Borne-Filariasis Cases</t>
  </si>
  <si>
    <t>Outpatient Morbidity-Communicable-Vector Borne-Kala-Azar/Leshmaniasis Cases</t>
  </si>
  <si>
    <t>Outpatient Morbidity-Communicable-Vector Borne-Malaria (Plasmodium Falciparum) Cases</t>
  </si>
  <si>
    <t>Outpatient Morbidity-Communicable-Vector Borne-Malaria (Plasmodium Vivax) Cases</t>
  </si>
  <si>
    <t>Outpatient Morbidity-Communicable-Water/Food Borne-Acute Gastro-Enteritis (AGE) Cases</t>
  </si>
  <si>
    <t>Outpatient Morbidity-Communicable-Water/Food Borne-Ameobic Dysentery/Amoebiasis Cases</t>
  </si>
  <si>
    <t>Outpatient Morbidity-Communicable-Water/Food Borne-Bacillary Dysentery/Shigellosis Cases</t>
  </si>
  <si>
    <t>Outpatient Morbidity-Communicable-Water/Food Borne-Bacterial Intestinal Infection Cases</t>
  </si>
  <si>
    <t>Outpatient Morbidity-Communicable-Water/Food Borne-Hepatitis A Cases</t>
  </si>
  <si>
    <t>Outpatient Morbidity-Communicable-Water/Food Borne-Hepatitis E Cases</t>
  </si>
  <si>
    <t>Outpatient Morbidity-Communicable-Water/Food Borne-Intestinal Worms Cases</t>
  </si>
  <si>
    <t>Outpatient Morbidity-Communicable-Water/Food Borne-Jaundice Cases</t>
  </si>
  <si>
    <t>Outpatient Morbidity-Communicable-Water/Food Borne-Presumed Non-Infectious Diarrhoea Cases</t>
  </si>
  <si>
    <t>Outpatient Morbidity-Communicable-Water/Food Borne-Typhoid (Enteric Fever) Cases</t>
  </si>
  <si>
    <t>Outpatient Morbidity-Communicable-Water/Food Borne-Volume Depletion (Dehydration) Cases</t>
  </si>
  <si>
    <t>Outpatient Morbidity-Communicable/Immunizable-Mumps Cases</t>
  </si>
  <si>
    <t>Outpatient Morbidity-Communicable/Immunizable-Tuberculosis Cases</t>
  </si>
  <si>
    <t>Outpatient Morbidity-Conjunctivitis Cases</t>
  </si>
  <si>
    <t>Outpatient Morbidity-Diabetic Retinopathy Cases</t>
  </si>
  <si>
    <t>Outpatient Morbidity-ENT Infection-Acute Suppurative Otitis Media Cases</t>
  </si>
  <si>
    <t>Outpatient Morbidity-ENT Infection-Acute Tonsilitis Cases</t>
  </si>
  <si>
    <t>Outpatient Morbidity-ENT Infection-Chronic Suppurative Otitis Media Cases</t>
  </si>
  <si>
    <t>Outpatient Morbidity-ENT Infection-Deviated Nasal Septum (DNS) Cases</t>
  </si>
  <si>
    <t>Outpatient Morbidity-ENT Infection-Foreign Body in Ear Cases</t>
  </si>
  <si>
    <t>Outpatient Morbidity-ENT Infection-Foreign Body in Nose Cases</t>
  </si>
  <si>
    <t>Outpatient Morbidity-ENT Infection-Foreign Body in Throat Cases</t>
  </si>
  <si>
    <t>Outpatient Morbidity-ENT Infection-Nasal Polyps Cases</t>
  </si>
  <si>
    <t>Outpatient Morbidity-ENT Infection-Otitis Externa Cases</t>
  </si>
  <si>
    <t>Outpatient Morbidity-ENT Infection-Pharyngitis/Sore Throat Cases</t>
  </si>
  <si>
    <t>Outpatient Morbidity-ENT Infection-Reflux Laryngitis Cases</t>
  </si>
  <si>
    <t>Outpatient Morbidity-ENT Infection-Rhinitis Cases</t>
  </si>
  <si>
    <t>Outpatient Morbidity-ENT Infection-Sinusitis Cases</t>
  </si>
  <si>
    <t>Outpatient Morbidity-ENT Infection-Wax Cases</t>
  </si>
  <si>
    <t>Outpatient Morbidity-Ectropion Cases</t>
  </si>
  <si>
    <t>Outpatient Morbidity-Entropion Cases</t>
  </si>
  <si>
    <t>Outpatient Morbidity-Exophthalmos Cases</t>
  </si>
  <si>
    <t>Outpatient Morbidity-Eye Problems-Amblyopia (Lazy eye)</t>
  </si>
  <si>
    <t>Outpatient Morbidity-Eye Problems-Macular degeneration (Age related)</t>
  </si>
  <si>
    <t>Outpatient Morbidity-Eye Problems-Nightblindness/Visual disturbance</t>
  </si>
  <si>
    <t>Outpatient Morbidity-Eye Problems-Retinitis pigmentosa</t>
  </si>
  <si>
    <t>Outpatient Morbidity-Eye Problems-Retinoblastoma</t>
  </si>
  <si>
    <t>Outpatient Morbidity-Eye Problems-Squint</t>
  </si>
  <si>
    <t>Outpatient Morbidity-Eye Problems-Traumatic Eye Disease</t>
  </si>
  <si>
    <t>Outpatient Morbidity-Eye Problems-Uveitis</t>
  </si>
  <si>
    <t>Outpatient Morbidity-Glaucoma Cases</t>
  </si>
  <si>
    <t>Outpatient Morbidity-Gynae Problems-Disfunctional Uterine Bleeding (DUB)</t>
  </si>
  <si>
    <t>Outpatient Morbidity-Gynae Problems-Menstrual disorder</t>
  </si>
  <si>
    <t>Outpatient Morbidity-Gynae Problems-Pelvic Inflammatory Disease (PID)</t>
  </si>
  <si>
    <t>Outpatient Morbidity-Gynae Problems-Prolapsed Uterus</t>
  </si>
  <si>
    <t>Outpatient Morbidity-Gynae Problems-Sub-fertility (Female)</t>
  </si>
  <si>
    <t>Outpatient Morbidity-Gynae Problems-Sub-fertility/Infertility (Male)</t>
  </si>
  <si>
    <t>Outpatient Morbidity-HIV/STI-Genital Ulcer Disease Syndrome (GUDS)-Female</t>
  </si>
  <si>
    <t>Outpatient Morbidity-HIV/STI-Genital Ulcer Disease Syndrome (GUDS)-Male</t>
  </si>
  <si>
    <t>Outpatient Morbidity-HIV/STI-HIV Infection Cases</t>
  </si>
  <si>
    <t>Outpatient Morbidity-HIV/STI-Inguinal Bubo Syndrome (IBS) Cases</t>
  </si>
  <si>
    <t>Outpatient Morbidity-HIV/STI-Lower Abdominal Pain Syndrome (LAPS) Cases</t>
  </si>
  <si>
    <t>Outpatient Morbidity-HIV/STI-Neonatal Conjunctive Syndrome (NCS) Cases</t>
  </si>
  <si>
    <t>Outpatient Morbidity-HIV/STI-Scrotal Swelling Syndrome (SSS) Cases</t>
  </si>
  <si>
    <t>Outpatient Morbidity-HIV/STI-Syphilis Cases</t>
  </si>
  <si>
    <t>Outpatient Morbidity-HIV/STI-Urethral Discharge Syndrome (UDS) Gonococcal Cases</t>
  </si>
  <si>
    <t>Outpatient Morbidity-HIV/STI-Vaginal Discharge Syndrome (VDS) Cases</t>
  </si>
  <si>
    <t>Outpatient Morbidity-Hypertensive Retinopathy Cases</t>
  </si>
  <si>
    <t>Outpatient Morbidity-Mental Health related problems-Addiction (ch. acoholisim, Dipsomania, Drug)</t>
  </si>
  <si>
    <t>Outpatient Morbidity-Mental Health related problems-Bipolar Affective Disorder</t>
  </si>
  <si>
    <t>Outpatient Morbidity-Mental Health related problems-Conversive disorder (Hysteria)</t>
  </si>
  <si>
    <t>Outpatient Morbidity-Mental Health related problems-Dementia</t>
  </si>
  <si>
    <t>Outpatient Morbidity-Mental Health related problems-Depression</t>
  </si>
  <si>
    <t>Outpatient Morbidity-Mental Health related problems-Epilepsy</t>
  </si>
  <si>
    <t>Outpatient Morbidity-Mental Health related problems-Mental Illness (Mental disorder)</t>
  </si>
  <si>
    <t>Outpatient Morbidity-Mental Health related problems-Mental Retardation</t>
  </si>
  <si>
    <t>Outpatient Morbidity-Mental Health related problems-Migraine</t>
  </si>
  <si>
    <t>Outpatient Morbidity-Mental Health related problems-Neurosis</t>
  </si>
  <si>
    <t>Outpatient Morbidity-Mental Health related problems-Obsessive-Compulsive Disorder</t>
  </si>
  <si>
    <t>Outpatient Morbidity-Mental Health related problems-Other Anxiety</t>
  </si>
  <si>
    <t>Outpatient Morbidity-Mental Health related problems-Phobic anxiety</t>
  </si>
  <si>
    <t>Outpatient Morbidity-Mental Health related problems-Psychosis</t>
  </si>
  <si>
    <t>Outpatient Morbidity-Mental Health related problems-Schizophrenia</t>
  </si>
  <si>
    <t>Outpatient Morbidity-Nutritional &amp; Metabolic Disorder-Anaemia/Polyneuropathy Cases</t>
  </si>
  <si>
    <t>Outpatient Morbidity-Nutritional &amp; Metabolic Disorder-Avitaminoses &amp; Other Nutrient Deficiency Cases</t>
  </si>
  <si>
    <t>Outpatient Morbidity-Nutritional &amp; Metabolic Disorder-Diabetes Mellitus (DM) Cases</t>
  </si>
  <si>
    <t>Outpatient Morbidity-Nutritional &amp; Metabolic Disorder-Goitre,Cretinism Cases</t>
  </si>
  <si>
    <t>Outpatient Morbidity-Nutritional &amp; Metabolic Disorder-Malnutrition Cases</t>
  </si>
  <si>
    <t>Outpatient Morbidity-Nutritional &amp; Metabolic Disorder-Obesity Cases</t>
  </si>
  <si>
    <t>Outpatient Morbidity-Nutritional &amp; Metabolic Disorder-Polyneuritis Cases</t>
  </si>
  <si>
    <t>Outpatient Morbidity-Obstetrics Complications-Abortion Complication</t>
  </si>
  <si>
    <t>Outpatient Morbidity-Obstetrics Complications-Antepartum Eclampsia</t>
  </si>
  <si>
    <t>Outpatient Morbidity-Obstetrics Complications-Antepartum Haemorrhage</t>
  </si>
  <si>
    <t>Outpatient Morbidity-Obstetrics Complications-Ectopic Pregnancy</t>
  </si>
  <si>
    <t>Outpatient Morbidity-Obstetrics Complications-Hyperemesis Grivadarum</t>
  </si>
  <si>
    <t>Outpatient Morbidity-Obstetrics Complications-Intrapartum Eclampsia</t>
  </si>
  <si>
    <t>Outpatient Morbidity-Obstetrics Complications-Obstructed Labour</t>
  </si>
  <si>
    <t>Outpatient Morbidity-Obstetrics Complications-Other Complications of labor and delivery</t>
  </si>
  <si>
    <t>Outpatient Morbidity-Obstetrics Complications-Postpartum Eclampsia</t>
  </si>
  <si>
    <t>Outpatient Morbidity-Obstetrics Complications-Postpartum Haemorrhage</t>
  </si>
  <si>
    <t>Outpatient Morbidity-Obstetrics Complications-Pregnancy Induced Hypertension (PIH)</t>
  </si>
  <si>
    <t>Outpatient Morbidity-Obstetrics Complications-Prolonged labour</t>
  </si>
  <si>
    <t>Outpatient Morbidity-Obstetrics Complications-Puerperal Sepsis</t>
  </si>
  <si>
    <t>Outpatient Morbidity-Obstetrics Complications-Retained Placenta</t>
  </si>
  <si>
    <t>Outpatient Morbidity-Obstetrics Complications-Ruptured Uterus</t>
  </si>
  <si>
    <t>Outpatient Morbidity-Obstetrics Complications-Severe/Pre-eclampsia</t>
  </si>
  <si>
    <t>Outpatient Morbidity-Oral Health Related Problems-Dental Caries Cases</t>
  </si>
  <si>
    <t>Outpatient Morbidity-Oral Health Related Problems-Fungal Infection (Candidiasis) Cases</t>
  </si>
  <si>
    <t>Outpatient Morbidity-Oral Health Related Problems-Hypoplasia Cases</t>
  </si>
  <si>
    <t>Outpatient Morbidity-Oral Health Related Problems-Leukoplakia Cases</t>
  </si>
  <si>
    <t>Outpatient Morbidity-Oral Health Related Problems-Oral Space Infection &amp; Abscess Cases</t>
  </si>
  <si>
    <t>Outpatient Morbidity-Oral Health Related Problems-Oral Ulcer (Aphthous &amp; Herpetic) Cases</t>
  </si>
  <si>
    <t>Outpatient Morbidity-Oral Health Related Problems-Other Disorder of Teeth Cases</t>
  </si>
  <si>
    <t>Outpatient Morbidity-Oral Health Related Problems-Periodontal Disease (Gum Disease) Cases</t>
  </si>
  <si>
    <t>Outpatient Morbidity-Oral Health Related Problems-Tooth Impaction Cases</t>
  </si>
  <si>
    <t>Outpatient Morbidity-Oral Health Related Problems-Toothache Cases</t>
  </si>
  <si>
    <t>Outpatient Morbidity-Other Communicable Diseases-Leprosy Cases</t>
  </si>
  <si>
    <t>Outpatient Morbidity-Other Communicable Diseases-Meningitis Cases</t>
  </si>
  <si>
    <t>Outpatient Morbidity-Other Infected Diseases-ARI/Lower Respiratory Tract Infection (LRTI) Cases</t>
  </si>
  <si>
    <t>Outpatient Morbidity-Other Infected Diseases-Bronchitis (Acute &amp; Chronic) Cases</t>
  </si>
  <si>
    <t>Outpatient Morbidity-Other Infected Diseases-Pneumonia Cases</t>
  </si>
  <si>
    <t>Outpatient Morbidity-Other Infected Diseases-Reproductive Tract Infection (RTI) - Female</t>
  </si>
  <si>
    <t>Outpatient Morbidity-Other Infected Diseases-Reproductive Tract Infection (RTI) - Male</t>
  </si>
  <si>
    <t>Outpatient Morbidity-Other Infected Diseases-Severe Pneumonia Cases</t>
  </si>
  <si>
    <t>Outpatient Morbidity-Other Infected Diseases-Upper Respiratory Tract Infection (URTI) Cases</t>
  </si>
  <si>
    <t>Outpatient Morbidity-Other Infected Diseases-Urinary Tract Infection (UTI) Cases</t>
  </si>
  <si>
    <t>Outpatient Morbidity-Other Infected Diseases-Viral Influenza Cases</t>
  </si>
  <si>
    <t>Outpatient Morbidity-Pterygium Cases</t>
  </si>
  <si>
    <t>Outpatient Morbidity-Refractive Error Cases</t>
  </si>
  <si>
    <t>Outpatient Morbidity-Skin Diseases-Abscess Cases</t>
  </si>
  <si>
    <t>Outpatient Morbidity-Skin Diseases-Acne Cases</t>
  </si>
  <si>
    <t>Outpatient Morbidity-Skin Diseases-Acute Lymphadenitis Cases</t>
  </si>
  <si>
    <t>Outpatient Morbidity-Skin Diseases-Albinism Cases</t>
  </si>
  <si>
    <t>Outpatient Morbidity-Skin Diseases-Alopecia Cases</t>
  </si>
  <si>
    <t>Outpatient Morbidity-Skin Diseases-Boils Cases</t>
  </si>
  <si>
    <t>Outpatient Morbidity-Skin Diseases-Chloasma/Melasma Cases</t>
  </si>
  <si>
    <t>Outpatient Morbidity-Skin Diseases-Dermatitis/Eczema Cases</t>
  </si>
  <si>
    <t>Outpatient Morbidity-Skin Diseases-Erythroderma Cases</t>
  </si>
  <si>
    <t>Outpatient Morbidity-Skin Diseases-Fungal Infection (Lichen Planus) Cases</t>
  </si>
  <si>
    <t>Outpatient Morbidity-Skin Diseases-Furunculosis Cases</t>
  </si>
  <si>
    <t>Outpatient Morbidity-Skin Diseases-Herpes Simplex Cases</t>
  </si>
  <si>
    <t>Outpatient Morbidity-Skin Diseases-Herpes Zoster Cases</t>
  </si>
  <si>
    <t>Outpatient Morbidity-Skin Diseases-Impetigo Cases</t>
  </si>
  <si>
    <t>Outpatient Morbidity-Skin Diseases-Leukoderma Cases</t>
  </si>
  <si>
    <t>Outpatient Morbidity-Skin Diseases-Psoriasis Cases</t>
  </si>
  <si>
    <t>Outpatient Morbidity-Skin Diseases-Scabies Cases</t>
  </si>
  <si>
    <t>Outpatient Morbidity-Skin Diseases-Urticaria Cases</t>
  </si>
  <si>
    <t>Outpatient Morbidity-Skin Diseases-Vitiligo Cases</t>
  </si>
  <si>
    <t>Outpatient Morbidity-Skin Diseases-Warts Cases</t>
  </si>
  <si>
    <t>Outpatient Morbidity-Sty Cases</t>
  </si>
  <si>
    <t>OPD Morbidity-Common Symptoms-Chest pain</t>
  </si>
  <si>
    <t>Disaggregation by Sex &amp; Caste/Ethnicity-Outpatient Cases</t>
  </si>
  <si>
    <t>Outpatient Morbidity-Total New Cases</t>
  </si>
  <si>
    <t>fx : Outpatient Morbidity-Total New Cases &lt;= GESI IMCI + GESI OPD</t>
  </si>
  <si>
    <t>Immunization-Vaccine Expenditure-Opened for Immunization-BCG</t>
  </si>
  <si>
    <t>Immunization-Vaccine Expenditure-Opened for Immunization-Rota</t>
  </si>
  <si>
    <t>Immunization-Vaccine Expenditure-Opened for Immunization-OPV</t>
  </si>
  <si>
    <t>Immunization-Vaccine Expenditure-Opened for Immunization-FIPV</t>
  </si>
  <si>
    <t>Immunization-Vaccine Expenditure-Opened for Immunization-PCV</t>
  </si>
  <si>
    <t>Immunization-Vaccine Expenditure-Opened for Immunization-DPT-HepB-Hib</t>
  </si>
  <si>
    <t>Immunization-Vaccine Expenditure-Opened for Immunization-MR</t>
  </si>
  <si>
    <t>Immunization-Vaccine Expenditure-Opened for Immunization-JE</t>
  </si>
  <si>
    <t>Immunization-Vaccine Expenditure-Opened for Immunization-TD</t>
  </si>
  <si>
    <t>Immunization-Vaccine-Received-TCV</t>
  </si>
  <si>
    <t>Immunization-Vaccine Expenditure-Opened for Immunization-TCV</t>
  </si>
  <si>
    <t>fx :  Children Immunized-TCV &lt;= Dose-Received</t>
  </si>
  <si>
    <t>fx : Total Case Registration (All New) &lt;= TB-Regimen-Adult and Child (2HRZE+4HR)+(2HRZE+7HRE)</t>
  </si>
  <si>
    <t>fx : TPT Outcome (Enrollad) = TPT-Outcome (Completed+Not Completed)</t>
  </si>
  <si>
    <t>TB - Total number of new TB cases</t>
  </si>
  <si>
    <t>TB - Total number of relapse caeses</t>
  </si>
  <si>
    <t>Shrawan 2080</t>
  </si>
  <si>
    <t>Bhadra 2080</t>
  </si>
  <si>
    <t>Ashwin 2080</t>
  </si>
  <si>
    <t>Kartik 2080</t>
  </si>
  <si>
    <t>Mangsir 2080</t>
  </si>
  <si>
    <t>Poush 2080</t>
  </si>
  <si>
    <t>Magh 2080</t>
  </si>
  <si>
    <t>Falgun 2080</t>
  </si>
  <si>
    <t>Chaitra 2080</t>
  </si>
  <si>
    <t>Baishak 2081</t>
  </si>
  <si>
    <t>Jestha 2081</t>
  </si>
  <si>
    <t>Asar 2081</t>
  </si>
  <si>
    <t>MNH-Delivery Service-Skilled Birth Attendants (SBA)Facility</t>
  </si>
  <si>
    <t>IMNCI PROGRAM</t>
  </si>
  <si>
    <t>fx : Total Delivery &lt;= Receiving 45 Iron Tab</t>
  </si>
  <si>
    <t>Nutrition Registered-Calcium Tablet-Received</t>
  </si>
  <si>
    <t>15-1 TB DSTB Dataset (NEW) Reporting rate</t>
  </si>
  <si>
    <t>15-4 TB Contact Investigation and TPT Dataset (NEW) Reporting rate</t>
  </si>
  <si>
    <t>15-2 TB Presumptive Dataset (NEW) Reporting rate</t>
  </si>
  <si>
    <t>15-3 DR Tuberculosis Control Program (NEW) Reporting rate</t>
  </si>
  <si>
    <t>15-5 TB Laboratory Dataset (TB DMC) (NEW) Reporting rate</t>
  </si>
  <si>
    <t>15-6 TB Laboratory Dataset (GeneXpert) (NEW) Reporting rate</t>
  </si>
  <si>
    <t>15-1B - TB Laboratory Services (NEW) Reporting rate</t>
  </si>
  <si>
    <t xml:space="preserve">Eight times as per protocol </t>
  </si>
  <si>
    <t>fx : Acalcium = Receiving 180 Iron Tablets</t>
  </si>
  <si>
    <t>5 Lumbini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</si>
</sst>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sz val="7"/>
      <color rgb="FF000000"/>
      <name val="Arial"/>
      <family val="2"/>
    </font>
    <font>
      <sz val="7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7D5E9"/>
        <bgColor indexed="64"/>
      </patternFill>
    </fill>
    <fill>
      <patternFill patternType="solid">
        <fgColor rgb="FFDAE6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10" borderId="0" xfId="0" applyFill="1"/>
    <xf numFmtId="0" fontId="0" fillId="0" borderId="0" xfId="0" applyAlignment="1">
      <alignment horizontal="right"/>
    </xf>
    <xf numFmtId="0" fontId="7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 wrapText="1"/>
    </xf>
    <xf numFmtId="0" fontId="4" fillId="9" borderId="6" xfId="0" applyFont="1" applyFill="1" applyBorder="1"/>
    <xf numFmtId="0" fontId="4" fillId="9" borderId="7" xfId="0" applyFont="1" applyFill="1" applyBorder="1"/>
    <xf numFmtId="0" fontId="4" fillId="9" borderId="8" xfId="0" applyFont="1" applyFill="1" applyBorder="1"/>
    <xf numFmtId="0" fontId="1" fillId="3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5" borderId="5" xfId="0" applyFont="1" applyFill="1" applyBorder="1" applyAlignment="1">
      <alignment horizontal="right" vertical="center" wrapText="1"/>
    </xf>
    <xf numFmtId="0" fontId="1" fillId="6" borderId="5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 wrapText="1"/>
    </xf>
    <xf numFmtId="0" fontId="1" fillId="6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 wrapText="1"/>
    </xf>
    <xf numFmtId="0" fontId="1" fillId="7" borderId="5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1" fillId="10" borderId="5" xfId="0" applyFont="1" applyFill="1" applyBorder="1" applyAlignment="1">
      <alignment horizontal="right" vertical="center"/>
    </xf>
    <xf numFmtId="0" fontId="1" fillId="10" borderId="5" xfId="0" applyFont="1" applyFill="1" applyBorder="1" applyAlignment="1">
      <alignment horizontal="right" vertical="center" wrapText="1"/>
    </xf>
    <xf numFmtId="0" fontId="1" fillId="8" borderId="5" xfId="0" applyFont="1" applyFill="1" applyBorder="1" applyAlignment="1">
      <alignment horizontal="right" vertical="center" wrapText="1"/>
    </xf>
    <xf numFmtId="0" fontId="0" fillId="8" borderId="0" xfId="0" applyFill="1"/>
    <xf numFmtId="0" fontId="1" fillId="5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5" xfId="0" quotePrefix="1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 wrapText="1"/>
    </xf>
    <xf numFmtId="0" fontId="7" fillId="6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541"/>
  <sheetViews>
    <sheetView showGridLines="0" tabSelected="1" zoomScale="127" zoomScaleNormal="130" workbookViewId="0">
      <pane xSplit="6" ySplit="10" topLeftCell="G88" activePane="bottomRight" state="frozen"/>
      <selection pane="topRight" activeCell="G1" sqref="G1"/>
      <selection pane="bottomLeft" activeCell="A11" sqref="A11"/>
      <selection pane="bottomRight" activeCell="B92" sqref="B92"/>
    </sheetView>
  </sheetViews>
  <sheetFormatPr defaultRowHeight="14.4" x14ac:dyDescent="0.3"/>
  <cols>
    <col min="1" max="1" width="44.21875" style="1" customWidth="1"/>
    <col min="2" max="14" width="6.77734375" customWidth="1"/>
  </cols>
  <sheetData>
    <row r="1" spans="1:14" ht="24" customHeight="1" x14ac:dyDescent="0.3">
      <c r="A1" s="33" t="str">
        <f>"Data verification for the FY 2080/81 of"&amp;" "&amp;'Data from DHIS2 (AA)'!A1:M1</f>
        <v>Data verification for the FY 2080/81 of 5 Lumbini Province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20.399999999999999" x14ac:dyDescent="0.3">
      <c r="A2" s="9" t="s">
        <v>0</v>
      </c>
      <c r="B2" s="10" t="str">
        <f>'Data from DHIS2 (AA)'!B2</f>
        <v>Shrawan 2080</v>
      </c>
      <c r="C2" s="10" t="str">
        <f>'Data from DHIS2 (AA)'!C2</f>
        <v>Bhadra 2080</v>
      </c>
      <c r="D2" s="10" t="str">
        <f>'Data from DHIS2 (AA)'!D2</f>
        <v>Ashwin 2080</v>
      </c>
      <c r="E2" s="10" t="str">
        <f>'Data from DHIS2 (AA)'!E2</f>
        <v>Kartik 2080</v>
      </c>
      <c r="F2" s="10" t="str">
        <f>'Data from DHIS2 (AA)'!F2</f>
        <v>Mangsir 2080</v>
      </c>
      <c r="G2" s="10" t="str">
        <f>'Data from DHIS2 (AA)'!G2</f>
        <v>Poush 2080</v>
      </c>
      <c r="H2" s="10" t="str">
        <f>'Data from DHIS2 (AA)'!H2</f>
        <v>Magh 2080</v>
      </c>
      <c r="I2" s="10" t="str">
        <f>'Data from DHIS2 (AA)'!I2</f>
        <v>Falgun 2080</v>
      </c>
      <c r="J2" s="10" t="str">
        <f>'Data from DHIS2 (AA)'!J2</f>
        <v>Chaitra 2080</v>
      </c>
      <c r="K2" s="10" t="str">
        <f>'Data from DHIS2 (AA)'!K2</f>
        <v>Baishak 2081</v>
      </c>
      <c r="L2" s="10" t="str">
        <f>'Data from DHIS2 (AA)'!L2</f>
        <v>Jestha 2081</v>
      </c>
      <c r="M2" s="10" t="str">
        <f>'Data from DHIS2 (AA)'!M2</f>
        <v>Asar 2081</v>
      </c>
      <c r="N2" s="10" t="s">
        <v>1</v>
      </c>
    </row>
    <row r="3" spans="1:14" ht="15.6" x14ac:dyDescent="0.3">
      <c r="A3" s="11" t="s">
        <v>628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x14ac:dyDescent="0.3">
      <c r="A4" s="14" t="str">
        <f>'Data from DHIS2 (AA)'!A3</f>
        <v>01-1 Reporting Status Dataset (NEW) Reporting rate</v>
      </c>
      <c r="B4" s="15">
        <f>'Data from DHIS2 (AA)'!B3</f>
        <v>0</v>
      </c>
      <c r="C4" s="15">
        <f>'Data from DHIS2 (AA)'!C3</f>
        <v>0</v>
      </c>
      <c r="D4" s="15">
        <f>'Data from DHIS2 (AA)'!D3</f>
        <v>0</v>
      </c>
      <c r="E4" s="15">
        <f>'Data from DHIS2 (AA)'!E3</f>
        <v>0</v>
      </c>
      <c r="F4" s="15">
        <f>'Data from DHIS2 (AA)'!F3</f>
        <v>0</v>
      </c>
      <c r="G4" s="15">
        <f>'Data from DHIS2 (AA)'!G3</f>
        <v>0</v>
      </c>
      <c r="H4" s="15">
        <f>'Data from DHIS2 (AA)'!H3</f>
        <v>0</v>
      </c>
      <c r="I4" s="15">
        <f>'Data from DHIS2 (AA)'!I3</f>
        <v>0</v>
      </c>
      <c r="J4" s="15">
        <f>'Data from DHIS2 (AA)'!J3</f>
        <v>0</v>
      </c>
      <c r="K4" s="15">
        <f>'Data from DHIS2 (AA)'!K3</f>
        <v>0</v>
      </c>
      <c r="L4" s="15">
        <f>'Data from DHIS2 (AA)'!L3</f>
        <v>0</v>
      </c>
      <c r="M4" s="15">
        <f>'Data from DHIS2 (AA)'!M3</f>
        <v>0</v>
      </c>
      <c r="N4" s="16"/>
    </row>
    <row r="5" spans="1:14" x14ac:dyDescent="0.3">
      <c r="A5" s="14" t="str">
        <f>'Data from DHIS2 (AA)'!A4</f>
        <v>02-1 Immunization Dataset (NEW) Reporting rate</v>
      </c>
      <c r="B5" s="15">
        <f>'Data from DHIS2 (AA)'!B4</f>
        <v>0</v>
      </c>
      <c r="C5" s="15">
        <f>'Data from DHIS2 (AA)'!C4</f>
        <v>0</v>
      </c>
      <c r="D5" s="15">
        <f>'Data from DHIS2 (AA)'!D4</f>
        <v>0</v>
      </c>
      <c r="E5" s="15">
        <f>'Data from DHIS2 (AA)'!E4</f>
        <v>0</v>
      </c>
      <c r="F5" s="15">
        <f>'Data from DHIS2 (AA)'!F4</f>
        <v>0</v>
      </c>
      <c r="G5" s="15">
        <f>'Data from DHIS2 (AA)'!G4</f>
        <v>0</v>
      </c>
      <c r="H5" s="15">
        <f>'Data from DHIS2 (AA)'!H4</f>
        <v>0</v>
      </c>
      <c r="I5" s="15">
        <f>'Data from DHIS2 (AA)'!I4</f>
        <v>0</v>
      </c>
      <c r="J5" s="15">
        <f>'Data from DHIS2 (AA)'!J4</f>
        <v>0</v>
      </c>
      <c r="K5" s="15">
        <f>'Data from DHIS2 (AA)'!K4</f>
        <v>0</v>
      </c>
      <c r="L5" s="15">
        <f>'Data from DHIS2 (AA)'!L4</f>
        <v>0</v>
      </c>
      <c r="M5" s="15">
        <f>'Data from DHIS2 (AA)'!M4</f>
        <v>0</v>
      </c>
      <c r="N5" s="16"/>
    </row>
    <row r="6" spans="1:14" x14ac:dyDescent="0.3">
      <c r="A6" s="14" t="str">
        <f>'Data from DHIS2 (AA)'!A5</f>
        <v>02-2 Integrated Management Of Neonatal And Childhood Illnesses (NEW) Reporting rate</v>
      </c>
      <c r="B6" s="15">
        <f>'Data from DHIS2 (AA)'!B5</f>
        <v>0</v>
      </c>
      <c r="C6" s="15">
        <f>'Data from DHIS2 (AA)'!C5</f>
        <v>0</v>
      </c>
      <c r="D6" s="15">
        <f>'Data from DHIS2 (AA)'!D5</f>
        <v>0</v>
      </c>
      <c r="E6" s="15">
        <f>'Data from DHIS2 (AA)'!E5</f>
        <v>0</v>
      </c>
      <c r="F6" s="15">
        <f>'Data from DHIS2 (AA)'!F5</f>
        <v>0</v>
      </c>
      <c r="G6" s="15">
        <f>'Data from DHIS2 (AA)'!G5</f>
        <v>0</v>
      </c>
      <c r="H6" s="15">
        <f>'Data from DHIS2 (AA)'!H5</f>
        <v>0</v>
      </c>
      <c r="I6" s="15">
        <f>'Data from DHIS2 (AA)'!I5</f>
        <v>0</v>
      </c>
      <c r="J6" s="15">
        <f>'Data from DHIS2 (AA)'!J5</f>
        <v>0</v>
      </c>
      <c r="K6" s="15">
        <f>'Data from DHIS2 (AA)'!K5</f>
        <v>0</v>
      </c>
      <c r="L6" s="15">
        <f>'Data from DHIS2 (AA)'!L5</f>
        <v>0</v>
      </c>
      <c r="M6" s="15">
        <f>'Data from DHIS2 (AA)'!M5</f>
        <v>0</v>
      </c>
      <c r="N6" s="16"/>
    </row>
    <row r="7" spans="1:14" x14ac:dyDescent="0.3">
      <c r="A7" s="14" t="str">
        <f>'Data from DHIS2 (AA)'!A6</f>
        <v>03-1 Nutrition Dataset - Newly Registered (NEW) Reporting rate</v>
      </c>
      <c r="B7" s="15">
        <f>'Data from DHIS2 (AA)'!B6</f>
        <v>0</v>
      </c>
      <c r="C7" s="15">
        <f>'Data from DHIS2 (AA)'!C6</f>
        <v>0</v>
      </c>
      <c r="D7" s="15">
        <f>'Data from DHIS2 (AA)'!D6</f>
        <v>0</v>
      </c>
      <c r="E7" s="15">
        <f>'Data from DHIS2 (AA)'!E6</f>
        <v>0</v>
      </c>
      <c r="F7" s="15">
        <f>'Data from DHIS2 (AA)'!F6</f>
        <v>0</v>
      </c>
      <c r="G7" s="15">
        <f>'Data from DHIS2 (AA)'!G6</f>
        <v>0</v>
      </c>
      <c r="H7" s="15">
        <f>'Data from DHIS2 (AA)'!H6</f>
        <v>0</v>
      </c>
      <c r="I7" s="15">
        <f>'Data from DHIS2 (AA)'!I6</f>
        <v>0</v>
      </c>
      <c r="J7" s="15">
        <f>'Data from DHIS2 (AA)'!J6</f>
        <v>0</v>
      </c>
      <c r="K7" s="15">
        <f>'Data from DHIS2 (AA)'!K6</f>
        <v>0</v>
      </c>
      <c r="L7" s="15">
        <f>'Data from DHIS2 (AA)'!L6</f>
        <v>0</v>
      </c>
      <c r="M7" s="15">
        <f>'Data from DHIS2 (AA)'!M6</f>
        <v>0</v>
      </c>
      <c r="N7" s="16"/>
    </row>
    <row r="8" spans="1:14" x14ac:dyDescent="0.3">
      <c r="A8" s="14" t="str">
        <f>'Data from DHIS2 (AA)'!A7</f>
        <v>03-2 Nutrition Dataset - Acute Malnutrition (NEW) Reporting rate</v>
      </c>
      <c r="B8" s="15">
        <f>'Data from DHIS2 (AA)'!B7</f>
        <v>0</v>
      </c>
      <c r="C8" s="15">
        <f>'Data from DHIS2 (AA)'!C7</f>
        <v>0</v>
      </c>
      <c r="D8" s="15">
        <f>'Data from DHIS2 (AA)'!D7</f>
        <v>0</v>
      </c>
      <c r="E8" s="15">
        <f>'Data from DHIS2 (AA)'!E7</f>
        <v>0</v>
      </c>
      <c r="F8" s="15">
        <f>'Data from DHIS2 (AA)'!F7</f>
        <v>0</v>
      </c>
      <c r="G8" s="15">
        <f>'Data from DHIS2 (AA)'!G7</f>
        <v>0</v>
      </c>
      <c r="H8" s="15">
        <f>'Data from DHIS2 (AA)'!H7</f>
        <v>0</v>
      </c>
      <c r="I8" s="15">
        <f>'Data from DHIS2 (AA)'!I7</f>
        <v>0</v>
      </c>
      <c r="J8" s="15">
        <f>'Data from DHIS2 (AA)'!J7</f>
        <v>0</v>
      </c>
      <c r="K8" s="15">
        <f>'Data from DHIS2 (AA)'!K7</f>
        <v>0</v>
      </c>
      <c r="L8" s="15">
        <f>'Data from DHIS2 (AA)'!L7</f>
        <v>0</v>
      </c>
      <c r="M8" s="15">
        <f>'Data from DHIS2 (AA)'!M7</f>
        <v>0</v>
      </c>
      <c r="N8" s="16"/>
    </row>
    <row r="9" spans="1:14" x14ac:dyDescent="0.3">
      <c r="A9" s="14" t="str">
        <f>'Data from DHIS2 (AA)'!A8</f>
        <v>05 Female Community Health Volunteer (NEW) Reporting rate</v>
      </c>
      <c r="B9" s="15">
        <f>'Data from DHIS2 (AA)'!B8</f>
        <v>0</v>
      </c>
      <c r="C9" s="15">
        <f>'Data from DHIS2 (AA)'!C8</f>
        <v>0</v>
      </c>
      <c r="D9" s="15">
        <f>'Data from DHIS2 (AA)'!D8</f>
        <v>0</v>
      </c>
      <c r="E9" s="15">
        <f>'Data from DHIS2 (AA)'!E8</f>
        <v>0</v>
      </c>
      <c r="F9" s="15">
        <f>'Data from DHIS2 (AA)'!F8</f>
        <v>0</v>
      </c>
      <c r="G9" s="15">
        <f>'Data from DHIS2 (AA)'!G8</f>
        <v>0</v>
      </c>
      <c r="H9" s="15">
        <f>'Data from DHIS2 (AA)'!H8</f>
        <v>0</v>
      </c>
      <c r="I9" s="15">
        <f>'Data from DHIS2 (AA)'!I8</f>
        <v>0</v>
      </c>
      <c r="J9" s="15">
        <f>'Data from DHIS2 (AA)'!J8</f>
        <v>0</v>
      </c>
      <c r="K9" s="15">
        <f>'Data from DHIS2 (AA)'!K8</f>
        <v>0</v>
      </c>
      <c r="L9" s="15">
        <f>'Data from DHIS2 (AA)'!L8</f>
        <v>0</v>
      </c>
      <c r="M9" s="15">
        <f>'Data from DHIS2 (AA)'!M8</f>
        <v>0</v>
      </c>
      <c r="N9" s="16"/>
    </row>
    <row r="10" spans="1:14" x14ac:dyDescent="0.3">
      <c r="A10" s="14" t="str">
        <f>'Data from DHIS2 (AA)'!A9</f>
        <v>07 Maternal And New-born Health (NEW) Reporting rate</v>
      </c>
      <c r="B10" s="15">
        <f>'Data from DHIS2 (AA)'!B9</f>
        <v>0</v>
      </c>
      <c r="C10" s="15">
        <f>'Data from DHIS2 (AA)'!C9</f>
        <v>0</v>
      </c>
      <c r="D10" s="15">
        <f>'Data from DHIS2 (AA)'!D9</f>
        <v>0</v>
      </c>
      <c r="E10" s="15">
        <f>'Data from DHIS2 (AA)'!E9</f>
        <v>0</v>
      </c>
      <c r="F10" s="15">
        <f>'Data from DHIS2 (AA)'!F9</f>
        <v>0</v>
      </c>
      <c r="G10" s="15">
        <f>'Data from DHIS2 (AA)'!G9</f>
        <v>0</v>
      </c>
      <c r="H10" s="15">
        <f>'Data from DHIS2 (AA)'!H9</f>
        <v>0</v>
      </c>
      <c r="I10" s="15">
        <f>'Data from DHIS2 (AA)'!I9</f>
        <v>0</v>
      </c>
      <c r="J10" s="15">
        <f>'Data from DHIS2 (AA)'!J9</f>
        <v>0</v>
      </c>
      <c r="K10" s="15">
        <f>'Data from DHIS2 (AA)'!K9</f>
        <v>0</v>
      </c>
      <c r="L10" s="15">
        <f>'Data from DHIS2 (AA)'!L9</f>
        <v>0</v>
      </c>
      <c r="M10" s="15">
        <f>'Data from DHIS2 (AA)'!M9</f>
        <v>0</v>
      </c>
      <c r="N10" s="16"/>
    </row>
    <row r="11" spans="1:14" x14ac:dyDescent="0.3">
      <c r="A11" s="14" t="str">
        <f>'Data from DHIS2 (AA)'!A10</f>
        <v>08 Family Planning Program (NEW) Reporting rate</v>
      </c>
      <c r="B11" s="15">
        <f>'Data from DHIS2 (AA)'!B10</f>
        <v>0</v>
      </c>
      <c r="C11" s="15">
        <f>'Data from DHIS2 (AA)'!C10</f>
        <v>0</v>
      </c>
      <c r="D11" s="15">
        <f>'Data from DHIS2 (AA)'!D10</f>
        <v>0</v>
      </c>
      <c r="E11" s="15">
        <f>'Data from DHIS2 (AA)'!E10</f>
        <v>0</v>
      </c>
      <c r="F11" s="15">
        <f>'Data from DHIS2 (AA)'!F10</f>
        <v>0</v>
      </c>
      <c r="G11" s="15">
        <f>'Data from DHIS2 (AA)'!G10</f>
        <v>0</v>
      </c>
      <c r="H11" s="15">
        <f>'Data from DHIS2 (AA)'!H10</f>
        <v>0</v>
      </c>
      <c r="I11" s="15">
        <f>'Data from DHIS2 (AA)'!I10</f>
        <v>0</v>
      </c>
      <c r="J11" s="15">
        <f>'Data from DHIS2 (AA)'!J10</f>
        <v>0</v>
      </c>
      <c r="K11" s="15">
        <f>'Data from DHIS2 (AA)'!K10</f>
        <v>0</v>
      </c>
      <c r="L11" s="15">
        <f>'Data from DHIS2 (AA)'!L10</f>
        <v>0</v>
      </c>
      <c r="M11" s="15">
        <f>'Data from DHIS2 (AA)'!M10</f>
        <v>0</v>
      </c>
      <c r="N11" s="16"/>
    </row>
    <row r="12" spans="1:14" x14ac:dyDescent="0.3">
      <c r="A12" s="14" t="str">
        <f>'Data from DHIS2 (AA)'!A11</f>
        <v>09 Reproductive Health Morbidity Service (NEW) Reporting rate</v>
      </c>
      <c r="B12" s="15">
        <f>'Data from DHIS2 (AA)'!B11</f>
        <v>0</v>
      </c>
      <c r="C12" s="15">
        <f>'Data from DHIS2 (AA)'!C11</f>
        <v>0</v>
      </c>
      <c r="D12" s="15">
        <f>'Data from DHIS2 (AA)'!D11</f>
        <v>0</v>
      </c>
      <c r="E12" s="15">
        <f>'Data from DHIS2 (AA)'!E11</f>
        <v>0</v>
      </c>
      <c r="F12" s="15">
        <f>'Data from DHIS2 (AA)'!F11</f>
        <v>0</v>
      </c>
      <c r="G12" s="15">
        <f>'Data from DHIS2 (AA)'!G11</f>
        <v>0</v>
      </c>
      <c r="H12" s="15">
        <f>'Data from DHIS2 (AA)'!H11</f>
        <v>0</v>
      </c>
      <c r="I12" s="15">
        <f>'Data from DHIS2 (AA)'!I11</f>
        <v>0</v>
      </c>
      <c r="J12" s="15">
        <f>'Data from DHIS2 (AA)'!J11</f>
        <v>0</v>
      </c>
      <c r="K12" s="15">
        <f>'Data from DHIS2 (AA)'!K11</f>
        <v>0</v>
      </c>
      <c r="L12" s="15">
        <f>'Data from DHIS2 (AA)'!L11</f>
        <v>0</v>
      </c>
      <c r="M12" s="15">
        <f>'Data from DHIS2 (AA)'!M11</f>
        <v>0</v>
      </c>
      <c r="N12" s="16"/>
    </row>
    <row r="13" spans="1:14" x14ac:dyDescent="0.3">
      <c r="A13" s="14" t="str">
        <f>'Data from DHIS2 (AA)'!A12</f>
        <v>10-01 Outreach Clinic and Community Health (NEW) Reporting rate</v>
      </c>
      <c r="B13" s="15">
        <f>'Data from DHIS2 (AA)'!B12</f>
        <v>0</v>
      </c>
      <c r="C13" s="15">
        <f>'Data from DHIS2 (AA)'!C12</f>
        <v>0</v>
      </c>
      <c r="D13" s="15">
        <f>'Data from DHIS2 (AA)'!D12</f>
        <v>0</v>
      </c>
      <c r="E13" s="15">
        <f>'Data from DHIS2 (AA)'!E12</f>
        <v>0</v>
      </c>
      <c r="F13" s="15">
        <f>'Data from DHIS2 (AA)'!F12</f>
        <v>0</v>
      </c>
      <c r="G13" s="15">
        <f>'Data from DHIS2 (AA)'!G12</f>
        <v>0</v>
      </c>
      <c r="H13" s="15">
        <f>'Data from DHIS2 (AA)'!H12</f>
        <v>0</v>
      </c>
      <c r="I13" s="15">
        <f>'Data from DHIS2 (AA)'!I12</f>
        <v>0</v>
      </c>
      <c r="J13" s="15">
        <f>'Data from DHIS2 (AA)'!J12</f>
        <v>0</v>
      </c>
      <c r="K13" s="15">
        <f>'Data from DHIS2 (AA)'!K12</f>
        <v>0</v>
      </c>
      <c r="L13" s="15">
        <f>'Data from DHIS2 (AA)'!L12</f>
        <v>0</v>
      </c>
      <c r="M13" s="15">
        <f>'Data from DHIS2 (AA)'!M12</f>
        <v>0</v>
      </c>
      <c r="N13" s="16"/>
    </row>
    <row r="14" spans="1:14" x14ac:dyDescent="0.3">
      <c r="A14" s="14" t="str">
        <f>'Data from DHIS2 (AA)'!A13</f>
        <v>11 Malaria Elimination Program (NEW) Reporting rate</v>
      </c>
      <c r="B14" s="15">
        <f>'Data from DHIS2 (AA)'!B13</f>
        <v>0</v>
      </c>
      <c r="C14" s="15">
        <f>'Data from DHIS2 (AA)'!C13</f>
        <v>0</v>
      </c>
      <c r="D14" s="15">
        <f>'Data from DHIS2 (AA)'!D13</f>
        <v>0</v>
      </c>
      <c r="E14" s="15">
        <f>'Data from DHIS2 (AA)'!E13</f>
        <v>0</v>
      </c>
      <c r="F14" s="15">
        <f>'Data from DHIS2 (AA)'!F13</f>
        <v>0</v>
      </c>
      <c r="G14" s="15">
        <f>'Data from DHIS2 (AA)'!G13</f>
        <v>0</v>
      </c>
      <c r="H14" s="15">
        <f>'Data from DHIS2 (AA)'!H13</f>
        <v>0</v>
      </c>
      <c r="I14" s="15">
        <f>'Data from DHIS2 (AA)'!I13</f>
        <v>0</v>
      </c>
      <c r="J14" s="15">
        <f>'Data from DHIS2 (AA)'!J13</f>
        <v>0</v>
      </c>
      <c r="K14" s="15">
        <f>'Data from DHIS2 (AA)'!K13</f>
        <v>0</v>
      </c>
      <c r="L14" s="15">
        <f>'Data from DHIS2 (AA)'!L13</f>
        <v>0</v>
      </c>
      <c r="M14" s="15">
        <f>'Data from DHIS2 (AA)'!M13</f>
        <v>0</v>
      </c>
      <c r="N14" s="16"/>
    </row>
    <row r="15" spans="1:14" x14ac:dyDescent="0.3">
      <c r="A15" s="14" t="str">
        <f>'Data from DHIS2 (AA)'!A14</f>
        <v>13 Leprosy Elimination Program (NEW) Reporting rate</v>
      </c>
      <c r="B15" s="15">
        <f>'Data from DHIS2 (AA)'!B14</f>
        <v>0</v>
      </c>
      <c r="C15" s="15">
        <f>'Data from DHIS2 (AA)'!C14</f>
        <v>0</v>
      </c>
      <c r="D15" s="15">
        <f>'Data from DHIS2 (AA)'!D14</f>
        <v>0</v>
      </c>
      <c r="E15" s="15">
        <f>'Data from DHIS2 (AA)'!E14</f>
        <v>0</v>
      </c>
      <c r="F15" s="15">
        <f>'Data from DHIS2 (AA)'!F14</f>
        <v>0</v>
      </c>
      <c r="G15" s="15">
        <f>'Data from DHIS2 (AA)'!G14</f>
        <v>0</v>
      </c>
      <c r="H15" s="15">
        <f>'Data from DHIS2 (AA)'!H14</f>
        <v>0</v>
      </c>
      <c r="I15" s="15">
        <f>'Data from DHIS2 (AA)'!I14</f>
        <v>0</v>
      </c>
      <c r="J15" s="15">
        <f>'Data from DHIS2 (AA)'!J14</f>
        <v>0</v>
      </c>
      <c r="K15" s="15">
        <f>'Data from DHIS2 (AA)'!K14</f>
        <v>0</v>
      </c>
      <c r="L15" s="15">
        <f>'Data from DHIS2 (AA)'!L14</f>
        <v>0</v>
      </c>
      <c r="M15" s="15">
        <f>'Data from DHIS2 (AA)'!M14</f>
        <v>0</v>
      </c>
      <c r="N15" s="16"/>
    </row>
    <row r="16" spans="1:14" x14ac:dyDescent="0.3">
      <c r="A16" s="14" t="str">
        <f>'Data from DHIS2 (AA)'!A15</f>
        <v>15-1 TB DSTB Dataset (NEW) Reporting rate</v>
      </c>
      <c r="B16" s="15">
        <f>'Data from DHIS2 (AA)'!B15</f>
        <v>0</v>
      </c>
      <c r="C16" s="15">
        <f>'Data from DHIS2 (AA)'!C15</f>
        <v>0</v>
      </c>
      <c r="D16" s="15">
        <f>'Data from DHIS2 (AA)'!D15</f>
        <v>0</v>
      </c>
      <c r="E16" s="15">
        <f>'Data from DHIS2 (AA)'!E15</f>
        <v>0</v>
      </c>
      <c r="F16" s="15">
        <f>'Data from DHIS2 (AA)'!F15</f>
        <v>0</v>
      </c>
      <c r="G16" s="15">
        <f>'Data from DHIS2 (AA)'!G15</f>
        <v>0</v>
      </c>
      <c r="H16" s="15">
        <f>'Data from DHIS2 (AA)'!H15</f>
        <v>0</v>
      </c>
      <c r="I16" s="15">
        <f>'Data from DHIS2 (AA)'!I15</f>
        <v>0</v>
      </c>
      <c r="J16" s="15">
        <f>'Data from DHIS2 (AA)'!J15</f>
        <v>0</v>
      </c>
      <c r="K16" s="15">
        <f>'Data from DHIS2 (AA)'!K15</f>
        <v>0</v>
      </c>
      <c r="L16" s="15">
        <f>'Data from DHIS2 (AA)'!L15</f>
        <v>0</v>
      </c>
      <c r="M16" s="15">
        <f>'Data from DHIS2 (AA)'!M15</f>
        <v>0</v>
      </c>
      <c r="N16" s="16"/>
    </row>
    <row r="17" spans="1:14" x14ac:dyDescent="0.3">
      <c r="A17" s="14" t="str">
        <f>'Data from DHIS2 (BB)'!A309</f>
        <v>15-2 TB Presumptive Dataset (NEW) Reporting rate</v>
      </c>
      <c r="B17" s="15">
        <f>'Data from DHIS2 (BB)'!B309</f>
        <v>0</v>
      </c>
      <c r="C17" s="15">
        <f>'Data from DHIS2 (BB)'!C309</f>
        <v>0</v>
      </c>
      <c r="D17" s="15">
        <f>'Data from DHIS2 (BB)'!D309</f>
        <v>0</v>
      </c>
      <c r="E17" s="15">
        <f>'Data from DHIS2 (BB)'!E309</f>
        <v>0</v>
      </c>
      <c r="F17" s="15">
        <f>'Data from DHIS2 (BB)'!F309</f>
        <v>0</v>
      </c>
      <c r="G17" s="15">
        <f>'Data from DHIS2 (BB)'!G309</f>
        <v>0</v>
      </c>
      <c r="H17" s="15">
        <f>'Data from DHIS2 (BB)'!H309</f>
        <v>0</v>
      </c>
      <c r="I17" s="15">
        <f>'Data from DHIS2 (BB)'!I309</f>
        <v>0</v>
      </c>
      <c r="J17" s="15">
        <f>'Data from DHIS2 (BB)'!J309</f>
        <v>0</v>
      </c>
      <c r="K17" s="15">
        <f>'Data from DHIS2 (BB)'!M309</f>
        <v>0</v>
      </c>
      <c r="L17" s="15">
        <f>'Data from DHIS2 (BB)'!N309</f>
        <v>0</v>
      </c>
      <c r="M17" s="15">
        <f>'Data from DHIS2 (BB)'!O309</f>
        <v>0</v>
      </c>
      <c r="N17" s="16"/>
    </row>
    <row r="18" spans="1:14" x14ac:dyDescent="0.3">
      <c r="A18" s="14" t="str">
        <f>'Data from DHIS2 (AA)'!A16</f>
        <v>15-4 TB Contact Investigation and TPT Dataset (NEW) Reporting rate</v>
      </c>
      <c r="B18" s="15">
        <f>'Data from DHIS2 (AA)'!B16</f>
        <v>0</v>
      </c>
      <c r="C18" s="15">
        <f>'Data from DHIS2 (AA)'!C16</f>
        <v>0</v>
      </c>
      <c r="D18" s="15">
        <f>'Data from DHIS2 (AA)'!D16</f>
        <v>0</v>
      </c>
      <c r="E18" s="15">
        <f>'Data from DHIS2 (AA)'!E16</f>
        <v>0</v>
      </c>
      <c r="F18" s="15">
        <f>'Data from DHIS2 (AA)'!F16</f>
        <v>0</v>
      </c>
      <c r="G18" s="15">
        <f>'Data from DHIS2 (AA)'!G16</f>
        <v>0</v>
      </c>
      <c r="H18" s="15">
        <f>'Data from DHIS2 (AA)'!H16</f>
        <v>0</v>
      </c>
      <c r="I18" s="15">
        <f>'Data from DHIS2 (AA)'!I16</f>
        <v>0</v>
      </c>
      <c r="J18" s="15">
        <f>'Data from DHIS2 (AA)'!J16</f>
        <v>0</v>
      </c>
      <c r="K18" s="15">
        <f>'Data from DHIS2 (AA)'!K16</f>
        <v>0</v>
      </c>
      <c r="L18" s="15">
        <f>'Data from DHIS2 (AA)'!L16</f>
        <v>0</v>
      </c>
      <c r="M18" s="15">
        <f>'Data from DHIS2 (AA)'!M16</f>
        <v>0</v>
      </c>
      <c r="N18" s="16"/>
    </row>
    <row r="19" spans="1:14" x14ac:dyDescent="0.3">
      <c r="A19" s="14" t="str">
        <f>'Data from DHIS2 (AA)'!A17</f>
        <v>16-01B - HIV/AIDS - Prevention of Mother-To-Child Transmission (NEW) Reporting rate</v>
      </c>
      <c r="B19" s="15">
        <f>'Data from DHIS2 (AA)'!B17</f>
        <v>0</v>
      </c>
      <c r="C19" s="15">
        <f>'Data from DHIS2 (AA)'!C17</f>
        <v>0</v>
      </c>
      <c r="D19" s="15">
        <f>'Data from DHIS2 (AA)'!D17</f>
        <v>0</v>
      </c>
      <c r="E19" s="15">
        <f>'Data from DHIS2 (AA)'!E17</f>
        <v>0</v>
      </c>
      <c r="F19" s="15">
        <f>'Data from DHIS2 (AA)'!F17</f>
        <v>0</v>
      </c>
      <c r="G19" s="15">
        <f>'Data from DHIS2 (AA)'!G17</f>
        <v>0</v>
      </c>
      <c r="H19" s="15">
        <f>'Data from DHIS2 (AA)'!H17</f>
        <v>0</v>
      </c>
      <c r="I19" s="15">
        <f>'Data from DHIS2 (AA)'!I17</f>
        <v>0</v>
      </c>
      <c r="J19" s="15">
        <f>'Data from DHIS2 (AA)'!J17</f>
        <v>0</v>
      </c>
      <c r="K19" s="15">
        <f>'Data from DHIS2 (AA)'!K17</f>
        <v>0</v>
      </c>
      <c r="L19" s="15">
        <f>'Data from DHIS2 (AA)'!L17</f>
        <v>0</v>
      </c>
      <c r="M19" s="15">
        <f>'Data from DHIS2 (AA)'!M17</f>
        <v>0</v>
      </c>
      <c r="N19" s="16"/>
    </row>
    <row r="20" spans="1:14" x14ac:dyDescent="0.3">
      <c r="A20" s="14" t="str">
        <f>'Data from DHIS2 (AA)'!A18</f>
        <v>17 Non Communicable Disease (NEW) Reporting rate</v>
      </c>
      <c r="B20" s="15">
        <f>'Data from DHIS2 (AA)'!B18</f>
        <v>0</v>
      </c>
      <c r="C20" s="15">
        <f>'Data from DHIS2 (AA)'!C18</f>
        <v>0</v>
      </c>
      <c r="D20" s="15">
        <f>'Data from DHIS2 (AA)'!D18</f>
        <v>0</v>
      </c>
      <c r="E20" s="15">
        <f>'Data from DHIS2 (AA)'!E18</f>
        <v>0</v>
      </c>
      <c r="F20" s="15">
        <f>'Data from DHIS2 (AA)'!F18</f>
        <v>0</v>
      </c>
      <c r="G20" s="15">
        <f>'Data from DHIS2 (AA)'!G18</f>
        <v>0</v>
      </c>
      <c r="H20" s="15">
        <f>'Data from DHIS2 (AA)'!H18</f>
        <v>0</v>
      </c>
      <c r="I20" s="15">
        <f>'Data from DHIS2 (AA)'!I18</f>
        <v>0</v>
      </c>
      <c r="J20" s="15">
        <f>'Data from DHIS2 (AA)'!J18</f>
        <v>0</v>
      </c>
      <c r="K20" s="15">
        <f>'Data from DHIS2 (AA)'!K18</f>
        <v>0</v>
      </c>
      <c r="L20" s="15">
        <f>'Data from DHIS2 (AA)'!L18</f>
        <v>0</v>
      </c>
      <c r="M20" s="15">
        <f>'Data from DHIS2 (AA)'!M18</f>
        <v>0</v>
      </c>
      <c r="N20" s="16"/>
    </row>
    <row r="21" spans="1:14" x14ac:dyDescent="0.3">
      <c r="A21" s="14" t="str">
        <f>'Data from DHIS2 (AA)'!A19</f>
        <v>18 New Outpatient Morbidity 1 (NEW) Reporting rate</v>
      </c>
      <c r="B21" s="15">
        <f>'Data from DHIS2 (AA)'!B19</f>
        <v>0</v>
      </c>
      <c r="C21" s="15">
        <f>'Data from DHIS2 (AA)'!C19</f>
        <v>0</v>
      </c>
      <c r="D21" s="15">
        <f>'Data from DHIS2 (AA)'!D19</f>
        <v>0</v>
      </c>
      <c r="E21" s="15">
        <f>'Data from DHIS2 (AA)'!E19</f>
        <v>0</v>
      </c>
      <c r="F21" s="15">
        <f>'Data from DHIS2 (AA)'!F19</f>
        <v>0</v>
      </c>
      <c r="G21" s="15">
        <f>'Data from DHIS2 (AA)'!G19</f>
        <v>0</v>
      </c>
      <c r="H21" s="15">
        <f>'Data from DHIS2 (AA)'!H19</f>
        <v>0</v>
      </c>
      <c r="I21" s="15">
        <f>'Data from DHIS2 (AA)'!I19</f>
        <v>0</v>
      </c>
      <c r="J21" s="15">
        <f>'Data from DHIS2 (AA)'!J19</f>
        <v>0</v>
      </c>
      <c r="K21" s="15">
        <f>'Data from DHIS2 (AA)'!K19</f>
        <v>0</v>
      </c>
      <c r="L21" s="15">
        <f>'Data from DHIS2 (AA)'!L19</f>
        <v>0</v>
      </c>
      <c r="M21" s="15">
        <f>'Data from DHIS2 (AA)'!M19</f>
        <v>0</v>
      </c>
      <c r="N21" s="16"/>
    </row>
    <row r="22" spans="1:14" x14ac:dyDescent="0.3">
      <c r="A22" s="14" t="str">
        <f>'Data from DHIS2 (AA)'!A20</f>
        <v>18 New Outpatient Morbidity 2 (NEW) Reporting rate</v>
      </c>
      <c r="B22" s="15">
        <f>'Data from DHIS2 (AA)'!B20</f>
        <v>0</v>
      </c>
      <c r="C22" s="15">
        <f>'Data from DHIS2 (AA)'!C20</f>
        <v>0</v>
      </c>
      <c r="D22" s="15">
        <f>'Data from DHIS2 (AA)'!D20</f>
        <v>0</v>
      </c>
      <c r="E22" s="15">
        <f>'Data from DHIS2 (AA)'!E20</f>
        <v>0</v>
      </c>
      <c r="F22" s="15">
        <f>'Data from DHIS2 (AA)'!F20</f>
        <v>0</v>
      </c>
      <c r="G22" s="15">
        <f>'Data from DHIS2 (AA)'!G20</f>
        <v>0</v>
      </c>
      <c r="H22" s="15">
        <f>'Data from DHIS2 (AA)'!H20</f>
        <v>0</v>
      </c>
      <c r="I22" s="15">
        <f>'Data from DHIS2 (AA)'!I20</f>
        <v>0</v>
      </c>
      <c r="J22" s="15">
        <f>'Data from DHIS2 (AA)'!J20</f>
        <v>0</v>
      </c>
      <c r="K22" s="15">
        <f>'Data from DHIS2 (AA)'!K20</f>
        <v>0</v>
      </c>
      <c r="L22" s="15">
        <f>'Data from DHIS2 (AA)'!L20</f>
        <v>0</v>
      </c>
      <c r="M22" s="15">
        <f>'Data from DHIS2 (AA)'!M20</f>
        <v>0</v>
      </c>
      <c r="N22" s="16"/>
    </row>
    <row r="23" spans="1:14" x14ac:dyDescent="0.3">
      <c r="A23" s="14" t="str">
        <f>'Data from DHIS2 (AA)'!A21</f>
        <v>18 New Outpatient Morbidity 3 (NEW) Reporting rate</v>
      </c>
      <c r="B23" s="15">
        <f>'Data from DHIS2 (AA)'!B21</f>
        <v>0</v>
      </c>
      <c r="C23" s="15">
        <f>'Data from DHIS2 (AA)'!C21</f>
        <v>0</v>
      </c>
      <c r="D23" s="15">
        <f>'Data from DHIS2 (AA)'!D21</f>
        <v>0</v>
      </c>
      <c r="E23" s="15">
        <f>'Data from DHIS2 (AA)'!E21</f>
        <v>0</v>
      </c>
      <c r="F23" s="15">
        <f>'Data from DHIS2 (AA)'!F21</f>
        <v>0</v>
      </c>
      <c r="G23" s="15">
        <f>'Data from DHIS2 (AA)'!G21</f>
        <v>0</v>
      </c>
      <c r="H23" s="15">
        <f>'Data from DHIS2 (AA)'!H21</f>
        <v>0</v>
      </c>
      <c r="I23" s="15">
        <f>'Data from DHIS2 (AA)'!I21</f>
        <v>0</v>
      </c>
      <c r="J23" s="15">
        <f>'Data from DHIS2 (AA)'!J21</f>
        <v>0</v>
      </c>
      <c r="K23" s="15">
        <f>'Data from DHIS2 (AA)'!K21</f>
        <v>0</v>
      </c>
      <c r="L23" s="15">
        <f>'Data from DHIS2 (AA)'!L21</f>
        <v>0</v>
      </c>
      <c r="M23" s="15">
        <f>'Data from DHIS2 (AA)'!M21</f>
        <v>0</v>
      </c>
      <c r="N23" s="16"/>
    </row>
    <row r="24" spans="1:14" x14ac:dyDescent="0.3">
      <c r="A24" s="14" t="str">
        <f>'Data from DHIS2 (AA)'!A22</f>
        <v>18 New Outpatient Morbidity 4 (NEW) Reporting rate</v>
      </c>
      <c r="B24" s="15">
        <f>'Data from DHIS2 (AA)'!B22</f>
        <v>0</v>
      </c>
      <c r="C24" s="15">
        <f>'Data from DHIS2 (AA)'!C22</f>
        <v>0</v>
      </c>
      <c r="D24" s="15">
        <f>'Data from DHIS2 (AA)'!D22</f>
        <v>0</v>
      </c>
      <c r="E24" s="15">
        <f>'Data from DHIS2 (AA)'!E22</f>
        <v>0</v>
      </c>
      <c r="F24" s="15">
        <f>'Data from DHIS2 (AA)'!F22</f>
        <v>0</v>
      </c>
      <c r="G24" s="15">
        <f>'Data from DHIS2 (AA)'!G22</f>
        <v>0</v>
      </c>
      <c r="H24" s="15">
        <f>'Data from DHIS2 (AA)'!H22</f>
        <v>0</v>
      </c>
      <c r="I24" s="15">
        <f>'Data from DHIS2 (AA)'!I22</f>
        <v>0</v>
      </c>
      <c r="J24" s="15">
        <f>'Data from DHIS2 (AA)'!J22</f>
        <v>0</v>
      </c>
      <c r="K24" s="15">
        <f>'Data from DHIS2 (AA)'!K22</f>
        <v>0</v>
      </c>
      <c r="L24" s="15">
        <f>'Data from DHIS2 (AA)'!L22</f>
        <v>0</v>
      </c>
      <c r="M24" s="15">
        <f>'Data from DHIS2 (AA)'!M22</f>
        <v>0</v>
      </c>
      <c r="N24" s="16"/>
    </row>
    <row r="25" spans="1:14" x14ac:dyDescent="0.3">
      <c r="A25" s="14" t="str">
        <f>'Data from DHIS2 (AA)'!A23</f>
        <v>18 New Outpatient Morbidity 5 (NEW) Reporting rate</v>
      </c>
      <c r="B25" s="15">
        <f>'Data from DHIS2 (AA)'!B23</f>
        <v>0</v>
      </c>
      <c r="C25" s="15">
        <f>'Data from DHIS2 (AA)'!C23</f>
        <v>0</v>
      </c>
      <c r="D25" s="15">
        <f>'Data from DHIS2 (AA)'!D23</f>
        <v>0</v>
      </c>
      <c r="E25" s="15">
        <f>'Data from DHIS2 (AA)'!E23</f>
        <v>0</v>
      </c>
      <c r="F25" s="15">
        <f>'Data from DHIS2 (AA)'!F23</f>
        <v>0</v>
      </c>
      <c r="G25" s="15">
        <f>'Data from DHIS2 (AA)'!G23</f>
        <v>0</v>
      </c>
      <c r="H25" s="15">
        <f>'Data from DHIS2 (AA)'!H23</f>
        <v>0</v>
      </c>
      <c r="I25" s="15">
        <f>'Data from DHIS2 (AA)'!I23</f>
        <v>0</v>
      </c>
      <c r="J25" s="15">
        <f>'Data from DHIS2 (AA)'!J23</f>
        <v>0</v>
      </c>
      <c r="K25" s="15">
        <f>'Data from DHIS2 (AA)'!K23</f>
        <v>0</v>
      </c>
      <c r="L25" s="15">
        <f>'Data from DHIS2 (AA)'!L23</f>
        <v>0</v>
      </c>
      <c r="M25" s="15">
        <f>'Data from DHIS2 (AA)'!M23</f>
        <v>0</v>
      </c>
      <c r="N25" s="16"/>
    </row>
    <row r="26" spans="1:14" x14ac:dyDescent="0.3">
      <c r="A26" s="14" t="str">
        <f>'Data from DHIS2 (AA)'!A24</f>
        <v>19 Laboratory Services (NEW) Reporting rate</v>
      </c>
      <c r="B26" s="15">
        <f>'Data from DHIS2 (AA)'!B24</f>
        <v>0</v>
      </c>
      <c r="C26" s="15">
        <f>'Data from DHIS2 (AA)'!C24</f>
        <v>0</v>
      </c>
      <c r="D26" s="15">
        <f>'Data from DHIS2 (AA)'!D24</f>
        <v>0</v>
      </c>
      <c r="E26" s="15">
        <f>'Data from DHIS2 (AA)'!E24</f>
        <v>0</v>
      </c>
      <c r="F26" s="15">
        <f>'Data from DHIS2 (AA)'!F24</f>
        <v>0</v>
      </c>
      <c r="G26" s="15">
        <f>'Data from DHIS2 (AA)'!G24</f>
        <v>0</v>
      </c>
      <c r="H26" s="15">
        <f>'Data from DHIS2 (AA)'!H24</f>
        <v>0</v>
      </c>
      <c r="I26" s="15">
        <f>'Data from DHIS2 (AA)'!I24</f>
        <v>0</v>
      </c>
      <c r="J26" s="15">
        <f>'Data from DHIS2 (AA)'!J24</f>
        <v>0</v>
      </c>
      <c r="K26" s="15">
        <f>'Data from DHIS2 (AA)'!K24</f>
        <v>0</v>
      </c>
      <c r="L26" s="15">
        <f>'Data from DHIS2 (AA)'!L24</f>
        <v>0</v>
      </c>
      <c r="M26" s="15">
        <f>'Data from DHIS2 (AA)'!M24</f>
        <v>0</v>
      </c>
      <c r="N26" s="16"/>
    </row>
    <row r="27" spans="1:14" x14ac:dyDescent="0.3">
      <c r="A27" s="14" t="str">
        <f>'Data from DHIS2 (AA)'!A25</f>
        <v>20 Gender Equity and Social Inclusion (NEW) Reporting rate</v>
      </c>
      <c r="B27" s="15">
        <f>'Data from DHIS2 (AA)'!B25</f>
        <v>0</v>
      </c>
      <c r="C27" s="15">
        <f>'Data from DHIS2 (AA)'!C25</f>
        <v>0</v>
      </c>
      <c r="D27" s="15">
        <f>'Data from DHIS2 (AA)'!D25</f>
        <v>0</v>
      </c>
      <c r="E27" s="15">
        <f>'Data from DHIS2 (AA)'!E25</f>
        <v>0</v>
      </c>
      <c r="F27" s="15">
        <f>'Data from DHIS2 (AA)'!F25</f>
        <v>0</v>
      </c>
      <c r="G27" s="15">
        <f>'Data from DHIS2 (AA)'!G25</f>
        <v>0</v>
      </c>
      <c r="H27" s="15">
        <f>'Data from DHIS2 (AA)'!H25</f>
        <v>0</v>
      </c>
      <c r="I27" s="15">
        <f>'Data from DHIS2 (AA)'!I25</f>
        <v>0</v>
      </c>
      <c r="J27" s="15">
        <f>'Data from DHIS2 (AA)'!J25</f>
        <v>0</v>
      </c>
      <c r="K27" s="15">
        <f>'Data from DHIS2 (AA)'!K25</f>
        <v>0</v>
      </c>
      <c r="L27" s="15">
        <f>'Data from DHIS2 (AA)'!L25</f>
        <v>0</v>
      </c>
      <c r="M27" s="15">
        <f>'Data from DHIS2 (AA)'!M25</f>
        <v>0</v>
      </c>
      <c r="N27" s="16"/>
    </row>
    <row r="28" spans="1:14" x14ac:dyDescent="0.3">
      <c r="A28" s="14" t="str">
        <f>'Data from DHIS2 (BB)'!A310</f>
        <v>15-3 DR Tuberculosis Control Program (NEW) Reporting rate</v>
      </c>
      <c r="B28" s="15">
        <f>'Data from DHIS2 (BB)'!D310</f>
        <v>0</v>
      </c>
      <c r="C28" s="15">
        <f>'Data from DHIS2 (BB)'!E310</f>
        <v>0</v>
      </c>
      <c r="D28" s="15">
        <f>'Data from DHIS2 (BB)'!F310</f>
        <v>0</v>
      </c>
      <c r="E28" s="15">
        <f>'Data from DHIS2 (BB)'!G310</f>
        <v>0</v>
      </c>
      <c r="F28" s="15">
        <f>'Data from DHIS2 (BB)'!H310</f>
        <v>0</v>
      </c>
      <c r="G28" s="15">
        <f>'Data from DHIS2 (BB)'!I310</f>
        <v>0</v>
      </c>
      <c r="H28" s="15">
        <f>'Data from DHIS2 (BB)'!J310</f>
        <v>0</v>
      </c>
      <c r="I28" s="15">
        <f>'Data from DHIS2 (BB)'!K310</f>
        <v>0</v>
      </c>
      <c r="J28" s="15">
        <f>'Data from DHIS2 (BB)'!L310</f>
        <v>0</v>
      </c>
      <c r="K28" s="15">
        <f>'Data from DHIS2 (BB)'!M310</f>
        <v>0</v>
      </c>
      <c r="L28" s="15">
        <f>'Data from DHIS2 (BB)'!N310</f>
        <v>0</v>
      </c>
      <c r="M28" s="15">
        <f>'Data from DHIS2 (BB)'!O310</f>
        <v>0</v>
      </c>
      <c r="N28" s="16"/>
    </row>
    <row r="29" spans="1:14" x14ac:dyDescent="0.3">
      <c r="A29" s="14" t="str">
        <f>'Data from DHIS2 (BB)'!A311</f>
        <v>15-5 TB Laboratory Dataset (TB DMC) (NEW) Reporting rate</v>
      </c>
      <c r="B29" s="15">
        <f>'Data from DHIS2 (BB)'!D311</f>
        <v>0</v>
      </c>
      <c r="C29" s="15">
        <f>'Data from DHIS2 (BB)'!E311</f>
        <v>0</v>
      </c>
      <c r="D29" s="15">
        <f>'Data from DHIS2 (BB)'!F311</f>
        <v>0</v>
      </c>
      <c r="E29" s="15">
        <f>'Data from DHIS2 (BB)'!G311</f>
        <v>0</v>
      </c>
      <c r="F29" s="15">
        <f>'Data from DHIS2 (BB)'!H311</f>
        <v>0</v>
      </c>
      <c r="G29" s="15">
        <f>'Data from DHIS2 (BB)'!I311</f>
        <v>0</v>
      </c>
      <c r="H29" s="15">
        <f>'Data from DHIS2 (BB)'!J311</f>
        <v>0</v>
      </c>
      <c r="I29" s="15">
        <f>'Data from DHIS2 (BB)'!K311</f>
        <v>0</v>
      </c>
      <c r="J29" s="15">
        <f>'Data from DHIS2 (BB)'!L311</f>
        <v>0</v>
      </c>
      <c r="K29" s="15">
        <f>'Data from DHIS2 (BB)'!M311</f>
        <v>0</v>
      </c>
      <c r="L29" s="15">
        <f>'Data from DHIS2 (BB)'!N311</f>
        <v>0</v>
      </c>
      <c r="M29" s="15">
        <f>'Data from DHIS2 (BB)'!O311</f>
        <v>0</v>
      </c>
      <c r="N29" s="16"/>
    </row>
    <row r="30" spans="1:14" x14ac:dyDescent="0.3">
      <c r="A30" s="14" t="str">
        <f>'Data from DHIS2 (BB)'!A312</f>
        <v>15-6 TB Laboratory Dataset (GeneXpert) (NEW) Reporting rate</v>
      </c>
      <c r="B30" s="15">
        <f>'Data from DHIS2 (BB)'!D312</f>
        <v>0</v>
      </c>
      <c r="C30" s="15">
        <f>'Data from DHIS2 (BB)'!E312</f>
        <v>0</v>
      </c>
      <c r="D30" s="15">
        <f>'Data from DHIS2 (BB)'!F312</f>
        <v>0</v>
      </c>
      <c r="E30" s="15">
        <f>'Data from DHIS2 (BB)'!G312</f>
        <v>0</v>
      </c>
      <c r="F30" s="15">
        <f>'Data from DHIS2 (BB)'!H312</f>
        <v>0</v>
      </c>
      <c r="G30" s="15">
        <f>'Data from DHIS2 (BB)'!I312</f>
        <v>0</v>
      </c>
      <c r="H30" s="15">
        <f>'Data from DHIS2 (BB)'!J312</f>
        <v>0</v>
      </c>
      <c r="I30" s="15">
        <f>'Data from DHIS2 (BB)'!K312</f>
        <v>0</v>
      </c>
      <c r="J30" s="15">
        <f>'Data from DHIS2 (BB)'!L312</f>
        <v>0</v>
      </c>
      <c r="K30" s="15">
        <f>'Data from DHIS2 (BB)'!M312</f>
        <v>0</v>
      </c>
      <c r="L30" s="15">
        <f>'Data from DHIS2 (BB)'!N312</f>
        <v>0</v>
      </c>
      <c r="M30" s="15">
        <f>'Data from DHIS2 (BB)'!O312</f>
        <v>0</v>
      </c>
      <c r="N30" s="16"/>
    </row>
    <row r="31" spans="1:14" x14ac:dyDescent="0.3">
      <c r="A31" s="17" t="s">
        <v>2</v>
      </c>
      <c r="B31" s="18" t="b" cm="1">
        <f t="array" ref="B31">AND(EXACT(B4,B5:B27))</f>
        <v>1</v>
      </c>
      <c r="C31" s="18" t="b" cm="1">
        <f t="array" ref="C31">AND(EXACT(C4,C5:C27))</f>
        <v>1</v>
      </c>
      <c r="D31" s="18" t="b" cm="1">
        <f t="array" ref="D31">AND(EXACT(D4,D5:D27))</f>
        <v>1</v>
      </c>
      <c r="E31" s="18" t="b" cm="1">
        <f t="array" ref="E31">AND(EXACT(E4,E5:E27))</f>
        <v>1</v>
      </c>
      <c r="F31" s="18" t="b" cm="1">
        <f t="array" ref="F31">AND(EXACT(F4,F5:F27))</f>
        <v>1</v>
      </c>
      <c r="G31" s="18" t="b" cm="1">
        <f t="array" ref="G31">AND(EXACT(G4,G5:G27))</f>
        <v>1</v>
      </c>
      <c r="H31" s="18" t="b" cm="1">
        <f t="array" ref="H31">AND(EXACT(H4,H5:H27))</f>
        <v>1</v>
      </c>
      <c r="I31" s="18" t="b" cm="1">
        <f t="array" ref="I31">AND(EXACT(I4,I5:I27))</f>
        <v>1</v>
      </c>
      <c r="J31" s="18" t="b" cm="1">
        <f t="array" ref="J31">AND(EXACT(J4,J5:J27))</f>
        <v>1</v>
      </c>
      <c r="K31" s="18" t="b" cm="1">
        <f t="array" ref="K31">AND(EXACT(K4,K5:K27))</f>
        <v>1</v>
      </c>
      <c r="L31" s="18" t="b" cm="1">
        <f t="array" ref="L31">AND(EXACT(L4,L5:L27))</f>
        <v>1</v>
      </c>
      <c r="M31" s="18" t="b" cm="1">
        <f t="array" ref="M31">AND(EXACT(M4,M5:M27))</f>
        <v>1</v>
      </c>
      <c r="N31" s="16"/>
    </row>
    <row r="32" spans="1:14" x14ac:dyDescent="0.3">
      <c r="A32"/>
    </row>
    <row r="33" spans="1:14" x14ac:dyDescent="0.3">
      <c r="A33" s="14" t="str">
        <f>'Data from DHIS2 (AA)'!A26</f>
        <v>Health Facilities within Catchment Area-Outreach Clinics-People Served</v>
      </c>
      <c r="B33" s="15">
        <f>'Data from DHIS2 (AA)'!B26</f>
        <v>0</v>
      </c>
      <c r="C33" s="15">
        <f>'Data from DHIS2 (AA)'!C26</f>
        <v>0</v>
      </c>
      <c r="D33" s="15">
        <f>'Data from DHIS2 (AA)'!D26</f>
        <v>0</v>
      </c>
      <c r="E33" s="15">
        <f>'Data from DHIS2 (AA)'!E26</f>
        <v>0</v>
      </c>
      <c r="F33" s="15">
        <f>'Data from DHIS2 (AA)'!F26</f>
        <v>0</v>
      </c>
      <c r="G33" s="15">
        <f>'Data from DHIS2 (AA)'!G26</f>
        <v>0</v>
      </c>
      <c r="H33" s="15">
        <f>'Data from DHIS2 (AA)'!H26</f>
        <v>0</v>
      </c>
      <c r="I33" s="15">
        <f>'Data from DHIS2 (AA)'!I26</f>
        <v>0</v>
      </c>
      <c r="J33" s="15">
        <f>'Data from DHIS2 (AA)'!J26</f>
        <v>0</v>
      </c>
      <c r="K33" s="15">
        <f>'Data from DHIS2 (AA)'!K26</f>
        <v>0</v>
      </c>
      <c r="L33" s="15">
        <f>'Data from DHIS2 (AA)'!L26</f>
        <v>0</v>
      </c>
      <c r="M33" s="15">
        <f>'Data from DHIS2 (AA)'!M26</f>
        <v>0</v>
      </c>
      <c r="N33" s="16">
        <f>SUM(B33:M33)</f>
        <v>0</v>
      </c>
    </row>
    <row r="34" spans="1:14" x14ac:dyDescent="0.3">
      <c r="A34" s="14" t="str">
        <f>'Data from DHIS2 (AA)'!A27</f>
        <v>Health Facilities within Catchment Area-Outreach Clinics-Planned</v>
      </c>
      <c r="B34" s="15">
        <f>'Data from DHIS2 (AA)'!B27</f>
        <v>0</v>
      </c>
      <c r="C34" s="15">
        <f>'Data from DHIS2 (AA)'!C27</f>
        <v>0</v>
      </c>
      <c r="D34" s="15">
        <f>'Data from DHIS2 (AA)'!D27</f>
        <v>0</v>
      </c>
      <c r="E34" s="15">
        <f>'Data from DHIS2 (AA)'!E27</f>
        <v>0</v>
      </c>
      <c r="F34" s="15">
        <f>'Data from DHIS2 (AA)'!F27</f>
        <v>0</v>
      </c>
      <c r="G34" s="15">
        <f>'Data from DHIS2 (AA)'!G27</f>
        <v>0</v>
      </c>
      <c r="H34" s="15">
        <f>'Data from DHIS2 (AA)'!H27</f>
        <v>0</v>
      </c>
      <c r="I34" s="15">
        <f>'Data from DHIS2 (AA)'!I27</f>
        <v>0</v>
      </c>
      <c r="J34" s="15">
        <f>'Data from DHIS2 (AA)'!J27</f>
        <v>0</v>
      </c>
      <c r="K34" s="15">
        <f>'Data from DHIS2 (AA)'!K27</f>
        <v>0</v>
      </c>
      <c r="L34" s="15">
        <f>'Data from DHIS2 (AA)'!L27</f>
        <v>0</v>
      </c>
      <c r="M34" s="15">
        <f>'Data from DHIS2 (AA)'!M27</f>
        <v>0</v>
      </c>
      <c r="N34" s="16">
        <f t="shared" ref="N34:N35" si="0">SUM(B34:M34)</f>
        <v>0</v>
      </c>
    </row>
    <row r="35" spans="1:14" x14ac:dyDescent="0.3">
      <c r="A35" s="14" t="str">
        <f>'Data from DHIS2 (AA)'!A28</f>
        <v>Health Facilities within Catchment Area-Outreach Clinics-Conducted</v>
      </c>
      <c r="B35" s="15">
        <f>'Data from DHIS2 (AA)'!B28</f>
        <v>0</v>
      </c>
      <c r="C35" s="15">
        <f>'Data from DHIS2 (AA)'!C28</f>
        <v>0</v>
      </c>
      <c r="D35" s="15">
        <f>'Data from DHIS2 (AA)'!D28</f>
        <v>0</v>
      </c>
      <c r="E35" s="15">
        <f>'Data from DHIS2 (AA)'!E28</f>
        <v>0</v>
      </c>
      <c r="F35" s="15">
        <f>'Data from DHIS2 (AA)'!F28</f>
        <v>0</v>
      </c>
      <c r="G35" s="15">
        <f>'Data from DHIS2 (AA)'!G28</f>
        <v>0</v>
      </c>
      <c r="H35" s="15">
        <f>'Data from DHIS2 (AA)'!H28</f>
        <v>0</v>
      </c>
      <c r="I35" s="15">
        <f>'Data from DHIS2 (AA)'!I28</f>
        <v>0</v>
      </c>
      <c r="J35" s="15">
        <f>'Data from DHIS2 (AA)'!J28</f>
        <v>0</v>
      </c>
      <c r="K35" s="15">
        <f>'Data from DHIS2 (AA)'!K28</f>
        <v>0</v>
      </c>
      <c r="L35" s="15">
        <f>'Data from DHIS2 (AA)'!L28</f>
        <v>0</v>
      </c>
      <c r="M35" s="15">
        <f>'Data from DHIS2 (AA)'!M28</f>
        <v>0</v>
      </c>
      <c r="N35" s="16">
        <f t="shared" si="0"/>
        <v>0</v>
      </c>
    </row>
    <row r="36" spans="1:14" x14ac:dyDescent="0.3">
      <c r="A36" s="17" t="s">
        <v>3</v>
      </c>
      <c r="B36" s="18" t="b">
        <f t="shared" ref="B36:N36" si="1">B35&lt;=B34</f>
        <v>1</v>
      </c>
      <c r="C36" s="18" t="b">
        <f t="shared" si="1"/>
        <v>1</v>
      </c>
      <c r="D36" s="18" t="b">
        <f t="shared" si="1"/>
        <v>1</v>
      </c>
      <c r="E36" s="18" t="b">
        <f t="shared" si="1"/>
        <v>1</v>
      </c>
      <c r="F36" s="18" t="b">
        <f t="shared" si="1"/>
        <v>1</v>
      </c>
      <c r="G36" s="18" t="b">
        <f t="shared" si="1"/>
        <v>1</v>
      </c>
      <c r="H36" s="18" t="b">
        <f t="shared" si="1"/>
        <v>1</v>
      </c>
      <c r="I36" s="18" t="b">
        <f t="shared" si="1"/>
        <v>1</v>
      </c>
      <c r="J36" s="18" t="b">
        <f t="shared" si="1"/>
        <v>1</v>
      </c>
      <c r="K36" s="18" t="b">
        <f t="shared" si="1"/>
        <v>1</v>
      </c>
      <c r="L36" s="18" t="b">
        <f t="shared" si="1"/>
        <v>1</v>
      </c>
      <c r="M36" s="18" t="b">
        <f t="shared" si="1"/>
        <v>1</v>
      </c>
      <c r="N36" s="16" t="b">
        <f t="shared" si="1"/>
        <v>1</v>
      </c>
    </row>
    <row r="37" spans="1:14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3">
      <c r="A38" s="14" t="str">
        <f>'Data from DHIS2 (AA)'!A29</f>
        <v>People Served from Immunization Clinic</v>
      </c>
      <c r="B38" s="15">
        <f>'Data from DHIS2 (AA)'!B29</f>
        <v>0</v>
      </c>
      <c r="C38" s="15">
        <f>'Data from DHIS2 (AA)'!C29</f>
        <v>0</v>
      </c>
      <c r="D38" s="15">
        <f>'Data from DHIS2 (AA)'!D29</f>
        <v>0</v>
      </c>
      <c r="E38" s="15">
        <f>'Data from DHIS2 (AA)'!E29</f>
        <v>0</v>
      </c>
      <c r="F38" s="15">
        <f>'Data from DHIS2 (AA)'!F29</f>
        <v>0</v>
      </c>
      <c r="G38" s="15">
        <f>'Data from DHIS2 (AA)'!G29</f>
        <v>0</v>
      </c>
      <c r="H38" s="15">
        <f>'Data from DHIS2 (AA)'!H29</f>
        <v>0</v>
      </c>
      <c r="I38" s="15">
        <f>'Data from DHIS2 (AA)'!I29</f>
        <v>0</v>
      </c>
      <c r="J38" s="15">
        <f>'Data from DHIS2 (AA)'!J29</f>
        <v>0</v>
      </c>
      <c r="K38" s="15">
        <f>'Data from DHIS2 (AA)'!K29</f>
        <v>0</v>
      </c>
      <c r="L38" s="15">
        <f>'Data from DHIS2 (AA)'!L29</f>
        <v>0</v>
      </c>
      <c r="M38" s="15">
        <f>'Data from DHIS2 (AA)'!M29</f>
        <v>0</v>
      </c>
      <c r="N38" s="16">
        <f t="shared" ref="N38:N39" si="2">SUM(B38:M38)</f>
        <v>0</v>
      </c>
    </row>
    <row r="39" spans="1:14" x14ac:dyDescent="0.3">
      <c r="A39" s="14" t="str">
        <f>'Data from DHIS2 (AA)'!A30</f>
        <v>Health Facilities within Catchment Area-Immunization Clinics-Planned</v>
      </c>
      <c r="B39" s="15">
        <f>'Data from DHIS2 (AA)'!B30</f>
        <v>0</v>
      </c>
      <c r="C39" s="15">
        <f>'Data from DHIS2 (AA)'!C30</f>
        <v>0</v>
      </c>
      <c r="D39" s="15">
        <f>'Data from DHIS2 (AA)'!D30</f>
        <v>0</v>
      </c>
      <c r="E39" s="15">
        <f>'Data from DHIS2 (AA)'!E30</f>
        <v>0</v>
      </c>
      <c r="F39" s="15">
        <f>'Data from DHIS2 (AA)'!F30</f>
        <v>0</v>
      </c>
      <c r="G39" s="15">
        <f>'Data from DHIS2 (AA)'!G30</f>
        <v>0</v>
      </c>
      <c r="H39" s="15">
        <f>'Data from DHIS2 (AA)'!H30</f>
        <v>0</v>
      </c>
      <c r="I39" s="15">
        <f>'Data from DHIS2 (AA)'!I30</f>
        <v>0</v>
      </c>
      <c r="J39" s="15">
        <f>'Data from DHIS2 (AA)'!J30</f>
        <v>0</v>
      </c>
      <c r="K39" s="15">
        <f>'Data from DHIS2 (AA)'!K30</f>
        <v>0</v>
      </c>
      <c r="L39" s="15">
        <f>'Data from DHIS2 (AA)'!L30</f>
        <v>0</v>
      </c>
      <c r="M39" s="15">
        <f>'Data from DHIS2 (AA)'!M30</f>
        <v>0</v>
      </c>
      <c r="N39" s="16">
        <f t="shared" si="2"/>
        <v>0</v>
      </c>
    </row>
    <row r="40" spans="1:14" x14ac:dyDescent="0.3">
      <c r="A40" s="14" t="str">
        <f>'Data from DHIS2 (AA)'!A31</f>
        <v>Health Facilities within Catchment Area-Immunization Clinics-Conducted</v>
      </c>
      <c r="B40" s="15">
        <f>'Data from DHIS2 (AA)'!B31</f>
        <v>0</v>
      </c>
      <c r="C40" s="15">
        <f>'Data from DHIS2 (AA)'!C31</f>
        <v>0</v>
      </c>
      <c r="D40" s="15">
        <f>'Data from DHIS2 (AA)'!D31</f>
        <v>0</v>
      </c>
      <c r="E40" s="15">
        <f>'Data from DHIS2 (AA)'!E31</f>
        <v>0</v>
      </c>
      <c r="F40" s="15">
        <f>'Data from DHIS2 (AA)'!F31</f>
        <v>0</v>
      </c>
      <c r="G40" s="15">
        <f>'Data from DHIS2 (AA)'!G31</f>
        <v>0</v>
      </c>
      <c r="H40" s="15">
        <f>'Data from DHIS2 (AA)'!H31</f>
        <v>0</v>
      </c>
      <c r="I40" s="15">
        <f>'Data from DHIS2 (AA)'!I31</f>
        <v>0</v>
      </c>
      <c r="J40" s="15">
        <f>'Data from DHIS2 (AA)'!J31</f>
        <v>0</v>
      </c>
      <c r="K40" s="15">
        <f>'Data from DHIS2 (AA)'!K31</f>
        <v>0</v>
      </c>
      <c r="L40" s="15">
        <f>'Data from DHIS2 (AA)'!L31</f>
        <v>0</v>
      </c>
      <c r="M40" s="15">
        <f>'Data from DHIS2 (AA)'!M31</f>
        <v>0</v>
      </c>
      <c r="N40" s="16">
        <f>SUM(B40:M40)</f>
        <v>0</v>
      </c>
    </row>
    <row r="41" spans="1:14" x14ac:dyDescent="0.3">
      <c r="A41" s="17" t="s">
        <v>4</v>
      </c>
      <c r="B41" s="18" t="b">
        <f t="shared" ref="B41:J41" si="3">B40&lt;=B39</f>
        <v>1</v>
      </c>
      <c r="C41" s="18" t="b">
        <f t="shared" si="3"/>
        <v>1</v>
      </c>
      <c r="D41" s="18" t="b">
        <f t="shared" si="3"/>
        <v>1</v>
      </c>
      <c r="E41" s="18" t="b">
        <f t="shared" si="3"/>
        <v>1</v>
      </c>
      <c r="F41" s="18" t="b">
        <f t="shared" si="3"/>
        <v>1</v>
      </c>
      <c r="G41" s="18" t="b">
        <f t="shared" si="3"/>
        <v>1</v>
      </c>
      <c r="H41" s="18" t="b">
        <f t="shared" si="3"/>
        <v>1</v>
      </c>
      <c r="I41" s="18" t="b">
        <f t="shared" si="3"/>
        <v>1</v>
      </c>
      <c r="J41" s="18" t="b">
        <f t="shared" si="3"/>
        <v>1</v>
      </c>
      <c r="K41" s="18" t="b">
        <f t="shared" ref="K41:L41" si="4">K40&lt;=K39</f>
        <v>1</v>
      </c>
      <c r="L41" s="18" t="b">
        <f t="shared" si="4"/>
        <v>1</v>
      </c>
      <c r="M41" s="18" t="b">
        <f t="shared" ref="M41" si="5">M40&lt;=M39</f>
        <v>1</v>
      </c>
      <c r="N41" s="18" t="b">
        <f t="shared" ref="N41" si="6">N40&lt;=N39</f>
        <v>1</v>
      </c>
    </row>
    <row r="42" spans="1:14" x14ac:dyDescent="0.3">
      <c r="A42"/>
    </row>
    <row r="43" spans="1:14" x14ac:dyDescent="0.3">
      <c r="A43" s="14" t="str">
        <f>'Data from DHIS2 (AA)'!A32</f>
        <v>Health Facilities within Catchment Area-Immunization Sessions-Planned</v>
      </c>
      <c r="B43" s="15">
        <f>'Data from DHIS2 (AA)'!B32</f>
        <v>0</v>
      </c>
      <c r="C43" s="15">
        <f>'Data from DHIS2 (AA)'!C32</f>
        <v>0</v>
      </c>
      <c r="D43" s="15">
        <f>'Data from DHIS2 (AA)'!D32</f>
        <v>0</v>
      </c>
      <c r="E43" s="15">
        <f>'Data from DHIS2 (AA)'!E32</f>
        <v>0</v>
      </c>
      <c r="F43" s="15">
        <f>'Data from DHIS2 (AA)'!F32</f>
        <v>0</v>
      </c>
      <c r="G43" s="15">
        <f>'Data from DHIS2 (AA)'!G32</f>
        <v>0</v>
      </c>
      <c r="H43" s="15">
        <f>'Data from DHIS2 (AA)'!H32</f>
        <v>0</v>
      </c>
      <c r="I43" s="15">
        <f>'Data from DHIS2 (AA)'!I32</f>
        <v>0</v>
      </c>
      <c r="J43" s="15">
        <f>'Data from DHIS2 (AA)'!J32</f>
        <v>0</v>
      </c>
      <c r="K43" s="15">
        <f>'Data from DHIS2 (AA)'!K32</f>
        <v>0</v>
      </c>
      <c r="L43" s="15">
        <f>'Data from DHIS2 (AA)'!L32</f>
        <v>0</v>
      </c>
      <c r="M43" s="15">
        <f>'Data from DHIS2 (AA)'!M32</f>
        <v>0</v>
      </c>
      <c r="N43" s="16">
        <f t="shared" ref="N43:N49" si="7">SUM(B43:M43)</f>
        <v>0</v>
      </c>
    </row>
    <row r="44" spans="1:14" x14ac:dyDescent="0.3">
      <c r="A44" s="14" t="str">
        <f>'Data from DHIS2 (AA)'!A33</f>
        <v>Health Facilities within Catchment Area-Immunization Sessions-Conducted</v>
      </c>
      <c r="B44" s="15">
        <f>'Data from DHIS2 (AA)'!B33</f>
        <v>0</v>
      </c>
      <c r="C44" s="15">
        <f>'Data from DHIS2 (AA)'!C33</f>
        <v>0</v>
      </c>
      <c r="D44" s="15">
        <f>'Data from DHIS2 (AA)'!D33</f>
        <v>0</v>
      </c>
      <c r="E44" s="15">
        <f>'Data from DHIS2 (AA)'!E33</f>
        <v>0</v>
      </c>
      <c r="F44" s="15">
        <f>'Data from DHIS2 (AA)'!F33</f>
        <v>0</v>
      </c>
      <c r="G44" s="15">
        <f>'Data from DHIS2 (AA)'!G33</f>
        <v>0</v>
      </c>
      <c r="H44" s="15">
        <f>'Data from DHIS2 (AA)'!H33</f>
        <v>0</v>
      </c>
      <c r="I44" s="15">
        <f>'Data from DHIS2 (AA)'!I33</f>
        <v>0</v>
      </c>
      <c r="J44" s="15">
        <f>'Data from DHIS2 (AA)'!J33</f>
        <v>0</v>
      </c>
      <c r="K44" s="15">
        <f>'Data from DHIS2 (AA)'!K33</f>
        <v>0</v>
      </c>
      <c r="L44" s="15">
        <f>'Data from DHIS2 (AA)'!L33</f>
        <v>0</v>
      </c>
      <c r="M44" s="15">
        <f>'Data from DHIS2 (AA)'!M33</f>
        <v>0</v>
      </c>
      <c r="N44" s="16">
        <f t="shared" si="7"/>
        <v>0</v>
      </c>
    </row>
    <row r="45" spans="1:14" x14ac:dyDescent="0.3">
      <c r="A45" s="17" t="s">
        <v>5</v>
      </c>
      <c r="B45" s="18" t="b">
        <f t="shared" ref="B45:L45" si="8">B44&lt;=B43</f>
        <v>1</v>
      </c>
      <c r="C45" s="18" t="b">
        <f t="shared" si="8"/>
        <v>1</v>
      </c>
      <c r="D45" s="18" t="b">
        <f t="shared" si="8"/>
        <v>1</v>
      </c>
      <c r="E45" s="18" t="b">
        <f t="shared" si="8"/>
        <v>1</v>
      </c>
      <c r="F45" s="18" t="b">
        <f t="shared" si="8"/>
        <v>1</v>
      </c>
      <c r="G45" s="18" t="b">
        <f t="shared" si="8"/>
        <v>1</v>
      </c>
      <c r="H45" s="18" t="b">
        <f t="shared" si="8"/>
        <v>1</v>
      </c>
      <c r="I45" s="18" t="b">
        <f t="shared" si="8"/>
        <v>1</v>
      </c>
      <c r="J45" s="18" t="b">
        <f t="shared" si="8"/>
        <v>1</v>
      </c>
      <c r="K45" s="18" t="b">
        <f t="shared" si="8"/>
        <v>1</v>
      </c>
      <c r="L45" s="18" t="b">
        <f t="shared" si="8"/>
        <v>1</v>
      </c>
      <c r="M45" s="18" t="b">
        <f t="shared" ref="M45:N45" si="9">M44&lt;=M43</f>
        <v>1</v>
      </c>
      <c r="N45" s="18" t="b">
        <f t="shared" si="9"/>
        <v>1</v>
      </c>
    </row>
    <row r="46" spans="1:14" x14ac:dyDescent="0.3">
      <c r="A46"/>
    </row>
    <row r="47" spans="1:14" x14ac:dyDescent="0.3">
      <c r="A47" s="14" t="str">
        <f>'Data from DHIS2 (AA)'!A34</f>
        <v>Immunization-People benefitted from hygiene session</v>
      </c>
      <c r="B47" s="15">
        <f>'Data from DHIS2 (AA)'!B34</f>
        <v>0</v>
      </c>
      <c r="C47" s="15">
        <f>'Data from DHIS2 (AA)'!C34</f>
        <v>0</v>
      </c>
      <c r="D47" s="15">
        <f>'Data from DHIS2 (AA)'!D34</f>
        <v>0</v>
      </c>
      <c r="E47" s="15">
        <f>'Data from DHIS2 (AA)'!E34</f>
        <v>0</v>
      </c>
      <c r="F47" s="15">
        <f>'Data from DHIS2 (AA)'!F34</f>
        <v>0</v>
      </c>
      <c r="G47" s="15">
        <f>'Data from DHIS2 (AA)'!G34</f>
        <v>0</v>
      </c>
      <c r="H47" s="15">
        <f>'Data from DHIS2 (AA)'!H34</f>
        <v>0</v>
      </c>
      <c r="I47" s="15">
        <f>'Data from DHIS2 (AA)'!I34</f>
        <v>0</v>
      </c>
      <c r="J47" s="15">
        <f>'Data from DHIS2 (AA)'!J34</f>
        <v>0</v>
      </c>
      <c r="K47" s="15">
        <f>'Data from DHIS2 (AA)'!K34</f>
        <v>0</v>
      </c>
      <c r="L47" s="15">
        <f>'Data from DHIS2 (AA)'!L34</f>
        <v>0</v>
      </c>
      <c r="M47" s="15">
        <f>'Data from DHIS2 (AA)'!M34</f>
        <v>0</v>
      </c>
      <c r="N47" s="16">
        <f t="shared" si="7"/>
        <v>0</v>
      </c>
    </row>
    <row r="48" spans="1:14" x14ac:dyDescent="0.3">
      <c r="A48" s="14" t="str">
        <f>'Data from DHIS2 (AA)'!A35</f>
        <v>Immunization-Hygiene sessions planned</v>
      </c>
      <c r="B48" s="15">
        <f>'Data from DHIS2 (AA)'!B35</f>
        <v>0</v>
      </c>
      <c r="C48" s="15">
        <f>'Data from DHIS2 (AA)'!C35</f>
        <v>0</v>
      </c>
      <c r="D48" s="15">
        <f>'Data from DHIS2 (AA)'!D35</f>
        <v>0</v>
      </c>
      <c r="E48" s="15">
        <f>'Data from DHIS2 (AA)'!E35</f>
        <v>0</v>
      </c>
      <c r="F48" s="15">
        <f>'Data from DHIS2 (AA)'!F35</f>
        <v>0</v>
      </c>
      <c r="G48" s="15">
        <f>'Data from DHIS2 (AA)'!G35</f>
        <v>0</v>
      </c>
      <c r="H48" s="15">
        <f>'Data from DHIS2 (AA)'!H35</f>
        <v>0</v>
      </c>
      <c r="I48" s="15">
        <f>'Data from DHIS2 (AA)'!I35</f>
        <v>0</v>
      </c>
      <c r="J48" s="15">
        <f>'Data from DHIS2 (AA)'!J35</f>
        <v>0</v>
      </c>
      <c r="K48" s="15">
        <f>'Data from DHIS2 (AA)'!K35</f>
        <v>0</v>
      </c>
      <c r="L48" s="15">
        <f>'Data from DHIS2 (AA)'!L35</f>
        <v>0</v>
      </c>
      <c r="M48" s="15">
        <f>'Data from DHIS2 (AA)'!M35</f>
        <v>0</v>
      </c>
      <c r="N48" s="16">
        <f t="shared" si="7"/>
        <v>0</v>
      </c>
    </row>
    <row r="49" spans="1:14" x14ac:dyDescent="0.3">
      <c r="A49" s="14" t="str">
        <f>'Data from DHIS2 (AA)'!A36</f>
        <v>Immunization-Hygiene sessions conducted</v>
      </c>
      <c r="B49" s="15">
        <f>'Data from DHIS2 (AA)'!B36</f>
        <v>0</v>
      </c>
      <c r="C49" s="15">
        <f>'Data from DHIS2 (AA)'!C36</f>
        <v>0</v>
      </c>
      <c r="D49" s="15">
        <f>'Data from DHIS2 (AA)'!D36</f>
        <v>0</v>
      </c>
      <c r="E49" s="15">
        <f>'Data from DHIS2 (AA)'!E36</f>
        <v>0</v>
      </c>
      <c r="F49" s="15">
        <f>'Data from DHIS2 (AA)'!F36</f>
        <v>0</v>
      </c>
      <c r="G49" s="15">
        <f>'Data from DHIS2 (AA)'!G36</f>
        <v>0</v>
      </c>
      <c r="H49" s="15">
        <f>'Data from DHIS2 (AA)'!H36</f>
        <v>0</v>
      </c>
      <c r="I49" s="15">
        <f>'Data from DHIS2 (AA)'!I36</f>
        <v>0</v>
      </c>
      <c r="J49" s="15">
        <f>'Data from DHIS2 (AA)'!J36</f>
        <v>0</v>
      </c>
      <c r="K49" s="15">
        <f>'Data from DHIS2 (AA)'!K36</f>
        <v>0</v>
      </c>
      <c r="L49" s="15">
        <f>'Data from DHIS2 (AA)'!L36</f>
        <v>0</v>
      </c>
      <c r="M49" s="15">
        <f>'Data from DHIS2 (AA)'!M36</f>
        <v>0</v>
      </c>
      <c r="N49" s="16">
        <f t="shared" si="7"/>
        <v>0</v>
      </c>
    </row>
    <row r="50" spans="1:14" x14ac:dyDescent="0.3">
      <c r="A50" s="17" t="s">
        <v>6</v>
      </c>
      <c r="B50" s="18" t="b">
        <f t="shared" ref="B50:N50" si="10">B49&lt;=B48</f>
        <v>1</v>
      </c>
      <c r="C50" s="18" t="b">
        <f t="shared" si="10"/>
        <v>1</v>
      </c>
      <c r="D50" s="18" t="b">
        <f t="shared" si="10"/>
        <v>1</v>
      </c>
      <c r="E50" s="18" t="b">
        <f t="shared" si="10"/>
        <v>1</v>
      </c>
      <c r="F50" s="18" t="b">
        <f t="shared" si="10"/>
        <v>1</v>
      </c>
      <c r="G50" s="18" t="b">
        <f t="shared" si="10"/>
        <v>1</v>
      </c>
      <c r="H50" s="18" t="b">
        <f t="shared" si="10"/>
        <v>1</v>
      </c>
      <c r="I50" s="18" t="b">
        <f t="shared" si="10"/>
        <v>1</v>
      </c>
      <c r="J50" s="18" t="b">
        <f t="shared" si="10"/>
        <v>1</v>
      </c>
      <c r="K50" s="18" t="b">
        <f t="shared" si="10"/>
        <v>1</v>
      </c>
      <c r="L50" s="18" t="b">
        <f t="shared" si="10"/>
        <v>1</v>
      </c>
      <c r="M50" s="18" t="b">
        <f t="shared" si="10"/>
        <v>1</v>
      </c>
      <c r="N50" s="18" t="b">
        <f t="shared" si="10"/>
        <v>1</v>
      </c>
    </row>
    <row r="51" spans="1:14" x14ac:dyDescent="0.3">
      <c r="A51" s="17" t="s">
        <v>7</v>
      </c>
      <c r="B51" s="18" t="b">
        <f t="shared" ref="B51:N51" si="11">B49=B44</f>
        <v>1</v>
      </c>
      <c r="C51" s="18" t="b">
        <f t="shared" si="11"/>
        <v>1</v>
      </c>
      <c r="D51" s="18" t="b">
        <f t="shared" si="11"/>
        <v>1</v>
      </c>
      <c r="E51" s="18" t="b">
        <f t="shared" si="11"/>
        <v>1</v>
      </c>
      <c r="F51" s="18" t="b">
        <f t="shared" si="11"/>
        <v>1</v>
      </c>
      <c r="G51" s="18" t="b">
        <f t="shared" si="11"/>
        <v>1</v>
      </c>
      <c r="H51" s="18" t="b">
        <f t="shared" si="11"/>
        <v>1</v>
      </c>
      <c r="I51" s="18" t="b">
        <f>I49=I44</f>
        <v>1</v>
      </c>
      <c r="J51" s="18" t="b">
        <f t="shared" si="11"/>
        <v>1</v>
      </c>
      <c r="K51" s="18" t="b">
        <f t="shared" si="11"/>
        <v>1</v>
      </c>
      <c r="L51" s="18" t="b">
        <f t="shared" si="11"/>
        <v>1</v>
      </c>
      <c r="M51" s="18" t="b">
        <f t="shared" si="11"/>
        <v>1</v>
      </c>
      <c r="N51" s="18" t="b">
        <f t="shared" si="11"/>
        <v>1</v>
      </c>
    </row>
    <row r="52" spans="1:14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x14ac:dyDescent="0.3">
      <c r="A53" s="14" t="str">
        <f>'Data from DHIS2 (AA)'!A37</f>
        <v>Health Facilities within Catchment Area-FCHVs-People Served</v>
      </c>
      <c r="B53" s="15">
        <f>'Data from DHIS2 (AA)'!B37</f>
        <v>0</v>
      </c>
      <c r="C53" s="15">
        <f>'Data from DHIS2 (AA)'!C37</f>
        <v>0</v>
      </c>
      <c r="D53" s="15">
        <f>'Data from DHIS2 (AA)'!D37</f>
        <v>0</v>
      </c>
      <c r="E53" s="15">
        <f>'Data from DHIS2 (AA)'!E37</f>
        <v>0</v>
      </c>
      <c r="F53" s="15">
        <f>'Data from DHIS2 (AA)'!F37</f>
        <v>0</v>
      </c>
      <c r="G53" s="15">
        <f>'Data from DHIS2 (AA)'!G37</f>
        <v>0</v>
      </c>
      <c r="H53" s="15">
        <f>'Data from DHIS2 (AA)'!H37</f>
        <v>0</v>
      </c>
      <c r="I53" s="15">
        <f>'Data from DHIS2 (AA)'!I37</f>
        <v>0</v>
      </c>
      <c r="J53" s="15">
        <f>'Data from DHIS2 (AA)'!J37</f>
        <v>0</v>
      </c>
      <c r="K53" s="15">
        <f>'Data from DHIS2 (AA)'!K37</f>
        <v>0</v>
      </c>
      <c r="L53" s="15">
        <f>'Data from DHIS2 (AA)'!L37</f>
        <v>0</v>
      </c>
      <c r="M53" s="15">
        <f>'Data from DHIS2 (AA)'!M37</f>
        <v>0</v>
      </c>
      <c r="N53" s="16">
        <f>SUM(B53:M53)</f>
        <v>0</v>
      </c>
    </row>
    <row r="54" spans="1:14" x14ac:dyDescent="0.3">
      <c r="A54" s="14" t="str">
        <f>'Data from DHIS2 (AA)'!A38</f>
        <v>Total FCHVs within Catchment Area</v>
      </c>
      <c r="B54" s="15">
        <f>'Data from DHIS2 (AA)'!B38</f>
        <v>0</v>
      </c>
      <c r="C54" s="15">
        <f>'Data from DHIS2 (AA)'!C38</f>
        <v>0</v>
      </c>
      <c r="D54" s="15">
        <f>'Data from DHIS2 (AA)'!D38</f>
        <v>0</v>
      </c>
      <c r="E54" s="15">
        <f>'Data from DHIS2 (AA)'!E38</f>
        <v>0</v>
      </c>
      <c r="F54" s="15">
        <f>'Data from DHIS2 (AA)'!F38</f>
        <v>0</v>
      </c>
      <c r="G54" s="15">
        <f>'Data from DHIS2 (AA)'!G38</f>
        <v>0</v>
      </c>
      <c r="H54" s="15">
        <f>'Data from DHIS2 (AA)'!H38</f>
        <v>0</v>
      </c>
      <c r="I54" s="15">
        <f>'Data from DHIS2 (AA)'!I38</f>
        <v>0</v>
      </c>
      <c r="J54" s="15">
        <f>'Data from DHIS2 (AA)'!J38</f>
        <v>0</v>
      </c>
      <c r="K54" s="15">
        <f>'Data from DHIS2 (AA)'!K38</f>
        <v>0</v>
      </c>
      <c r="L54" s="15">
        <f>'Data from DHIS2 (AA)'!L38</f>
        <v>0</v>
      </c>
      <c r="M54" s="15">
        <f>'Data from DHIS2 (AA)'!M38</f>
        <v>0</v>
      </c>
      <c r="N54" s="16">
        <f t="shared" ref="N54:N56" si="12">SUM(B54:M54)</f>
        <v>0</v>
      </c>
    </row>
    <row r="55" spans="1:14" x14ac:dyDescent="0.3">
      <c r="A55" s="14" t="str">
        <f>'Data from DHIS2 (AA)'!A39</f>
        <v>Total no.of FCHVs Report submitted</v>
      </c>
      <c r="B55" s="15">
        <f>'Data from DHIS2 (AA)'!B39</f>
        <v>0</v>
      </c>
      <c r="C55" s="15">
        <f>'Data from DHIS2 (AA)'!C39</f>
        <v>0</v>
      </c>
      <c r="D55" s="15">
        <f>'Data from DHIS2 (AA)'!D39</f>
        <v>0</v>
      </c>
      <c r="E55" s="15">
        <f>'Data from DHIS2 (AA)'!E39</f>
        <v>0</v>
      </c>
      <c r="F55" s="15">
        <f>'Data from DHIS2 (AA)'!F39</f>
        <v>0</v>
      </c>
      <c r="G55" s="15">
        <f>'Data from DHIS2 (AA)'!G39</f>
        <v>0</v>
      </c>
      <c r="H55" s="15">
        <f>'Data from DHIS2 (AA)'!H39</f>
        <v>0</v>
      </c>
      <c r="I55" s="15">
        <f>'Data from DHIS2 (AA)'!I39</f>
        <v>0</v>
      </c>
      <c r="J55" s="15">
        <f>'Data from DHIS2 (AA)'!J39</f>
        <v>0</v>
      </c>
      <c r="K55" s="15">
        <f>'Data from DHIS2 (AA)'!K39</f>
        <v>0</v>
      </c>
      <c r="L55" s="15">
        <f>'Data from DHIS2 (AA)'!L39</f>
        <v>0</v>
      </c>
      <c r="M55" s="15">
        <f>'Data from DHIS2 (AA)'!M39</f>
        <v>0</v>
      </c>
      <c r="N55" s="16">
        <f t="shared" si="12"/>
        <v>0</v>
      </c>
    </row>
    <row r="56" spans="1:14" x14ac:dyDescent="0.3">
      <c r="A56" s="14" t="str">
        <f>'Data from DHIS2 (AA)'!A40</f>
        <v>Number of mothers group meetings held</v>
      </c>
      <c r="B56" s="15">
        <f>'Data from DHIS2 (AA)'!B40</f>
        <v>0</v>
      </c>
      <c r="C56" s="15">
        <f>'Data from DHIS2 (AA)'!C40</f>
        <v>0</v>
      </c>
      <c r="D56" s="15">
        <f>'Data from DHIS2 (AA)'!D40</f>
        <v>0</v>
      </c>
      <c r="E56" s="15">
        <f>'Data from DHIS2 (AA)'!E40</f>
        <v>0</v>
      </c>
      <c r="F56" s="15">
        <f>'Data from DHIS2 (AA)'!F40</f>
        <v>0</v>
      </c>
      <c r="G56" s="15">
        <f>'Data from DHIS2 (AA)'!G40</f>
        <v>0</v>
      </c>
      <c r="H56" s="15">
        <f>'Data from DHIS2 (AA)'!H40</f>
        <v>0</v>
      </c>
      <c r="I56" s="15">
        <f>'Data from DHIS2 (AA)'!I40</f>
        <v>0</v>
      </c>
      <c r="J56" s="15">
        <f>'Data from DHIS2 (AA)'!J40</f>
        <v>0</v>
      </c>
      <c r="K56" s="15">
        <f>'Data from DHIS2 (AA)'!K40</f>
        <v>0</v>
      </c>
      <c r="L56" s="15">
        <f>'Data from DHIS2 (AA)'!L40</f>
        <v>0</v>
      </c>
      <c r="M56" s="15">
        <f>'Data from DHIS2 (AA)'!M40</f>
        <v>0</v>
      </c>
      <c r="N56" s="16">
        <f t="shared" si="12"/>
        <v>0</v>
      </c>
    </row>
    <row r="57" spans="1:14" x14ac:dyDescent="0.3">
      <c r="A57" s="17" t="s">
        <v>8</v>
      </c>
      <c r="B57" s="16" t="b">
        <f t="array" ref="B57">AND(B55:B56&lt;=B54)</f>
        <v>1</v>
      </c>
      <c r="C57" s="16" t="b">
        <f t="array" ref="C57">AND(C55:C56&lt;=C54)</f>
        <v>1</v>
      </c>
      <c r="D57" s="16" t="b">
        <f t="array" ref="D57">AND(D55:D56&lt;=D54)</f>
        <v>1</v>
      </c>
      <c r="E57" s="16" t="b">
        <f t="array" ref="E57">AND(E55:E56&lt;=E54)</f>
        <v>1</v>
      </c>
      <c r="F57" s="16" t="b">
        <f t="array" ref="F57">AND(F55:F56&lt;=F54)</f>
        <v>1</v>
      </c>
      <c r="G57" s="16" t="b">
        <f t="array" ref="G57">AND(G55:G56&lt;=G54)</f>
        <v>1</v>
      </c>
      <c r="H57" s="16" t="b">
        <f t="array" ref="H57">AND(H55:H56&lt;=H54)</f>
        <v>1</v>
      </c>
      <c r="I57" s="16" t="b">
        <f t="array" ref="I57">AND(I55:I56&lt;=I54)</f>
        <v>1</v>
      </c>
      <c r="J57" s="16" t="b">
        <f t="array" ref="J57">AND(J55:J56&lt;=J54)</f>
        <v>1</v>
      </c>
      <c r="K57" s="16" t="b">
        <f t="array" ref="K57">AND(K55:K56&lt;=K54)</f>
        <v>1</v>
      </c>
      <c r="L57" s="16" t="b">
        <f t="array" ref="L57">AND(L55:L56&lt;=L54)</f>
        <v>1</v>
      </c>
      <c r="M57" s="16" t="b">
        <f t="array" ref="M57">AND(M55:M56&lt;=M54)</f>
        <v>1</v>
      </c>
      <c r="N57" s="16" t="b">
        <f t="array" ref="N57">AND(N55:N56&lt;=N54)</f>
        <v>1</v>
      </c>
    </row>
    <row r="58" spans="1:14" x14ac:dyDescent="0.3">
      <c r="A58"/>
    </row>
    <row r="59" spans="1:14" x14ac:dyDescent="0.3">
      <c r="A59" s="14" t="str">
        <f>'Data from DHIS2 (AA)'!A41</f>
        <v>New Clients Served</v>
      </c>
      <c r="B59" s="15">
        <f>'Data from DHIS2 (AA)'!B41</f>
        <v>0</v>
      </c>
      <c r="C59" s="15">
        <f>'Data from DHIS2 (AA)'!C41</f>
        <v>0</v>
      </c>
      <c r="D59" s="15">
        <f>'Data from DHIS2 (AA)'!D41</f>
        <v>0</v>
      </c>
      <c r="E59" s="15">
        <f>'Data from DHIS2 (AA)'!E41</f>
        <v>0</v>
      </c>
      <c r="F59" s="15">
        <f>'Data from DHIS2 (AA)'!F41</f>
        <v>0</v>
      </c>
      <c r="G59" s="15">
        <f>'Data from DHIS2 (AA)'!G41</f>
        <v>0</v>
      </c>
      <c r="H59" s="15">
        <f>'Data from DHIS2 (AA)'!H41</f>
        <v>0</v>
      </c>
      <c r="I59" s="15">
        <f>'Data from DHIS2 (AA)'!I41</f>
        <v>0</v>
      </c>
      <c r="J59" s="15">
        <f>'Data from DHIS2 (AA)'!J41</f>
        <v>0</v>
      </c>
      <c r="K59" s="15">
        <f>'Data from DHIS2 (AA)'!K41</f>
        <v>0</v>
      </c>
      <c r="L59" s="15">
        <f>'Data from DHIS2 (AA)'!L41</f>
        <v>0</v>
      </c>
      <c r="M59" s="15">
        <f>'Data from DHIS2 (AA)'!M41</f>
        <v>0</v>
      </c>
      <c r="N59" s="16">
        <f>SUM(B59:M59)</f>
        <v>0</v>
      </c>
    </row>
    <row r="60" spans="1:14" x14ac:dyDescent="0.3">
      <c r="A60" s="14" t="str">
        <f>'Data from DHIS2 (AA)'!A42</f>
        <v>Total Clients Served</v>
      </c>
      <c r="B60" s="15">
        <f>'Data from DHIS2 (AA)'!B42</f>
        <v>0</v>
      </c>
      <c r="C60" s="15">
        <f>'Data from DHIS2 (AA)'!C42</f>
        <v>0</v>
      </c>
      <c r="D60" s="15">
        <f>'Data from DHIS2 (AA)'!D42</f>
        <v>0</v>
      </c>
      <c r="E60" s="15">
        <f>'Data from DHIS2 (AA)'!E42</f>
        <v>0</v>
      </c>
      <c r="F60" s="15">
        <f>'Data from DHIS2 (AA)'!F42</f>
        <v>0</v>
      </c>
      <c r="G60" s="15">
        <f>'Data from DHIS2 (AA)'!G42</f>
        <v>0</v>
      </c>
      <c r="H60" s="15">
        <f>'Data from DHIS2 (AA)'!H42</f>
        <v>0</v>
      </c>
      <c r="I60" s="15">
        <f>'Data from DHIS2 (AA)'!I42</f>
        <v>0</v>
      </c>
      <c r="J60" s="15">
        <f>'Data from DHIS2 (AA)'!J42</f>
        <v>0</v>
      </c>
      <c r="K60" s="15">
        <f>'Data from DHIS2 (AA)'!K42</f>
        <v>0</v>
      </c>
      <c r="L60" s="15">
        <f>'Data from DHIS2 (AA)'!L42</f>
        <v>0</v>
      </c>
      <c r="M60" s="15">
        <f>'Data from DHIS2 (AA)'!M42</f>
        <v>0</v>
      </c>
      <c r="N60" s="16">
        <f>SUM(B60:M60)</f>
        <v>0</v>
      </c>
    </row>
    <row r="61" spans="1:14" x14ac:dyDescent="0.3">
      <c r="A61" s="17" t="s">
        <v>9</v>
      </c>
      <c r="B61" s="18" t="b">
        <f>B59&lt;=B60</f>
        <v>1</v>
      </c>
      <c r="C61" s="18" t="b">
        <f t="shared" ref="C61:M61" si="13">C59&lt;=C60</f>
        <v>1</v>
      </c>
      <c r="D61" s="18" t="b">
        <f t="shared" si="13"/>
        <v>1</v>
      </c>
      <c r="E61" s="18" t="b">
        <f t="shared" si="13"/>
        <v>1</v>
      </c>
      <c r="F61" s="18" t="b">
        <f t="shared" si="13"/>
        <v>1</v>
      </c>
      <c r="G61" s="18" t="b">
        <f t="shared" si="13"/>
        <v>1</v>
      </c>
      <c r="H61" s="18" t="b">
        <f t="shared" si="13"/>
        <v>1</v>
      </c>
      <c r="I61" s="18" t="b">
        <f t="shared" si="13"/>
        <v>1</v>
      </c>
      <c r="J61" s="18" t="b">
        <f t="shared" si="13"/>
        <v>1</v>
      </c>
      <c r="K61" s="18" t="b">
        <f t="shared" si="13"/>
        <v>1</v>
      </c>
      <c r="L61" s="18" t="b">
        <f t="shared" si="13"/>
        <v>1</v>
      </c>
      <c r="M61" s="18" t="b">
        <f t="shared" si="13"/>
        <v>1</v>
      </c>
      <c r="N61" s="18" t="b">
        <f>N59&lt;=N60</f>
        <v>1</v>
      </c>
    </row>
    <row r="62" spans="1:14" x14ac:dyDescent="0.3">
      <c r="A62"/>
    </row>
    <row r="63" spans="1:14" x14ac:dyDescent="0.3">
      <c r="A63"/>
    </row>
    <row r="64" spans="1:14" ht="15.6" x14ac:dyDescent="0.3">
      <c r="A64" s="11" t="s">
        <v>629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</row>
    <row r="65" spans="1:14" x14ac:dyDescent="0.3">
      <c r="A65" s="14" t="str">
        <f>'Data from DHIS2 (AA)'!A44</f>
        <v>Immunization Program-Vaccine Type-Dose-Children Immunized-Rota-1st</v>
      </c>
      <c r="B65" s="18">
        <f>'Data from DHIS2 (AA)'!B44</f>
        <v>0</v>
      </c>
      <c r="C65" s="18">
        <f>'Data from DHIS2 (AA)'!C44</f>
        <v>0</v>
      </c>
      <c r="D65" s="18">
        <f>'Data from DHIS2 (AA)'!D44</f>
        <v>0</v>
      </c>
      <c r="E65" s="18">
        <f>'Data from DHIS2 (AA)'!E44</f>
        <v>0</v>
      </c>
      <c r="F65" s="18">
        <f>'Data from DHIS2 (AA)'!F44</f>
        <v>0</v>
      </c>
      <c r="G65" s="18">
        <f>'Data from DHIS2 (AA)'!G44</f>
        <v>0</v>
      </c>
      <c r="H65" s="18">
        <f>'Data from DHIS2 (AA)'!H44</f>
        <v>0</v>
      </c>
      <c r="I65" s="18">
        <f>'Data from DHIS2 (AA)'!I44</f>
        <v>0</v>
      </c>
      <c r="J65" s="18">
        <f>'Data from DHIS2 (AA)'!J44</f>
        <v>0</v>
      </c>
      <c r="K65" s="18">
        <f>'Data from DHIS2 (AA)'!K44</f>
        <v>0</v>
      </c>
      <c r="L65" s="18">
        <f>'Data from DHIS2 (AA)'!L44</f>
        <v>0</v>
      </c>
      <c r="M65" s="18">
        <f>'Data from DHIS2 (AA)'!M44</f>
        <v>0</v>
      </c>
      <c r="N65" s="16">
        <f t="shared" ref="N65:N68" si="14">SUM(B65:M65)</f>
        <v>0</v>
      </c>
    </row>
    <row r="66" spans="1:14" x14ac:dyDescent="0.3">
      <c r="A66" s="14" t="str">
        <f>'Data from DHIS2 (AA)'!A45</f>
        <v>Immunization Program-Vaccine Type-Dose-Children Immunized-OPV-1st</v>
      </c>
      <c r="B66" s="18">
        <f>'Data from DHIS2 (AA)'!B45</f>
        <v>0</v>
      </c>
      <c r="C66" s="18">
        <f>'Data from DHIS2 (AA)'!C45</f>
        <v>0</v>
      </c>
      <c r="D66" s="18">
        <f>'Data from DHIS2 (AA)'!D45</f>
        <v>0</v>
      </c>
      <c r="E66" s="18">
        <f>'Data from DHIS2 (AA)'!E45</f>
        <v>0</v>
      </c>
      <c r="F66" s="18">
        <f>'Data from DHIS2 (AA)'!F45</f>
        <v>0</v>
      </c>
      <c r="G66" s="18">
        <f>'Data from DHIS2 (AA)'!G45</f>
        <v>0</v>
      </c>
      <c r="H66" s="18">
        <f>'Data from DHIS2 (AA)'!H45</f>
        <v>0</v>
      </c>
      <c r="I66" s="18">
        <f>'Data from DHIS2 (AA)'!I45</f>
        <v>0</v>
      </c>
      <c r="J66" s="18">
        <f>'Data from DHIS2 (AA)'!J45</f>
        <v>0</v>
      </c>
      <c r="K66" s="18">
        <f>'Data from DHIS2 (AA)'!K45</f>
        <v>0</v>
      </c>
      <c r="L66" s="18">
        <f>'Data from DHIS2 (AA)'!L45</f>
        <v>0</v>
      </c>
      <c r="M66" s="18">
        <f>'Data from DHIS2 (AA)'!M45</f>
        <v>0</v>
      </c>
      <c r="N66" s="16">
        <f t="shared" si="14"/>
        <v>0</v>
      </c>
    </row>
    <row r="67" spans="1:14" x14ac:dyDescent="0.3">
      <c r="A67" s="14" t="str">
        <f>'Data from DHIS2 (AA)'!A47</f>
        <v>Immunization Program-Vaccine Type-Dose-Children Immunized-PCV-1st</v>
      </c>
      <c r="B67" s="18">
        <f>'Data from DHIS2 (AA)'!B47</f>
        <v>0</v>
      </c>
      <c r="C67" s="18">
        <f>'Data from DHIS2 (AA)'!C47</f>
        <v>0</v>
      </c>
      <c r="D67" s="18">
        <f>'Data from DHIS2 (AA)'!D47</f>
        <v>0</v>
      </c>
      <c r="E67" s="18">
        <f>'Data from DHIS2 (AA)'!E47</f>
        <v>0</v>
      </c>
      <c r="F67" s="18">
        <f>'Data from DHIS2 (AA)'!F47</f>
        <v>0</v>
      </c>
      <c r="G67" s="18">
        <f>'Data from DHIS2 (AA)'!G47</f>
        <v>0</v>
      </c>
      <c r="H67" s="18">
        <f>'Data from DHIS2 (AA)'!H47</f>
        <v>0</v>
      </c>
      <c r="I67" s="18">
        <f>'Data from DHIS2 (AA)'!I47</f>
        <v>0</v>
      </c>
      <c r="J67" s="18">
        <f>'Data from DHIS2 (AA)'!J47</f>
        <v>0</v>
      </c>
      <c r="K67" s="18">
        <f>'Data from DHIS2 (AA)'!K47</f>
        <v>0</v>
      </c>
      <c r="L67" s="18">
        <f>'Data from DHIS2 (AA)'!L47</f>
        <v>0</v>
      </c>
      <c r="M67" s="18">
        <f>'Data from DHIS2 (AA)'!M47</f>
        <v>0</v>
      </c>
      <c r="N67" s="16">
        <f t="shared" si="14"/>
        <v>0</v>
      </c>
    </row>
    <row r="68" spans="1:14" x14ac:dyDescent="0.3">
      <c r="A68" s="14" t="str">
        <f>'Data from DHIS2 (AA)'!A48</f>
        <v>Immunization Program-Vaccine Type-Dose-Children Immunized-DPT-HepB-Hib-1st</v>
      </c>
      <c r="B68" s="18">
        <f>'Data from DHIS2 (AA)'!B48</f>
        <v>0</v>
      </c>
      <c r="C68" s="18">
        <f>'Data from DHIS2 (AA)'!C48</f>
        <v>0</v>
      </c>
      <c r="D68" s="18">
        <f>'Data from DHIS2 (AA)'!D48</f>
        <v>0</v>
      </c>
      <c r="E68" s="18">
        <f>'Data from DHIS2 (AA)'!E48</f>
        <v>0</v>
      </c>
      <c r="F68" s="18">
        <f>'Data from DHIS2 (AA)'!F48</f>
        <v>0</v>
      </c>
      <c r="G68" s="18">
        <f>'Data from DHIS2 (AA)'!G48</f>
        <v>0</v>
      </c>
      <c r="H68" s="18">
        <f>'Data from DHIS2 (AA)'!H48</f>
        <v>0</v>
      </c>
      <c r="I68" s="18">
        <f>'Data from DHIS2 (AA)'!I48</f>
        <v>0</v>
      </c>
      <c r="J68" s="18">
        <f>'Data from DHIS2 (AA)'!J48</f>
        <v>0</v>
      </c>
      <c r="K68" s="18">
        <f>'Data from DHIS2 (AA)'!K48</f>
        <v>0</v>
      </c>
      <c r="L68" s="18">
        <f>'Data from DHIS2 (AA)'!L48</f>
        <v>0</v>
      </c>
      <c r="M68" s="18">
        <f>'Data from DHIS2 (AA)'!M48</f>
        <v>0</v>
      </c>
      <c r="N68" s="16">
        <f t="shared" si="14"/>
        <v>0</v>
      </c>
    </row>
    <row r="69" spans="1:14" x14ac:dyDescent="0.3">
      <c r="A69" s="17" t="s">
        <v>10</v>
      </c>
      <c r="B69" s="18" t="b">
        <f t="array" ref="B69">AND(EXACT(B65,B66:B68))</f>
        <v>1</v>
      </c>
      <c r="C69" s="18" t="b">
        <f t="array" ref="C69">AND(EXACT(C65,C66:C68))</f>
        <v>1</v>
      </c>
      <c r="D69" s="18" t="b">
        <f t="array" ref="D69">AND(EXACT(D65,D66:D68))</f>
        <v>1</v>
      </c>
      <c r="E69" s="18" t="b">
        <f t="array" ref="E69">AND(EXACT(E65,E66:E68))</f>
        <v>1</v>
      </c>
      <c r="F69" s="18" t="b">
        <f t="array" ref="F69">AND(EXACT(F65,F66:F68))</f>
        <v>1</v>
      </c>
      <c r="G69" s="18" t="b">
        <f t="array" ref="G69">AND(EXACT(G65,G66:G68))</f>
        <v>1</v>
      </c>
      <c r="H69" s="18" t="b">
        <f t="array" ref="H69">AND(EXACT(H65,H66:H68))</f>
        <v>1</v>
      </c>
      <c r="I69" s="18" t="b">
        <f t="array" ref="I69">AND(EXACT(I65,I66:I68))</f>
        <v>1</v>
      </c>
      <c r="J69" s="18" t="b">
        <f t="array" ref="J69">AND(EXACT(J65,J66:J68))</f>
        <v>1</v>
      </c>
      <c r="K69" s="18" t="b">
        <f t="array" ref="K69">AND(EXACT(K65,K66:K68))</f>
        <v>1</v>
      </c>
      <c r="L69" s="18" t="b">
        <f t="array" ref="L69">AND(EXACT(L65,L66:L68))</f>
        <v>1</v>
      </c>
      <c r="M69" s="18" t="b">
        <f t="array" ref="M69">AND(EXACT(M65,M66:M68))</f>
        <v>1</v>
      </c>
      <c r="N69" s="18" t="b">
        <f t="array" ref="N69">AND(EXACT(N65,N66:N68))</f>
        <v>1</v>
      </c>
    </row>
    <row r="71" spans="1:14" x14ac:dyDescent="0.3">
      <c r="A71" s="14" t="str">
        <f>'Data from DHIS2 (AA)'!A49</f>
        <v>Immunization Program-Vaccine Type-Dose-Children Immunized-Rota-2nd</v>
      </c>
      <c r="B71" s="18">
        <f>'Data from DHIS2 (AA)'!B49</f>
        <v>0</v>
      </c>
      <c r="C71" s="18">
        <f>'Data from DHIS2 (AA)'!C49</f>
        <v>0</v>
      </c>
      <c r="D71" s="18">
        <f>'Data from DHIS2 (AA)'!D49</f>
        <v>0</v>
      </c>
      <c r="E71" s="18">
        <f>'Data from DHIS2 (AA)'!E49</f>
        <v>0</v>
      </c>
      <c r="F71" s="18">
        <f>'Data from DHIS2 (AA)'!F49</f>
        <v>0</v>
      </c>
      <c r="G71" s="18">
        <f>'Data from DHIS2 (AA)'!G49</f>
        <v>0</v>
      </c>
      <c r="H71" s="18">
        <f>'Data from DHIS2 (AA)'!H49</f>
        <v>0</v>
      </c>
      <c r="I71" s="18">
        <f>'Data from DHIS2 (AA)'!I49</f>
        <v>0</v>
      </c>
      <c r="J71" s="18">
        <f>'Data from DHIS2 (AA)'!J49</f>
        <v>0</v>
      </c>
      <c r="K71" s="18">
        <f>'Data from DHIS2 (AA)'!K49</f>
        <v>0</v>
      </c>
      <c r="L71" s="18">
        <f>'Data from DHIS2 (AA)'!L49</f>
        <v>0</v>
      </c>
      <c r="M71" s="18">
        <f>'Data from DHIS2 (AA)'!M49</f>
        <v>0</v>
      </c>
      <c r="N71" s="16">
        <f t="shared" ref="N71:N74" si="15">SUM(B71:M71)</f>
        <v>0</v>
      </c>
    </row>
    <row r="72" spans="1:14" x14ac:dyDescent="0.3">
      <c r="A72" s="14" t="str">
        <f>'Data from DHIS2 (AA)'!A50</f>
        <v>Immunization Program-Vaccine Type-Dose-Children Immunized-OPV-2nd</v>
      </c>
      <c r="B72" s="18">
        <f>'Data from DHIS2 (AA)'!B50</f>
        <v>0</v>
      </c>
      <c r="C72" s="18">
        <f>'Data from DHIS2 (AA)'!C50</f>
        <v>0</v>
      </c>
      <c r="D72" s="18">
        <f>'Data from DHIS2 (AA)'!D50</f>
        <v>0</v>
      </c>
      <c r="E72" s="18">
        <f>'Data from DHIS2 (AA)'!E50</f>
        <v>0</v>
      </c>
      <c r="F72" s="18">
        <f>'Data from DHIS2 (AA)'!F50</f>
        <v>0</v>
      </c>
      <c r="G72" s="18">
        <f>'Data from DHIS2 (AA)'!G50</f>
        <v>0</v>
      </c>
      <c r="H72" s="18">
        <f>'Data from DHIS2 (AA)'!H50</f>
        <v>0</v>
      </c>
      <c r="I72" s="18">
        <f>'Data from DHIS2 (AA)'!I50</f>
        <v>0</v>
      </c>
      <c r="J72" s="18">
        <f>'Data from DHIS2 (AA)'!J50</f>
        <v>0</v>
      </c>
      <c r="K72" s="18">
        <f>'Data from DHIS2 (AA)'!K50</f>
        <v>0</v>
      </c>
      <c r="L72" s="18">
        <f>'Data from DHIS2 (AA)'!L50</f>
        <v>0</v>
      </c>
      <c r="M72" s="18">
        <f>'Data from DHIS2 (AA)'!M50</f>
        <v>0</v>
      </c>
      <c r="N72" s="16">
        <f t="shared" si="15"/>
        <v>0</v>
      </c>
    </row>
    <row r="73" spans="1:14" x14ac:dyDescent="0.3">
      <c r="A73" s="14" t="str">
        <f>'Data from DHIS2 (AA)'!A51</f>
        <v>Immunization Program-Vaccine Type-Dose-Children Immunized-PCV-2nd</v>
      </c>
      <c r="B73" s="18">
        <f>'Data from DHIS2 (AA)'!B51</f>
        <v>0</v>
      </c>
      <c r="C73" s="18">
        <f>'Data from DHIS2 (AA)'!C51</f>
        <v>0</v>
      </c>
      <c r="D73" s="18">
        <f>'Data from DHIS2 (AA)'!D51</f>
        <v>0</v>
      </c>
      <c r="E73" s="18">
        <f>'Data from DHIS2 (AA)'!E51</f>
        <v>0</v>
      </c>
      <c r="F73" s="18">
        <f>'Data from DHIS2 (AA)'!F51</f>
        <v>0</v>
      </c>
      <c r="G73" s="18">
        <f>'Data from DHIS2 (AA)'!G51</f>
        <v>0</v>
      </c>
      <c r="H73" s="18">
        <f>'Data from DHIS2 (AA)'!H51</f>
        <v>0</v>
      </c>
      <c r="I73" s="18">
        <f>'Data from DHIS2 (AA)'!I51</f>
        <v>0</v>
      </c>
      <c r="J73" s="18">
        <f>'Data from DHIS2 (AA)'!J51</f>
        <v>0</v>
      </c>
      <c r="K73" s="18">
        <f>'Data from DHIS2 (AA)'!K51</f>
        <v>0</v>
      </c>
      <c r="L73" s="18">
        <f>'Data from DHIS2 (AA)'!L51</f>
        <v>0</v>
      </c>
      <c r="M73" s="18">
        <f>'Data from DHIS2 (AA)'!M51</f>
        <v>0</v>
      </c>
      <c r="N73" s="16">
        <f t="shared" si="15"/>
        <v>0</v>
      </c>
    </row>
    <row r="74" spans="1:14" x14ac:dyDescent="0.3">
      <c r="A74" s="14" t="str">
        <f>'Data from DHIS2 (AA)'!A52</f>
        <v>Immunization Program-Vaccine Type-Dose-Children Immunized-DPT-HepB-Hib-2nd</v>
      </c>
      <c r="B74" s="18">
        <f>'Data from DHIS2 (AA)'!B52</f>
        <v>0</v>
      </c>
      <c r="C74" s="18">
        <f>'Data from DHIS2 (AA)'!C52</f>
        <v>0</v>
      </c>
      <c r="D74" s="18">
        <f>'Data from DHIS2 (AA)'!D52</f>
        <v>0</v>
      </c>
      <c r="E74" s="18">
        <f>'Data from DHIS2 (AA)'!E52</f>
        <v>0</v>
      </c>
      <c r="F74" s="18">
        <f>'Data from DHIS2 (AA)'!F52</f>
        <v>0</v>
      </c>
      <c r="G74" s="18">
        <f>'Data from DHIS2 (AA)'!G52</f>
        <v>0</v>
      </c>
      <c r="H74" s="18">
        <f>'Data from DHIS2 (AA)'!H52</f>
        <v>0</v>
      </c>
      <c r="I74" s="18">
        <f>'Data from DHIS2 (AA)'!I52</f>
        <v>0</v>
      </c>
      <c r="J74" s="18">
        <f>'Data from DHIS2 (AA)'!J52</f>
        <v>0</v>
      </c>
      <c r="K74" s="18">
        <f>'Data from DHIS2 (AA)'!K52</f>
        <v>0</v>
      </c>
      <c r="L74" s="18">
        <f>'Data from DHIS2 (AA)'!L52</f>
        <v>0</v>
      </c>
      <c r="M74" s="18">
        <f>'Data from DHIS2 (AA)'!M52</f>
        <v>0</v>
      </c>
      <c r="N74" s="16">
        <f t="shared" si="15"/>
        <v>0</v>
      </c>
    </row>
    <row r="75" spans="1:14" x14ac:dyDescent="0.3">
      <c r="A75" s="17" t="s">
        <v>11</v>
      </c>
      <c r="B75" s="18" t="b">
        <f t="array" ref="B75">AND(EXACT(B71,B72:B74))</f>
        <v>1</v>
      </c>
      <c r="C75" s="18" t="b">
        <f t="array" ref="C75">AND(EXACT(C71,C72:C74))</f>
        <v>1</v>
      </c>
      <c r="D75" s="18" t="b">
        <f t="array" ref="D75">AND(EXACT(D71,D72:D74))</f>
        <v>1</v>
      </c>
      <c r="E75" s="18" t="b">
        <f t="array" ref="E75">AND(EXACT(E71,E72:E74))</f>
        <v>1</v>
      </c>
      <c r="F75" s="18" t="b">
        <f t="array" ref="F75">AND(EXACT(F71,F72:F74))</f>
        <v>1</v>
      </c>
      <c r="G75" s="18" t="b">
        <f t="array" ref="G75">AND(EXACT(G71,G72:G74))</f>
        <v>1</v>
      </c>
      <c r="H75" s="18" t="b">
        <f t="array" ref="H75">AND(EXACT(H71,H72:H74))</f>
        <v>1</v>
      </c>
      <c r="I75" s="18" t="b">
        <f t="array" ref="I75">AND(EXACT(I71,I72:I74))</f>
        <v>1</v>
      </c>
      <c r="J75" s="18" t="b">
        <f t="array" ref="J75">AND(EXACT(J71,J72:J74))</f>
        <v>1</v>
      </c>
      <c r="K75" s="18" t="b">
        <f t="array" ref="K75">AND(EXACT(K71,K72:K74))</f>
        <v>1</v>
      </c>
      <c r="L75" s="18" t="b">
        <f t="array" ref="L75">AND(EXACT(L71,L72:L74))</f>
        <v>1</v>
      </c>
      <c r="M75" s="18" t="b">
        <f t="array" ref="M75">AND(EXACT(M71,M72:M74))</f>
        <v>1</v>
      </c>
      <c r="N75" s="18" t="b">
        <f t="array" ref="N75">AND(EXACT(N71,N72:N74))</f>
        <v>1</v>
      </c>
    </row>
    <row r="76" spans="1:14" x14ac:dyDescent="0.3">
      <c r="A76"/>
    </row>
    <row r="77" spans="1:14" x14ac:dyDescent="0.3">
      <c r="A77" s="14" t="str">
        <f>'Data from DHIS2 (AA)'!A46</f>
        <v>Immunization Program-Vaccine Type-Dose-Children Immunized-FIPV-1st</v>
      </c>
      <c r="B77" s="18">
        <f>'Data from DHIS2 (AA)'!B46</f>
        <v>0</v>
      </c>
      <c r="C77" s="18">
        <f>'Data from DHIS2 (AA)'!C46</f>
        <v>0</v>
      </c>
      <c r="D77" s="18">
        <f>'Data from DHIS2 (AA)'!D46</f>
        <v>0</v>
      </c>
      <c r="E77" s="18">
        <f>'Data from DHIS2 (AA)'!E46</f>
        <v>0</v>
      </c>
      <c r="F77" s="18">
        <f>'Data from DHIS2 (AA)'!F46</f>
        <v>0</v>
      </c>
      <c r="G77" s="18">
        <f>'Data from DHIS2 (AA)'!G46</f>
        <v>0</v>
      </c>
      <c r="H77" s="18">
        <f>'Data from DHIS2 (AA)'!H46</f>
        <v>0</v>
      </c>
      <c r="I77" s="18">
        <f>'Data from DHIS2 (AA)'!I46</f>
        <v>0</v>
      </c>
      <c r="J77" s="18">
        <f>'Data from DHIS2 (AA)'!J46</f>
        <v>0</v>
      </c>
      <c r="K77" s="18">
        <f>'Data from DHIS2 (AA)'!K46</f>
        <v>0</v>
      </c>
      <c r="L77" s="18">
        <f>'Data from DHIS2 (AA)'!L46</f>
        <v>0</v>
      </c>
      <c r="M77" s="18">
        <f>'Data from DHIS2 (AA)'!M46</f>
        <v>0</v>
      </c>
      <c r="N77" s="16">
        <f>SUM(B77:M77)</f>
        <v>0</v>
      </c>
    </row>
    <row r="78" spans="1:14" x14ac:dyDescent="0.3">
      <c r="A78" s="14" t="str">
        <f>'Data from DHIS2 (AA)'!A53</f>
        <v>Immunization Program-Vaccine Type-Dose-Children Immunized-OPV-3rd</v>
      </c>
      <c r="B78" s="18">
        <f>'Data from DHIS2 (AA)'!B53</f>
        <v>0</v>
      </c>
      <c r="C78" s="18">
        <f>'Data from DHIS2 (AA)'!C53</f>
        <v>0</v>
      </c>
      <c r="D78" s="18">
        <f>'Data from DHIS2 (AA)'!D53</f>
        <v>0</v>
      </c>
      <c r="E78" s="18">
        <f>'Data from DHIS2 (AA)'!E53</f>
        <v>0</v>
      </c>
      <c r="F78" s="18">
        <f>'Data from DHIS2 (AA)'!F53</f>
        <v>0</v>
      </c>
      <c r="G78" s="18">
        <f>'Data from DHIS2 (AA)'!G53</f>
        <v>0</v>
      </c>
      <c r="H78" s="18">
        <f>'Data from DHIS2 (AA)'!H53</f>
        <v>0</v>
      </c>
      <c r="I78" s="18">
        <f>'Data from DHIS2 (AA)'!I53</f>
        <v>0</v>
      </c>
      <c r="J78" s="18">
        <f>'Data from DHIS2 (AA)'!J53</f>
        <v>0</v>
      </c>
      <c r="K78" s="18">
        <f>'Data from DHIS2 (AA)'!K53</f>
        <v>0</v>
      </c>
      <c r="L78" s="18">
        <f>'Data from DHIS2 (AA)'!L53</f>
        <v>0</v>
      </c>
      <c r="M78" s="18">
        <f>'Data from DHIS2 (AA)'!M53</f>
        <v>0</v>
      </c>
      <c r="N78" s="16">
        <f t="shared" ref="N78:N79" si="16">SUM(B78:M78)</f>
        <v>0</v>
      </c>
    </row>
    <row r="79" spans="1:14" x14ac:dyDescent="0.3">
      <c r="A79" s="14" t="str">
        <f>'Data from DHIS2 (AA)'!A55</f>
        <v>Immunization Program-Vaccine Type-Dose-Children Immunized-DPT-HepB-Hib-3rd</v>
      </c>
      <c r="B79" s="18">
        <f>'Data from DHIS2 (AA)'!B55</f>
        <v>0</v>
      </c>
      <c r="C79" s="18">
        <f>'Data from DHIS2 (AA)'!C55</f>
        <v>0</v>
      </c>
      <c r="D79" s="18">
        <f>'Data from DHIS2 (AA)'!D55</f>
        <v>0</v>
      </c>
      <c r="E79" s="18">
        <f>'Data from DHIS2 (AA)'!E55</f>
        <v>0</v>
      </c>
      <c r="F79" s="18">
        <f>'Data from DHIS2 (AA)'!F55</f>
        <v>0</v>
      </c>
      <c r="G79" s="18">
        <f>'Data from DHIS2 (AA)'!G55</f>
        <v>0</v>
      </c>
      <c r="H79" s="18">
        <f>'Data from DHIS2 (AA)'!H55</f>
        <v>0</v>
      </c>
      <c r="I79" s="18">
        <f>'Data from DHIS2 (AA)'!I55</f>
        <v>0</v>
      </c>
      <c r="J79" s="18">
        <f>'Data from DHIS2 (AA)'!J55</f>
        <v>0</v>
      </c>
      <c r="K79" s="18">
        <f>'Data from DHIS2 (AA)'!K55</f>
        <v>0</v>
      </c>
      <c r="L79" s="18">
        <f>'Data from DHIS2 (AA)'!L55</f>
        <v>0</v>
      </c>
      <c r="M79" s="18">
        <f>'Data from DHIS2 (AA)'!M55</f>
        <v>0</v>
      </c>
      <c r="N79" s="16">
        <f t="shared" si="16"/>
        <v>0</v>
      </c>
    </row>
    <row r="80" spans="1:14" x14ac:dyDescent="0.3">
      <c r="A80" s="17" t="s">
        <v>12</v>
      </c>
      <c r="B80" s="18" t="b">
        <f t="array" ref="B80">AND(EXACT(B77,B78:B79))</f>
        <v>1</v>
      </c>
      <c r="C80" s="18" t="b">
        <f t="array" ref="C80">AND(EXACT(C77,C78:C79))</f>
        <v>1</v>
      </c>
      <c r="D80" s="18" t="b">
        <f t="array" ref="D80">AND(EXACT(D77,D78:D79))</f>
        <v>1</v>
      </c>
      <c r="E80" s="18" t="b">
        <f t="array" ref="E80">AND(EXACT(E77,E78:E79))</f>
        <v>1</v>
      </c>
      <c r="F80" s="18" t="b">
        <f t="array" ref="F80">AND(EXACT(F77,F78:F79))</f>
        <v>1</v>
      </c>
      <c r="G80" s="18" t="b">
        <f t="array" ref="G80">AND(EXACT(G77,G78:G79))</f>
        <v>1</v>
      </c>
      <c r="H80" s="18" t="b">
        <f t="array" ref="H80">AND(EXACT(H77,H78:H79))</f>
        <v>1</v>
      </c>
      <c r="I80" s="18" t="b">
        <f t="array" ref="I80">AND(EXACT(I77,I78:I79))</f>
        <v>1</v>
      </c>
      <c r="J80" s="18" t="b">
        <f t="array" ref="J80">AND(EXACT(J77,J78:J79))</f>
        <v>1</v>
      </c>
      <c r="K80" s="18" t="b">
        <f t="array" ref="K80">AND(EXACT(K77,K78:K79))</f>
        <v>1</v>
      </c>
      <c r="L80" s="18" t="b">
        <f t="array" ref="L80">AND(EXACT(L77,L78:L79))</f>
        <v>1</v>
      </c>
      <c r="M80" s="18" t="b">
        <f t="array" ref="M80">AND(EXACT(M77,M78:M79))</f>
        <v>1</v>
      </c>
      <c r="N80" s="18" t="b">
        <f t="array" ref="N80">AND(EXACT(N77,N78:N79))</f>
        <v>1</v>
      </c>
    </row>
    <row r="81" spans="1:14" x14ac:dyDescent="0.3">
      <c r="A81"/>
    </row>
    <row r="82" spans="1:14" x14ac:dyDescent="0.3">
      <c r="A82" s="14" t="str">
        <f>'Data from DHIS2 (AA)'!A54</f>
        <v>Immunization Program-Vaccine Type-Dose-Children Immunized-FIPV-2nd</v>
      </c>
      <c r="B82" s="18">
        <f>'Data from DHIS2 (AA)'!B54</f>
        <v>0</v>
      </c>
      <c r="C82" s="18">
        <f>'Data from DHIS2 (AA)'!C54</f>
        <v>0</v>
      </c>
      <c r="D82" s="18">
        <f>'Data from DHIS2 (AA)'!D54</f>
        <v>0</v>
      </c>
      <c r="E82" s="18">
        <f>'Data from DHIS2 (AA)'!E54</f>
        <v>0</v>
      </c>
      <c r="F82" s="18">
        <f>'Data from DHIS2 (AA)'!F54</f>
        <v>0</v>
      </c>
      <c r="G82" s="18">
        <f>'Data from DHIS2 (AA)'!G54</f>
        <v>0</v>
      </c>
      <c r="H82" s="18">
        <f>'Data from DHIS2 (AA)'!H54</f>
        <v>0</v>
      </c>
      <c r="I82" s="18">
        <f>'Data from DHIS2 (AA)'!I54</f>
        <v>0</v>
      </c>
      <c r="J82" s="18">
        <f>'Data from DHIS2 (AA)'!J54</f>
        <v>0</v>
      </c>
      <c r="K82" s="18">
        <f>'Data from DHIS2 (AA)'!K54</f>
        <v>0</v>
      </c>
      <c r="L82" s="18">
        <f>'Data from DHIS2 (AA)'!L54</f>
        <v>0</v>
      </c>
      <c r="M82" s="18">
        <f>'Data from DHIS2 (AA)'!M54</f>
        <v>0</v>
      </c>
      <c r="N82" s="16">
        <f>SUM(B82:M82)</f>
        <v>0</v>
      </c>
    </row>
    <row r="83" spans="1:14" x14ac:dyDescent="0.3">
      <c r="A83" s="14" t="str">
        <f>'Data from DHIS2 (AA)'!A56</f>
        <v>Immunization Program-Vaccine Type-Dose-Children Immunized-PCV-3rd</v>
      </c>
      <c r="B83" s="18">
        <f>'Data from DHIS2 (AA)'!B56</f>
        <v>0</v>
      </c>
      <c r="C83" s="18">
        <f>'Data from DHIS2 (AA)'!C56</f>
        <v>0</v>
      </c>
      <c r="D83" s="18">
        <f>'Data from DHIS2 (AA)'!D56</f>
        <v>0</v>
      </c>
      <c r="E83" s="18">
        <f>'Data from DHIS2 (AA)'!E56</f>
        <v>0</v>
      </c>
      <c r="F83" s="18">
        <f>'Data from DHIS2 (AA)'!F56</f>
        <v>0</v>
      </c>
      <c r="G83" s="18">
        <f>'Data from DHIS2 (AA)'!G56</f>
        <v>0</v>
      </c>
      <c r="H83" s="18">
        <f>'Data from DHIS2 (AA)'!H56</f>
        <v>0</v>
      </c>
      <c r="I83" s="18">
        <f>'Data from DHIS2 (AA)'!I56</f>
        <v>0</v>
      </c>
      <c r="J83" s="18">
        <f>'Data from DHIS2 (AA)'!J56</f>
        <v>0</v>
      </c>
      <c r="K83" s="18">
        <f>'Data from DHIS2 (AA)'!K56</f>
        <v>0</v>
      </c>
      <c r="L83" s="18">
        <f>'Data from DHIS2 (AA)'!L56</f>
        <v>0</v>
      </c>
      <c r="M83" s="18">
        <f>'Data from DHIS2 (AA)'!M56</f>
        <v>0</v>
      </c>
      <c r="N83" s="16">
        <f t="shared" ref="N83:N84" si="17">SUM(B83:M83)</f>
        <v>0</v>
      </c>
    </row>
    <row r="84" spans="1:14" x14ac:dyDescent="0.3">
      <c r="A84" s="14" t="str">
        <f>'Data from DHIS2 (AA)'!A57</f>
        <v>Immunization Program-Children Immunized-Measles/Rubella-9-11 Months</v>
      </c>
      <c r="B84" s="18">
        <f>'Data from DHIS2 (AA)'!B57</f>
        <v>0</v>
      </c>
      <c r="C84" s="18">
        <f>'Data from DHIS2 (AA)'!C57</f>
        <v>0</v>
      </c>
      <c r="D84" s="18">
        <f>'Data from DHIS2 (AA)'!D57</f>
        <v>0</v>
      </c>
      <c r="E84" s="18">
        <f>'Data from DHIS2 (AA)'!E57</f>
        <v>0</v>
      </c>
      <c r="F84" s="18">
        <f>'Data from DHIS2 (AA)'!F57</f>
        <v>0</v>
      </c>
      <c r="G84" s="18">
        <f>'Data from DHIS2 (AA)'!G57</f>
        <v>0</v>
      </c>
      <c r="H84" s="18">
        <f>'Data from DHIS2 (AA)'!H57</f>
        <v>0</v>
      </c>
      <c r="I84" s="18">
        <f>'Data from DHIS2 (AA)'!I57</f>
        <v>0</v>
      </c>
      <c r="J84" s="18">
        <f>'Data from DHIS2 (AA)'!J57</f>
        <v>0</v>
      </c>
      <c r="K84" s="18">
        <f>'Data from DHIS2 (AA)'!K57</f>
        <v>0</v>
      </c>
      <c r="L84" s="18">
        <f>'Data from DHIS2 (AA)'!L57</f>
        <v>0</v>
      </c>
      <c r="M84" s="18">
        <f>'Data from DHIS2 (AA)'!M57</f>
        <v>0</v>
      </c>
      <c r="N84" s="16">
        <f t="shared" si="17"/>
        <v>0</v>
      </c>
    </row>
    <row r="85" spans="1:14" x14ac:dyDescent="0.3">
      <c r="A85" s="17" t="s">
        <v>13</v>
      </c>
      <c r="B85" s="18" t="b">
        <f t="array" ref="B85">AND(EXACT(B82,B83:B84))</f>
        <v>1</v>
      </c>
      <c r="C85" s="18" t="b">
        <f t="array" ref="C85">AND(EXACT(C82,C83:C84))</f>
        <v>1</v>
      </c>
      <c r="D85" s="18" t="b">
        <f t="array" ref="D85">AND(EXACT(D82,D83:D84))</f>
        <v>1</v>
      </c>
      <c r="E85" s="18" t="b">
        <f t="array" ref="E85">AND(EXACT(E82,E83:E84))</f>
        <v>1</v>
      </c>
      <c r="F85" s="18" t="b">
        <f t="array" ref="F85">AND(EXACT(F82,F83:F84))</f>
        <v>1</v>
      </c>
      <c r="G85" s="18" t="b">
        <f t="array" ref="G85">AND(EXACT(G82,G83:G84))</f>
        <v>1</v>
      </c>
      <c r="H85" s="18" t="b">
        <f t="array" ref="H85">AND(EXACT(H82,H83:H84))</f>
        <v>1</v>
      </c>
      <c r="I85" s="18" t="b">
        <f t="array" ref="I85">AND(EXACT(I82,I83:I84))</f>
        <v>1</v>
      </c>
      <c r="J85" s="18" t="b">
        <f t="array" ref="J85">AND(EXACT(J82,J83:J84))</f>
        <v>1</v>
      </c>
      <c r="K85" s="18" t="b">
        <f t="array" ref="K85">AND(EXACT(K82,K83:K84))</f>
        <v>1</v>
      </c>
      <c r="L85" s="18" t="b">
        <f t="array" ref="L85">AND(EXACT(L82,L83:L84))</f>
        <v>1</v>
      </c>
      <c r="M85" s="18" t="b">
        <f t="array" ref="M85">AND(EXACT(M82,M83:M84))</f>
        <v>1</v>
      </c>
      <c r="N85" s="18" t="b">
        <f t="array" ref="N85">AND(EXACT(N82,N83:N84))</f>
        <v>1</v>
      </c>
    </row>
    <row r="86" spans="1:14" x14ac:dyDescent="0.3">
      <c r="A86"/>
    </row>
    <row r="87" spans="1:14" x14ac:dyDescent="0.3">
      <c r="A87" s="14" t="str">
        <f>'Data from DHIS2 (AA)'!A59</f>
        <v>Immunization Program-Children Immunized-Measles/Rubella-12-23 Months</v>
      </c>
      <c r="B87" s="18">
        <f>'Data from DHIS2 (AA)'!B59</f>
        <v>0</v>
      </c>
      <c r="C87" s="18">
        <f>'Data from DHIS2 (AA)'!C59</f>
        <v>0</v>
      </c>
      <c r="D87" s="18">
        <f>'Data from DHIS2 (AA)'!D59</f>
        <v>0</v>
      </c>
      <c r="E87" s="18">
        <f>'Data from DHIS2 (AA)'!E59</f>
        <v>0</v>
      </c>
      <c r="F87" s="18">
        <f>'Data from DHIS2 (AA)'!F59</f>
        <v>0</v>
      </c>
      <c r="G87" s="18">
        <f>'Data from DHIS2 (AA)'!G59</f>
        <v>0</v>
      </c>
      <c r="H87" s="18">
        <f>'Data from DHIS2 (AA)'!H59</f>
        <v>0</v>
      </c>
      <c r="I87" s="18">
        <f>'Data from DHIS2 (AA)'!I59</f>
        <v>0</v>
      </c>
      <c r="J87" s="18">
        <f>'Data from DHIS2 (AA)'!J59</f>
        <v>0</v>
      </c>
      <c r="K87" s="18">
        <f>'Data from DHIS2 (AA)'!K59</f>
        <v>0</v>
      </c>
      <c r="L87" s="18">
        <f>'Data from DHIS2 (AA)'!L59</f>
        <v>0</v>
      </c>
      <c r="M87" s="18">
        <f>'Data from DHIS2 (AA)'!M59</f>
        <v>0</v>
      </c>
      <c r="N87" s="16">
        <f t="shared" ref="N87:N88" si="18">SUM(B87:M87)</f>
        <v>0</v>
      </c>
    </row>
    <row r="88" spans="1:14" x14ac:dyDescent="0.3">
      <c r="A88" s="14" t="str">
        <f>'Data from DHIS2 (AA)'!A60</f>
        <v>Immunization-Vaccine-Children Immunized-TCV</v>
      </c>
      <c r="B88" s="18">
        <f>'Data from DHIS2 (AA)'!B60</f>
        <v>0</v>
      </c>
      <c r="C88" s="18">
        <f>'Data from DHIS2 (AA)'!C60</f>
        <v>0</v>
      </c>
      <c r="D88" s="18">
        <f>'Data from DHIS2 (AA)'!D60</f>
        <v>0</v>
      </c>
      <c r="E88" s="18">
        <f>'Data from DHIS2 (AA)'!E60</f>
        <v>0</v>
      </c>
      <c r="F88" s="18">
        <f>'Data from DHIS2 (AA)'!F60</f>
        <v>0</v>
      </c>
      <c r="G88" s="18">
        <f>'Data from DHIS2 (AA)'!G60</f>
        <v>0</v>
      </c>
      <c r="H88" s="18">
        <f>'Data from DHIS2 (AA)'!H60</f>
        <v>0</v>
      </c>
      <c r="I88" s="18">
        <f>'Data from DHIS2 (AA)'!I60</f>
        <v>0</v>
      </c>
      <c r="J88" s="18">
        <f>'Data from DHIS2 (AA)'!J60</f>
        <v>0</v>
      </c>
      <c r="K88" s="18">
        <f>'Data from DHIS2 (AA)'!K60</f>
        <v>0</v>
      </c>
      <c r="L88" s="18">
        <f>'Data from DHIS2 (AA)'!L60</f>
        <v>0</v>
      </c>
      <c r="M88" s="18">
        <f>'Data from DHIS2 (AA)'!M60</f>
        <v>0</v>
      </c>
      <c r="N88" s="16">
        <f t="shared" si="18"/>
        <v>0</v>
      </c>
    </row>
    <row r="89" spans="1:14" x14ac:dyDescent="0.3">
      <c r="A89" s="17" t="s">
        <v>14</v>
      </c>
      <c r="B89" s="18" t="b">
        <f>B88=B87</f>
        <v>1</v>
      </c>
      <c r="C89" s="18" t="b">
        <f t="shared" ref="C89:N89" si="19">C88=C87</f>
        <v>1</v>
      </c>
      <c r="D89" s="18" t="b">
        <f t="shared" si="19"/>
        <v>1</v>
      </c>
      <c r="E89" s="18" t="b">
        <f t="shared" si="19"/>
        <v>1</v>
      </c>
      <c r="F89" s="18" t="b">
        <f t="shared" si="19"/>
        <v>1</v>
      </c>
      <c r="G89" s="18" t="b">
        <f t="shared" si="19"/>
        <v>1</v>
      </c>
      <c r="H89" s="18" t="b">
        <f t="shared" si="19"/>
        <v>1</v>
      </c>
      <c r="I89" s="18" t="b">
        <f t="shared" si="19"/>
        <v>1</v>
      </c>
      <c r="J89" s="18" t="b">
        <f t="shared" si="19"/>
        <v>1</v>
      </c>
      <c r="K89" s="18" t="b">
        <f t="shared" si="19"/>
        <v>1</v>
      </c>
      <c r="L89" s="18" t="b">
        <f t="shared" si="19"/>
        <v>1</v>
      </c>
      <c r="M89" s="18" t="b">
        <f t="shared" si="19"/>
        <v>1</v>
      </c>
      <c r="N89" s="16" t="b">
        <f t="shared" si="19"/>
        <v>1</v>
      </c>
    </row>
    <row r="90" spans="1:14" x14ac:dyDescent="0.3">
      <c r="A90"/>
    </row>
    <row r="91" spans="1:14" x14ac:dyDescent="0.3">
      <c r="A91" s="14" t="str">
        <f>'Data from DHIS2 (AA)'!A59</f>
        <v>Immunization Program-Children Immunized-Measles/Rubella-12-23 Months</v>
      </c>
      <c r="B91" s="18">
        <f>'Data from DHIS2 (AA)'!B59</f>
        <v>0</v>
      </c>
      <c r="C91" s="18">
        <f>'Data from DHIS2 (AA)'!C59</f>
        <v>0</v>
      </c>
      <c r="D91" s="18">
        <f>'Data from DHIS2 (AA)'!D59</f>
        <v>0</v>
      </c>
      <c r="E91" s="18">
        <f>'Data from DHIS2 (AA)'!E59</f>
        <v>0</v>
      </c>
      <c r="F91" s="18">
        <f>'Data from DHIS2 (AA)'!F59</f>
        <v>0</v>
      </c>
      <c r="G91" s="18">
        <f>'Data from DHIS2 (AA)'!G59</f>
        <v>0</v>
      </c>
      <c r="H91" s="18">
        <f>'Data from DHIS2 (AA)'!H59</f>
        <v>0</v>
      </c>
      <c r="I91" s="18">
        <f>'Data from DHIS2 (AA)'!I59</f>
        <v>0</v>
      </c>
      <c r="J91" s="18">
        <f>'Data from DHIS2 (AA)'!J59</f>
        <v>0</v>
      </c>
      <c r="K91" s="18">
        <f>'Data from DHIS2 (AA)'!K59</f>
        <v>0</v>
      </c>
      <c r="L91" s="18">
        <f>'Data from DHIS2 (AA)'!L59</f>
        <v>0</v>
      </c>
      <c r="M91" s="18">
        <f>'Data from DHIS2 (AA)'!M59</f>
        <v>0</v>
      </c>
      <c r="N91" s="16">
        <f t="shared" ref="N91" si="20">SUM(B91:M91)</f>
        <v>0</v>
      </c>
    </row>
    <row r="92" spans="1:14" x14ac:dyDescent="0.3">
      <c r="A92" s="14" t="str">
        <f>'Data from DHIS2 (AA)'!A82</f>
        <v>Fully Immunized Children -GESI</v>
      </c>
      <c r="B92" s="18">
        <f>'Data from DHIS2 (AA)'!B82</f>
        <v>0</v>
      </c>
      <c r="C92" s="18">
        <f>'Data from DHIS2 (AA)'!C82</f>
        <v>0</v>
      </c>
      <c r="D92" s="18">
        <f>'Data from DHIS2 (AA)'!D82</f>
        <v>0</v>
      </c>
      <c r="E92" s="18">
        <f>'Data from DHIS2 (AA)'!E82</f>
        <v>0</v>
      </c>
      <c r="F92" s="18">
        <f>'Data from DHIS2 (AA)'!F82</f>
        <v>0</v>
      </c>
      <c r="G92" s="18">
        <f>'Data from DHIS2 (AA)'!G82</f>
        <v>0</v>
      </c>
      <c r="H92" s="18">
        <f>'Data from DHIS2 (AA)'!H82</f>
        <v>0</v>
      </c>
      <c r="I92" s="18">
        <f>'Data from DHIS2 (AA)'!I82</f>
        <v>0</v>
      </c>
      <c r="J92" s="18">
        <f>'Data from DHIS2 (AA)'!J82</f>
        <v>0</v>
      </c>
      <c r="K92" s="18">
        <f>'Data from DHIS2 (AA)'!K82</f>
        <v>0</v>
      </c>
      <c r="L92" s="18">
        <f>'Data from DHIS2 (AA)'!L82</f>
        <v>0</v>
      </c>
      <c r="M92" s="18">
        <f>'Data from DHIS2 (AA)'!M82</f>
        <v>0</v>
      </c>
      <c r="N92" s="16">
        <f>SUM(B92:M92)</f>
        <v>0</v>
      </c>
    </row>
    <row r="93" spans="1:14" x14ac:dyDescent="0.3">
      <c r="A93" s="21" t="s">
        <v>15</v>
      </c>
      <c r="B93" s="18" t="b">
        <f>B91=B92</f>
        <v>1</v>
      </c>
      <c r="C93" s="18" t="b">
        <f t="shared" ref="C93:N93" si="21">C91=C92</f>
        <v>1</v>
      </c>
      <c r="D93" s="18" t="b">
        <f t="shared" si="21"/>
        <v>1</v>
      </c>
      <c r="E93" s="18" t="b">
        <f t="shared" si="21"/>
        <v>1</v>
      </c>
      <c r="F93" s="18" t="b">
        <f t="shared" si="21"/>
        <v>1</v>
      </c>
      <c r="G93" s="18" t="b">
        <f t="shared" si="21"/>
        <v>1</v>
      </c>
      <c r="H93" s="18" t="b">
        <f t="shared" si="21"/>
        <v>1</v>
      </c>
      <c r="I93" s="18" t="b">
        <f t="shared" si="21"/>
        <v>1</v>
      </c>
      <c r="J93" s="18" t="b">
        <f t="shared" si="21"/>
        <v>1</v>
      </c>
      <c r="K93" s="18" t="b">
        <f t="shared" si="21"/>
        <v>1</v>
      </c>
      <c r="L93" s="18" t="b">
        <f t="shared" si="21"/>
        <v>1</v>
      </c>
      <c r="M93" s="18" t="b">
        <f t="shared" si="21"/>
        <v>1</v>
      </c>
      <c r="N93" s="18" t="b">
        <f t="shared" si="21"/>
        <v>1</v>
      </c>
    </row>
    <row r="94" spans="1:14" x14ac:dyDescent="0.3">
      <c r="A94"/>
    </row>
    <row r="95" spans="1:14" x14ac:dyDescent="0.3">
      <c r="A95" s="14" t="str">
        <f>'Data from DHIS2 (AA)'!A43</f>
        <v>Immunization Program-Vaccine Type-Children Immunized-BCG Doses</v>
      </c>
      <c r="B95" s="18">
        <f>'Data from DHIS2 (AA)'!B43</f>
        <v>0</v>
      </c>
      <c r="C95" s="18">
        <f>'Data from DHIS2 (AA)'!C43</f>
        <v>0</v>
      </c>
      <c r="D95" s="18">
        <f>'Data from DHIS2 (AA)'!D43</f>
        <v>0</v>
      </c>
      <c r="E95" s="18">
        <f>'Data from DHIS2 (AA)'!E43</f>
        <v>0</v>
      </c>
      <c r="F95" s="18">
        <f>'Data from DHIS2 (AA)'!F43</f>
        <v>0</v>
      </c>
      <c r="G95" s="18">
        <f>'Data from DHIS2 (AA)'!G43</f>
        <v>0</v>
      </c>
      <c r="H95" s="18">
        <f>'Data from DHIS2 (AA)'!H43</f>
        <v>0</v>
      </c>
      <c r="I95" s="18">
        <f>'Data from DHIS2 (AA)'!I43</f>
        <v>0</v>
      </c>
      <c r="J95" s="18">
        <f>'Data from DHIS2 (AA)'!J43</f>
        <v>0</v>
      </c>
      <c r="K95" s="18">
        <f>'Data from DHIS2 (AA)'!K43</f>
        <v>0</v>
      </c>
      <c r="L95" s="18">
        <f>'Data from DHIS2 (AA)'!L43</f>
        <v>0</v>
      </c>
      <c r="M95" s="18">
        <f>'Data from DHIS2 (AA)'!M43</f>
        <v>0</v>
      </c>
      <c r="N95" s="16">
        <f t="shared" ref="N95" si="22">SUM(B95:M95)</f>
        <v>0</v>
      </c>
    </row>
    <row r="96" spans="1:14" x14ac:dyDescent="0.3">
      <c r="A96" s="14" t="str">
        <f>'Data from DHIS2 (AA)'!A64</f>
        <v>Immunization Program-Vaccine Type-Dose-Received-BCG Doses</v>
      </c>
      <c r="B96" s="18">
        <f>'Data from DHIS2 (AA)'!B64</f>
        <v>0</v>
      </c>
      <c r="C96" s="18">
        <f>'Data from DHIS2 (AA)'!C64</f>
        <v>0</v>
      </c>
      <c r="D96" s="18">
        <f>'Data from DHIS2 (AA)'!D64</f>
        <v>0</v>
      </c>
      <c r="E96" s="18">
        <f>'Data from DHIS2 (AA)'!E64</f>
        <v>0</v>
      </c>
      <c r="F96" s="18">
        <f>'Data from DHIS2 (AA)'!F64</f>
        <v>0</v>
      </c>
      <c r="G96" s="18">
        <f>'Data from DHIS2 (AA)'!G64</f>
        <v>0</v>
      </c>
      <c r="H96" s="18">
        <f>'Data from DHIS2 (AA)'!H64</f>
        <v>0</v>
      </c>
      <c r="I96" s="18">
        <f>'Data from DHIS2 (AA)'!I64</f>
        <v>0</v>
      </c>
      <c r="J96" s="18">
        <f>'Data from DHIS2 (AA)'!J64</f>
        <v>0</v>
      </c>
      <c r="K96" s="18">
        <f>'Data from DHIS2 (AA)'!K64</f>
        <v>0</v>
      </c>
      <c r="L96" s="18">
        <f>'Data from DHIS2 (AA)'!L64</f>
        <v>0</v>
      </c>
      <c r="M96" s="18">
        <f>'Data from DHIS2 (AA)'!M64</f>
        <v>0</v>
      </c>
      <c r="N96" s="16">
        <f t="shared" ref="N96:N97" si="23">SUM(B96:M96)</f>
        <v>0</v>
      </c>
    </row>
    <row r="97" spans="1:14" x14ac:dyDescent="0.3">
      <c r="A97" s="14" t="str">
        <f>'Data from DHIS2 (AA)'!A65</f>
        <v>Immunization-Vaccine Expenditure-Opened for Immunization-BCG</v>
      </c>
      <c r="B97" s="18">
        <f>'Data from DHIS2 (AA)'!B65</f>
        <v>0</v>
      </c>
      <c r="C97" s="18">
        <f>'Data from DHIS2 (AA)'!C65</f>
        <v>0</v>
      </c>
      <c r="D97" s="18">
        <f>'Data from DHIS2 (AA)'!D65</f>
        <v>0</v>
      </c>
      <c r="E97" s="18">
        <f>'Data from DHIS2 (AA)'!E65</f>
        <v>0</v>
      </c>
      <c r="F97" s="18">
        <f>'Data from DHIS2 (AA)'!F65</f>
        <v>0</v>
      </c>
      <c r="G97" s="18">
        <f>'Data from DHIS2 (AA)'!G65</f>
        <v>0</v>
      </c>
      <c r="H97" s="18">
        <f>'Data from DHIS2 (AA)'!H65</f>
        <v>0</v>
      </c>
      <c r="I97" s="18">
        <f>'Data from DHIS2 (AA)'!I65</f>
        <v>0</v>
      </c>
      <c r="J97" s="18">
        <f>'Data from DHIS2 (AA)'!J65</f>
        <v>0</v>
      </c>
      <c r="K97" s="18">
        <f>'Data from DHIS2 (AA)'!K65</f>
        <v>0</v>
      </c>
      <c r="L97" s="18">
        <f>'Data from DHIS2 (AA)'!L65</f>
        <v>0</v>
      </c>
      <c r="M97" s="18">
        <f>'Data from DHIS2 (AA)'!M65</f>
        <v>0</v>
      </c>
      <c r="N97" s="16">
        <f t="shared" si="23"/>
        <v>0</v>
      </c>
    </row>
    <row r="98" spans="1:14" x14ac:dyDescent="0.3">
      <c r="A98" s="17" t="s">
        <v>16</v>
      </c>
      <c r="B98" s="18" t="b">
        <f>B95&lt;=B96</f>
        <v>1</v>
      </c>
      <c r="C98" s="18" t="b">
        <f t="shared" ref="C98:M98" si="24">C95&lt;=C96</f>
        <v>1</v>
      </c>
      <c r="D98" s="18" t="b">
        <f t="shared" si="24"/>
        <v>1</v>
      </c>
      <c r="E98" s="18" t="b">
        <f t="shared" si="24"/>
        <v>1</v>
      </c>
      <c r="F98" s="18" t="b">
        <f t="shared" si="24"/>
        <v>1</v>
      </c>
      <c r="G98" s="18" t="b">
        <f t="shared" si="24"/>
        <v>1</v>
      </c>
      <c r="H98" s="18" t="b">
        <f t="shared" si="24"/>
        <v>1</v>
      </c>
      <c r="I98" s="18" t="b">
        <f t="shared" si="24"/>
        <v>1</v>
      </c>
      <c r="J98" s="18" t="b">
        <f t="shared" si="24"/>
        <v>1</v>
      </c>
      <c r="K98" s="18" t="b">
        <f t="shared" si="24"/>
        <v>1</v>
      </c>
      <c r="L98" s="18" t="b">
        <f t="shared" si="24"/>
        <v>1</v>
      </c>
      <c r="M98" s="18" t="b">
        <f t="shared" si="24"/>
        <v>1</v>
      </c>
      <c r="N98" s="18" t="b">
        <f>N95&lt;=N96</f>
        <v>1</v>
      </c>
    </row>
    <row r="99" spans="1:14" x14ac:dyDescent="0.3">
      <c r="A99" s="17" t="s">
        <v>17</v>
      </c>
      <c r="B99" s="18" t="b">
        <f t="shared" ref="B99:N99" si="25">B96&gt;=B97</f>
        <v>1</v>
      </c>
      <c r="C99" s="18" t="b">
        <f t="shared" si="25"/>
        <v>1</v>
      </c>
      <c r="D99" s="18" t="b">
        <f t="shared" si="25"/>
        <v>1</v>
      </c>
      <c r="E99" s="18" t="b">
        <f t="shared" si="25"/>
        <v>1</v>
      </c>
      <c r="F99" s="18" t="b">
        <f t="shared" si="25"/>
        <v>1</v>
      </c>
      <c r="G99" s="18" t="b">
        <f t="shared" si="25"/>
        <v>1</v>
      </c>
      <c r="H99" s="18" t="b">
        <f t="shared" si="25"/>
        <v>1</v>
      </c>
      <c r="I99" s="18" t="b">
        <f t="shared" si="25"/>
        <v>1</v>
      </c>
      <c r="J99" s="18" t="b">
        <f t="shared" si="25"/>
        <v>1</v>
      </c>
      <c r="K99" s="18" t="b">
        <f t="shared" si="25"/>
        <v>1</v>
      </c>
      <c r="L99" s="18" t="b">
        <f t="shared" si="25"/>
        <v>1</v>
      </c>
      <c r="M99" s="18" t="b">
        <f t="shared" si="25"/>
        <v>1</v>
      </c>
      <c r="N99" s="18" t="b">
        <f t="shared" si="25"/>
        <v>1</v>
      </c>
    </row>
    <row r="100" spans="1:14" x14ac:dyDescent="0.3">
      <c r="A100"/>
    </row>
    <row r="101" spans="1:14" x14ac:dyDescent="0.3">
      <c r="A101" s="14" t="s">
        <v>18</v>
      </c>
      <c r="B101" s="18">
        <f>SUM('Data from DHIS2 (AA)'!B44,'Data from DHIS2 (AA)'!B49)</f>
        <v>0</v>
      </c>
      <c r="C101" s="18">
        <f>SUM('Data from DHIS2 (AA)'!C44,'Data from DHIS2 (AA)'!C49)</f>
        <v>0</v>
      </c>
      <c r="D101" s="18">
        <f>SUM('Data from DHIS2 (AA)'!D44,'Data from DHIS2 (AA)'!D49)</f>
        <v>0</v>
      </c>
      <c r="E101" s="18">
        <f>SUM('Data from DHIS2 (AA)'!E44,'Data from DHIS2 (AA)'!E49)</f>
        <v>0</v>
      </c>
      <c r="F101" s="18">
        <f>SUM('Data from DHIS2 (AA)'!F44,'Data from DHIS2 (AA)'!F49)</f>
        <v>0</v>
      </c>
      <c r="G101" s="18">
        <f>SUM('Data from DHIS2 (AA)'!G44,'Data from DHIS2 (AA)'!G49)</f>
        <v>0</v>
      </c>
      <c r="H101" s="18">
        <f>SUM('Data from DHIS2 (AA)'!H44,'Data from DHIS2 (AA)'!H49)</f>
        <v>0</v>
      </c>
      <c r="I101" s="18">
        <f>SUM('Data from DHIS2 (AA)'!I44,'Data from DHIS2 (AA)'!I49)</f>
        <v>0</v>
      </c>
      <c r="J101" s="18">
        <f>SUM('Data from DHIS2 (AA)'!J44,'Data from DHIS2 (AA)'!J49)</f>
        <v>0</v>
      </c>
      <c r="K101" s="18">
        <f>SUM('Data from DHIS2 (AA)'!K44,'Data from DHIS2 (AA)'!K49)</f>
        <v>0</v>
      </c>
      <c r="L101" s="18">
        <f>SUM('Data from DHIS2 (AA)'!L44,'Data from DHIS2 (AA)'!L49)</f>
        <v>0</v>
      </c>
      <c r="M101" s="18">
        <f>SUM('Data from DHIS2 (AA)'!M44,'Data from DHIS2 (AA)'!M49)</f>
        <v>0</v>
      </c>
      <c r="N101" s="16">
        <f t="shared" ref="N101:N103" si="26">SUM(B101:M101)</f>
        <v>0</v>
      </c>
    </row>
    <row r="102" spans="1:14" x14ac:dyDescent="0.3">
      <c r="A102" s="14" t="str">
        <f>'Data from DHIS2 (AA)'!A66</f>
        <v>Immunization Program-Vaccine Type-Dose-Received-Rota Doses</v>
      </c>
      <c r="B102" s="18">
        <f>'Data from DHIS2 (AA)'!B66</f>
        <v>0</v>
      </c>
      <c r="C102" s="18">
        <f>'Data from DHIS2 (AA)'!C66</f>
        <v>0</v>
      </c>
      <c r="D102" s="18">
        <f>'Data from DHIS2 (AA)'!D66</f>
        <v>0</v>
      </c>
      <c r="E102" s="18">
        <f>'Data from DHIS2 (AA)'!E66</f>
        <v>0</v>
      </c>
      <c r="F102" s="18">
        <f>'Data from DHIS2 (AA)'!F66</f>
        <v>0</v>
      </c>
      <c r="G102" s="18">
        <f>'Data from DHIS2 (AA)'!G66</f>
        <v>0</v>
      </c>
      <c r="H102" s="18">
        <f>'Data from DHIS2 (AA)'!H66</f>
        <v>0</v>
      </c>
      <c r="I102" s="18">
        <f>'Data from DHIS2 (AA)'!I66</f>
        <v>0</v>
      </c>
      <c r="J102" s="18">
        <f>'Data from DHIS2 (AA)'!J66</f>
        <v>0</v>
      </c>
      <c r="K102" s="18">
        <f>'Data from DHIS2 (AA)'!K66</f>
        <v>0</v>
      </c>
      <c r="L102" s="18">
        <f>'Data from DHIS2 (AA)'!L66</f>
        <v>0</v>
      </c>
      <c r="M102" s="18">
        <f>'Data from DHIS2 (AA)'!M66</f>
        <v>0</v>
      </c>
      <c r="N102" s="16">
        <f t="shared" si="26"/>
        <v>0</v>
      </c>
    </row>
    <row r="103" spans="1:14" x14ac:dyDescent="0.3">
      <c r="A103" s="14" t="str">
        <f>'Data from DHIS2 (AA)'!A67</f>
        <v>Immunization-Vaccine Expenditure-Opened for Immunization-Rota</v>
      </c>
      <c r="B103" s="18">
        <f>'Data from DHIS2 (AA)'!B67</f>
        <v>0</v>
      </c>
      <c r="C103" s="18">
        <f>'Data from DHIS2 (AA)'!C67</f>
        <v>0</v>
      </c>
      <c r="D103" s="18">
        <f>'Data from DHIS2 (AA)'!D67</f>
        <v>0</v>
      </c>
      <c r="E103" s="18">
        <f>'Data from DHIS2 (AA)'!E67</f>
        <v>0</v>
      </c>
      <c r="F103" s="18">
        <f>'Data from DHIS2 (AA)'!F67</f>
        <v>0</v>
      </c>
      <c r="G103" s="18">
        <f>'Data from DHIS2 (AA)'!G67</f>
        <v>0</v>
      </c>
      <c r="H103" s="18">
        <f>'Data from DHIS2 (AA)'!H67</f>
        <v>0</v>
      </c>
      <c r="I103" s="18">
        <f>'Data from DHIS2 (AA)'!I67</f>
        <v>0</v>
      </c>
      <c r="J103" s="18">
        <f>'Data from DHIS2 (AA)'!J67</f>
        <v>0</v>
      </c>
      <c r="K103" s="18">
        <f>'Data from DHIS2 (AA)'!K67</f>
        <v>0</v>
      </c>
      <c r="L103" s="18">
        <f>'Data from DHIS2 (AA)'!L67</f>
        <v>0</v>
      </c>
      <c r="M103" s="18">
        <f>'Data from DHIS2 (AA)'!M67</f>
        <v>0</v>
      </c>
      <c r="N103" s="16">
        <f t="shared" si="26"/>
        <v>0</v>
      </c>
    </row>
    <row r="104" spans="1:14" x14ac:dyDescent="0.3">
      <c r="A104" s="17" t="s">
        <v>19</v>
      </c>
      <c r="B104" s="18" t="b">
        <f>B101&lt;=B102</f>
        <v>1</v>
      </c>
      <c r="C104" s="18" t="b">
        <f t="shared" ref="C104:M104" si="27">C101&lt;=C102</f>
        <v>1</v>
      </c>
      <c r="D104" s="18" t="b">
        <f t="shared" si="27"/>
        <v>1</v>
      </c>
      <c r="E104" s="18" t="b">
        <f t="shared" si="27"/>
        <v>1</v>
      </c>
      <c r="F104" s="18" t="b">
        <f t="shared" si="27"/>
        <v>1</v>
      </c>
      <c r="G104" s="18" t="b">
        <f t="shared" si="27"/>
        <v>1</v>
      </c>
      <c r="H104" s="18" t="b">
        <f t="shared" si="27"/>
        <v>1</v>
      </c>
      <c r="I104" s="18" t="b">
        <f t="shared" si="27"/>
        <v>1</v>
      </c>
      <c r="J104" s="18" t="b">
        <f t="shared" si="27"/>
        <v>1</v>
      </c>
      <c r="K104" s="18" t="b">
        <f t="shared" si="27"/>
        <v>1</v>
      </c>
      <c r="L104" s="18" t="b">
        <f t="shared" si="27"/>
        <v>1</v>
      </c>
      <c r="M104" s="18" t="b">
        <f t="shared" si="27"/>
        <v>1</v>
      </c>
      <c r="N104" s="18" t="b">
        <f>N101&lt;=N102</f>
        <v>1</v>
      </c>
    </row>
    <row r="105" spans="1:14" x14ac:dyDescent="0.3">
      <c r="A105" s="17" t="s">
        <v>17</v>
      </c>
      <c r="B105" s="18" t="b">
        <f t="shared" ref="B105:N105" si="28">B102&gt;=B103</f>
        <v>1</v>
      </c>
      <c r="C105" s="18" t="b">
        <f t="shared" si="28"/>
        <v>1</v>
      </c>
      <c r="D105" s="18" t="b">
        <f t="shared" si="28"/>
        <v>1</v>
      </c>
      <c r="E105" s="18" t="b">
        <f t="shared" si="28"/>
        <v>1</v>
      </c>
      <c r="F105" s="18" t="b">
        <f t="shared" si="28"/>
        <v>1</v>
      </c>
      <c r="G105" s="18" t="b">
        <f t="shared" si="28"/>
        <v>1</v>
      </c>
      <c r="H105" s="18" t="b">
        <f t="shared" si="28"/>
        <v>1</v>
      </c>
      <c r="I105" s="18" t="b">
        <f t="shared" si="28"/>
        <v>1</v>
      </c>
      <c r="J105" s="18" t="b">
        <f t="shared" si="28"/>
        <v>1</v>
      </c>
      <c r="K105" s="18" t="b">
        <f t="shared" si="28"/>
        <v>1</v>
      </c>
      <c r="L105" s="18" t="b">
        <f t="shared" si="28"/>
        <v>1</v>
      </c>
      <c r="M105" s="18" t="b">
        <f t="shared" si="28"/>
        <v>1</v>
      </c>
      <c r="N105" s="18" t="b">
        <f t="shared" si="28"/>
        <v>1</v>
      </c>
    </row>
    <row r="106" spans="1:14" x14ac:dyDescent="0.3">
      <c r="A106"/>
    </row>
    <row r="107" spans="1:14" x14ac:dyDescent="0.3">
      <c r="A107" s="14" t="s">
        <v>20</v>
      </c>
      <c r="B107" s="18">
        <f>SUM('Data from DHIS2 (AA)'!B45,'Data from DHIS2 (AA)'!B50,'Data from DHIS2 (AA)'!B53)</f>
        <v>0</v>
      </c>
      <c r="C107" s="18">
        <f>SUM('Data from DHIS2 (AA)'!C45,'Data from DHIS2 (AA)'!C50,'Data from DHIS2 (AA)'!C53)</f>
        <v>0</v>
      </c>
      <c r="D107" s="18">
        <f>SUM('Data from DHIS2 (AA)'!D45,'Data from DHIS2 (AA)'!D50,'Data from DHIS2 (AA)'!D53)</f>
        <v>0</v>
      </c>
      <c r="E107" s="18">
        <f>SUM('Data from DHIS2 (AA)'!E45,'Data from DHIS2 (AA)'!E50,'Data from DHIS2 (AA)'!E53)</f>
        <v>0</v>
      </c>
      <c r="F107" s="18">
        <f>SUM('Data from DHIS2 (AA)'!F45,'Data from DHIS2 (AA)'!F50,'Data from DHIS2 (AA)'!F53)</f>
        <v>0</v>
      </c>
      <c r="G107" s="18">
        <f>SUM('Data from DHIS2 (AA)'!G45,'Data from DHIS2 (AA)'!G50,'Data from DHIS2 (AA)'!G53)</f>
        <v>0</v>
      </c>
      <c r="H107" s="18">
        <f>SUM('Data from DHIS2 (AA)'!H45,'Data from DHIS2 (AA)'!H50,'Data from DHIS2 (AA)'!H53)</f>
        <v>0</v>
      </c>
      <c r="I107" s="18">
        <f>SUM('Data from DHIS2 (AA)'!I45,'Data from DHIS2 (AA)'!I50,'Data from DHIS2 (AA)'!I53)</f>
        <v>0</v>
      </c>
      <c r="J107" s="18">
        <f>SUM('Data from DHIS2 (AA)'!J45,'Data from DHIS2 (AA)'!J50,'Data from DHIS2 (AA)'!J53)</f>
        <v>0</v>
      </c>
      <c r="K107" s="18">
        <f>SUM('Data from DHIS2 (AA)'!K45,'Data from DHIS2 (AA)'!K50,'Data from DHIS2 (AA)'!K53)</f>
        <v>0</v>
      </c>
      <c r="L107" s="18">
        <f>SUM('Data from DHIS2 (AA)'!L45,'Data from DHIS2 (AA)'!L50,'Data from DHIS2 (AA)'!L53)</f>
        <v>0</v>
      </c>
      <c r="M107" s="18">
        <f>SUM('Data from DHIS2 (AA)'!M45,'Data from DHIS2 (AA)'!M50,'Data from DHIS2 (AA)'!M53)</f>
        <v>0</v>
      </c>
      <c r="N107" s="16">
        <f t="shared" ref="N107:N109" si="29">SUM(B107:M107)</f>
        <v>0</v>
      </c>
    </row>
    <row r="108" spans="1:14" x14ac:dyDescent="0.3">
      <c r="A108" s="14" t="str">
        <f>'Data from DHIS2 (AA)'!A68</f>
        <v>Immunization Program-Vaccine Type-Dose-Received-OPV</v>
      </c>
      <c r="B108" s="18">
        <f>'Data from DHIS2 (AA)'!B68</f>
        <v>0</v>
      </c>
      <c r="C108" s="18">
        <f>'Data from DHIS2 (AA)'!C68</f>
        <v>0</v>
      </c>
      <c r="D108" s="18">
        <f>'Data from DHIS2 (AA)'!D68</f>
        <v>0</v>
      </c>
      <c r="E108" s="18">
        <f>'Data from DHIS2 (AA)'!E68</f>
        <v>0</v>
      </c>
      <c r="F108" s="18">
        <f>'Data from DHIS2 (AA)'!F68</f>
        <v>0</v>
      </c>
      <c r="G108" s="18">
        <f>'Data from DHIS2 (AA)'!G68</f>
        <v>0</v>
      </c>
      <c r="H108" s="18">
        <f>'Data from DHIS2 (AA)'!H68</f>
        <v>0</v>
      </c>
      <c r="I108" s="18">
        <f>'Data from DHIS2 (AA)'!I68</f>
        <v>0</v>
      </c>
      <c r="J108" s="18">
        <f>'Data from DHIS2 (AA)'!J68</f>
        <v>0</v>
      </c>
      <c r="K108" s="18">
        <f>'Data from DHIS2 (AA)'!K68</f>
        <v>0</v>
      </c>
      <c r="L108" s="18">
        <f>'Data from DHIS2 (AA)'!L68</f>
        <v>0</v>
      </c>
      <c r="M108" s="18">
        <f>'Data from DHIS2 (AA)'!M68</f>
        <v>0</v>
      </c>
      <c r="N108" s="16">
        <f t="shared" si="29"/>
        <v>0</v>
      </c>
    </row>
    <row r="109" spans="1:14" x14ac:dyDescent="0.3">
      <c r="A109" s="14" t="str">
        <f>'Data from DHIS2 (AA)'!A69</f>
        <v>Immunization-Vaccine Expenditure-Opened for Immunization-OPV</v>
      </c>
      <c r="B109" s="18">
        <f>'Data from DHIS2 (AA)'!B69</f>
        <v>0</v>
      </c>
      <c r="C109" s="18">
        <f>'Data from DHIS2 (AA)'!C69</f>
        <v>0</v>
      </c>
      <c r="D109" s="18">
        <f>'Data from DHIS2 (AA)'!D69</f>
        <v>0</v>
      </c>
      <c r="E109" s="18">
        <f>'Data from DHIS2 (AA)'!E69</f>
        <v>0</v>
      </c>
      <c r="F109" s="18">
        <f>'Data from DHIS2 (AA)'!F69</f>
        <v>0</v>
      </c>
      <c r="G109" s="18">
        <f>'Data from DHIS2 (AA)'!G69</f>
        <v>0</v>
      </c>
      <c r="H109" s="18">
        <f>'Data from DHIS2 (AA)'!H69</f>
        <v>0</v>
      </c>
      <c r="I109" s="18">
        <f>'Data from DHIS2 (AA)'!I69</f>
        <v>0</v>
      </c>
      <c r="J109" s="18">
        <f>'Data from DHIS2 (AA)'!J69</f>
        <v>0</v>
      </c>
      <c r="K109" s="18">
        <f>'Data from DHIS2 (AA)'!K69</f>
        <v>0</v>
      </c>
      <c r="L109" s="18">
        <f>'Data from DHIS2 (AA)'!L69</f>
        <v>0</v>
      </c>
      <c r="M109" s="18">
        <f>'Data from DHIS2 (AA)'!M69</f>
        <v>0</v>
      </c>
      <c r="N109" s="16">
        <f t="shared" si="29"/>
        <v>0</v>
      </c>
    </row>
    <row r="110" spans="1:14" x14ac:dyDescent="0.3">
      <c r="A110" s="17" t="s">
        <v>21</v>
      </c>
      <c r="B110" s="18" t="b">
        <f>B107&lt;=B108</f>
        <v>1</v>
      </c>
      <c r="C110" s="18" t="b">
        <f t="shared" ref="C110:M110" si="30">C107&lt;=C108</f>
        <v>1</v>
      </c>
      <c r="D110" s="18" t="b">
        <f t="shared" si="30"/>
        <v>1</v>
      </c>
      <c r="E110" s="18" t="b">
        <f t="shared" si="30"/>
        <v>1</v>
      </c>
      <c r="F110" s="18" t="b">
        <f t="shared" si="30"/>
        <v>1</v>
      </c>
      <c r="G110" s="18" t="b">
        <f t="shared" si="30"/>
        <v>1</v>
      </c>
      <c r="H110" s="18" t="b">
        <f t="shared" si="30"/>
        <v>1</v>
      </c>
      <c r="I110" s="18" t="b">
        <f t="shared" si="30"/>
        <v>1</v>
      </c>
      <c r="J110" s="18" t="b">
        <f t="shared" si="30"/>
        <v>1</v>
      </c>
      <c r="K110" s="18" t="b">
        <f t="shared" si="30"/>
        <v>1</v>
      </c>
      <c r="L110" s="18" t="b">
        <f t="shared" si="30"/>
        <v>1</v>
      </c>
      <c r="M110" s="18" t="b">
        <f t="shared" si="30"/>
        <v>1</v>
      </c>
      <c r="N110" s="18" t="b">
        <f>N107&lt;=N108</f>
        <v>1</v>
      </c>
    </row>
    <row r="111" spans="1:14" x14ac:dyDescent="0.3">
      <c r="A111" s="17" t="s">
        <v>17</v>
      </c>
      <c r="B111" s="18" t="b">
        <f t="shared" ref="B111:N111" si="31">B108&gt;=B109</f>
        <v>1</v>
      </c>
      <c r="C111" s="18" t="b">
        <f t="shared" si="31"/>
        <v>1</v>
      </c>
      <c r="D111" s="18" t="b">
        <f t="shared" si="31"/>
        <v>1</v>
      </c>
      <c r="E111" s="18" t="b">
        <f t="shared" si="31"/>
        <v>1</v>
      </c>
      <c r="F111" s="18" t="b">
        <f t="shared" si="31"/>
        <v>1</v>
      </c>
      <c r="G111" s="18" t="b">
        <f t="shared" si="31"/>
        <v>1</v>
      </c>
      <c r="H111" s="18" t="b">
        <f t="shared" si="31"/>
        <v>1</v>
      </c>
      <c r="I111" s="18" t="b">
        <f t="shared" si="31"/>
        <v>1</v>
      </c>
      <c r="J111" s="18" t="b">
        <f t="shared" si="31"/>
        <v>1</v>
      </c>
      <c r="K111" s="18" t="b">
        <f t="shared" si="31"/>
        <v>1</v>
      </c>
      <c r="L111" s="18" t="b">
        <f t="shared" si="31"/>
        <v>1</v>
      </c>
      <c r="M111" s="18" t="b">
        <f t="shared" si="31"/>
        <v>1</v>
      </c>
      <c r="N111" s="18" t="b">
        <f t="shared" si="31"/>
        <v>1</v>
      </c>
    </row>
    <row r="112" spans="1:14" x14ac:dyDescent="0.3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 x14ac:dyDescent="0.3">
      <c r="A113" s="14" t="s">
        <v>22</v>
      </c>
      <c r="B113" s="18">
        <f>SUM('Data from DHIS2 (AA)'!B46,'Data from DHIS2 (AA)'!B54)</f>
        <v>0</v>
      </c>
      <c r="C113" s="18">
        <f>SUM('Data from DHIS2 (AA)'!C46,'Data from DHIS2 (AA)'!C54)</f>
        <v>0</v>
      </c>
      <c r="D113" s="18">
        <f>SUM('Data from DHIS2 (AA)'!D46,'Data from DHIS2 (AA)'!D54)</f>
        <v>0</v>
      </c>
      <c r="E113" s="18">
        <f>SUM('Data from DHIS2 (AA)'!E46,'Data from DHIS2 (AA)'!E54)</f>
        <v>0</v>
      </c>
      <c r="F113" s="18">
        <f>SUM('Data from DHIS2 (AA)'!F46,'Data from DHIS2 (AA)'!F54)</f>
        <v>0</v>
      </c>
      <c r="G113" s="18">
        <f>SUM('Data from DHIS2 (AA)'!G46,'Data from DHIS2 (AA)'!G54)</f>
        <v>0</v>
      </c>
      <c r="H113" s="18">
        <f>SUM('Data from DHIS2 (AA)'!H46,'Data from DHIS2 (AA)'!H54)</f>
        <v>0</v>
      </c>
      <c r="I113" s="18">
        <f>SUM('Data from DHIS2 (AA)'!I46,'Data from DHIS2 (AA)'!I54)</f>
        <v>0</v>
      </c>
      <c r="J113" s="18">
        <f>SUM('Data from DHIS2 (AA)'!J46,'Data from DHIS2 (AA)'!J54)</f>
        <v>0</v>
      </c>
      <c r="K113" s="18">
        <f>SUM('Data from DHIS2 (AA)'!K46,'Data from DHIS2 (AA)'!K54)</f>
        <v>0</v>
      </c>
      <c r="L113" s="18">
        <f>SUM('Data from DHIS2 (AA)'!L46,'Data from DHIS2 (AA)'!L54)</f>
        <v>0</v>
      </c>
      <c r="M113" s="18">
        <f>SUM('Data from DHIS2 (AA)'!M46,'Data from DHIS2 (AA)'!M54)</f>
        <v>0</v>
      </c>
      <c r="N113" s="16">
        <f t="shared" ref="N113:N115" si="32">SUM(B113:M113)</f>
        <v>0</v>
      </c>
    </row>
    <row r="114" spans="1:14" x14ac:dyDescent="0.3">
      <c r="A114" s="14" t="str">
        <f>'Data from DHIS2 (AA)'!A70</f>
        <v>Immunization Program-Vaccine Type-Dose-Received-FIPV Doses</v>
      </c>
      <c r="B114" s="18">
        <f>'Data from DHIS2 (AA)'!B70</f>
        <v>0</v>
      </c>
      <c r="C114" s="18">
        <f>'Data from DHIS2 (AA)'!C70</f>
        <v>0</v>
      </c>
      <c r="D114" s="18">
        <f>'Data from DHIS2 (AA)'!D70</f>
        <v>0</v>
      </c>
      <c r="E114" s="18">
        <f>'Data from DHIS2 (AA)'!E70</f>
        <v>0</v>
      </c>
      <c r="F114" s="18">
        <f>'Data from DHIS2 (AA)'!F70</f>
        <v>0</v>
      </c>
      <c r="G114" s="18">
        <f>'Data from DHIS2 (AA)'!G70</f>
        <v>0</v>
      </c>
      <c r="H114" s="18">
        <f>'Data from DHIS2 (AA)'!H70</f>
        <v>0</v>
      </c>
      <c r="I114" s="18">
        <f>'Data from DHIS2 (AA)'!I70</f>
        <v>0</v>
      </c>
      <c r="J114" s="18">
        <f>'Data from DHIS2 (AA)'!J70</f>
        <v>0</v>
      </c>
      <c r="K114" s="18">
        <f>'Data from DHIS2 (AA)'!K70</f>
        <v>0</v>
      </c>
      <c r="L114" s="18">
        <f>'Data from DHIS2 (AA)'!L70</f>
        <v>0</v>
      </c>
      <c r="M114" s="18">
        <f>'Data from DHIS2 (AA)'!M70</f>
        <v>0</v>
      </c>
      <c r="N114" s="16">
        <f t="shared" si="32"/>
        <v>0</v>
      </c>
    </row>
    <row r="115" spans="1:14" x14ac:dyDescent="0.3">
      <c r="A115" s="14" t="str">
        <f>'Data from DHIS2 (AA)'!A71</f>
        <v>Immunization-Vaccine Expenditure-Opened for Immunization-FIPV</v>
      </c>
      <c r="B115" s="18">
        <f>'Data from DHIS2 (AA)'!B71</f>
        <v>0</v>
      </c>
      <c r="C115" s="18">
        <f>'Data from DHIS2 (AA)'!C71</f>
        <v>0</v>
      </c>
      <c r="D115" s="18">
        <f>'Data from DHIS2 (AA)'!D71</f>
        <v>0</v>
      </c>
      <c r="E115" s="18">
        <f>'Data from DHIS2 (AA)'!E71</f>
        <v>0</v>
      </c>
      <c r="F115" s="18">
        <f>'Data from DHIS2 (AA)'!F71</f>
        <v>0</v>
      </c>
      <c r="G115" s="18">
        <f>'Data from DHIS2 (AA)'!G71</f>
        <v>0</v>
      </c>
      <c r="H115" s="18">
        <f>'Data from DHIS2 (AA)'!H71</f>
        <v>0</v>
      </c>
      <c r="I115" s="18">
        <f>'Data from DHIS2 (AA)'!I71</f>
        <v>0</v>
      </c>
      <c r="J115" s="18">
        <f>'Data from DHIS2 (AA)'!J71</f>
        <v>0</v>
      </c>
      <c r="K115" s="18">
        <f>'Data from DHIS2 (AA)'!K71</f>
        <v>0</v>
      </c>
      <c r="L115" s="18">
        <f>'Data from DHIS2 (AA)'!L71</f>
        <v>0</v>
      </c>
      <c r="M115" s="18">
        <f>'Data from DHIS2 (AA)'!M71</f>
        <v>0</v>
      </c>
      <c r="N115" s="16">
        <f t="shared" si="32"/>
        <v>0</v>
      </c>
    </row>
    <row r="116" spans="1:14" x14ac:dyDescent="0.3">
      <c r="A116" s="17" t="s">
        <v>23</v>
      </c>
      <c r="B116" s="18" t="b">
        <f>B113&lt;=B114</f>
        <v>1</v>
      </c>
      <c r="C116" s="18" t="b">
        <f t="shared" ref="C116:M116" si="33">C113&lt;=C114</f>
        <v>1</v>
      </c>
      <c r="D116" s="18" t="b">
        <f t="shared" si="33"/>
        <v>1</v>
      </c>
      <c r="E116" s="18" t="b">
        <f t="shared" si="33"/>
        <v>1</v>
      </c>
      <c r="F116" s="18" t="b">
        <f t="shared" si="33"/>
        <v>1</v>
      </c>
      <c r="G116" s="18" t="b">
        <f t="shared" si="33"/>
        <v>1</v>
      </c>
      <c r="H116" s="18" t="b">
        <f t="shared" si="33"/>
        <v>1</v>
      </c>
      <c r="I116" s="18" t="b">
        <f t="shared" si="33"/>
        <v>1</v>
      </c>
      <c r="J116" s="18" t="b">
        <f t="shared" si="33"/>
        <v>1</v>
      </c>
      <c r="K116" s="18" t="b">
        <f t="shared" si="33"/>
        <v>1</v>
      </c>
      <c r="L116" s="18" t="b">
        <f t="shared" si="33"/>
        <v>1</v>
      </c>
      <c r="M116" s="18" t="b">
        <f t="shared" si="33"/>
        <v>1</v>
      </c>
      <c r="N116" s="18" t="b">
        <f>N113&lt;=N114</f>
        <v>1</v>
      </c>
    </row>
    <row r="117" spans="1:14" x14ac:dyDescent="0.3">
      <c r="A117" s="17" t="s">
        <v>17</v>
      </c>
      <c r="B117" s="18" t="b">
        <f t="shared" ref="B117:N117" si="34">B114&gt;=B115</f>
        <v>1</v>
      </c>
      <c r="C117" s="18" t="b">
        <f t="shared" si="34"/>
        <v>1</v>
      </c>
      <c r="D117" s="18" t="b">
        <f t="shared" si="34"/>
        <v>1</v>
      </c>
      <c r="E117" s="18" t="b">
        <f t="shared" si="34"/>
        <v>1</v>
      </c>
      <c r="F117" s="18" t="b">
        <f t="shared" si="34"/>
        <v>1</v>
      </c>
      <c r="G117" s="18" t="b">
        <f t="shared" si="34"/>
        <v>1</v>
      </c>
      <c r="H117" s="18" t="b">
        <f t="shared" si="34"/>
        <v>1</v>
      </c>
      <c r="I117" s="18" t="b">
        <f t="shared" si="34"/>
        <v>1</v>
      </c>
      <c r="J117" s="18" t="b">
        <f t="shared" si="34"/>
        <v>1</v>
      </c>
      <c r="K117" s="18" t="b">
        <f t="shared" si="34"/>
        <v>1</v>
      </c>
      <c r="L117" s="18" t="b">
        <f t="shared" si="34"/>
        <v>1</v>
      </c>
      <c r="M117" s="18" t="b">
        <f t="shared" si="34"/>
        <v>1</v>
      </c>
      <c r="N117" s="18" t="b">
        <f t="shared" si="34"/>
        <v>1</v>
      </c>
    </row>
    <row r="118" spans="1:14" x14ac:dyDescent="0.3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1:14" x14ac:dyDescent="0.3">
      <c r="A119" s="14" t="s">
        <v>24</v>
      </c>
      <c r="B119" s="18">
        <f>SUM('Data from DHIS2 (AA)'!B47,'Data from DHIS2 (AA)'!B51,'Data from DHIS2 (AA)'!B56)</f>
        <v>0</v>
      </c>
      <c r="C119" s="18">
        <f>SUM('Data from DHIS2 (AA)'!C47,'Data from DHIS2 (AA)'!C51,'Data from DHIS2 (AA)'!C56)</f>
        <v>0</v>
      </c>
      <c r="D119" s="18">
        <f>SUM('Data from DHIS2 (AA)'!D47,'Data from DHIS2 (AA)'!D51,'Data from DHIS2 (AA)'!D56)</f>
        <v>0</v>
      </c>
      <c r="E119" s="18">
        <f>SUM('Data from DHIS2 (AA)'!E47,'Data from DHIS2 (AA)'!E51,'Data from DHIS2 (AA)'!E56)</f>
        <v>0</v>
      </c>
      <c r="F119" s="18">
        <f>SUM('Data from DHIS2 (AA)'!F47,'Data from DHIS2 (AA)'!F51,'Data from DHIS2 (AA)'!F56)</f>
        <v>0</v>
      </c>
      <c r="G119" s="18">
        <f>SUM('Data from DHIS2 (AA)'!G47,'Data from DHIS2 (AA)'!G51,'Data from DHIS2 (AA)'!G56)</f>
        <v>0</v>
      </c>
      <c r="H119" s="18">
        <f>SUM('Data from DHIS2 (AA)'!H47,'Data from DHIS2 (AA)'!H51,'Data from DHIS2 (AA)'!H56)</f>
        <v>0</v>
      </c>
      <c r="I119" s="18">
        <f>SUM('Data from DHIS2 (AA)'!I47,'Data from DHIS2 (AA)'!I51,'Data from DHIS2 (AA)'!I56)</f>
        <v>0</v>
      </c>
      <c r="J119" s="18">
        <f>SUM('Data from DHIS2 (AA)'!J47,'Data from DHIS2 (AA)'!J51,'Data from DHIS2 (AA)'!J56)</f>
        <v>0</v>
      </c>
      <c r="K119" s="18">
        <f>SUM('Data from DHIS2 (AA)'!K47,'Data from DHIS2 (AA)'!K51,'Data from DHIS2 (AA)'!K56)</f>
        <v>0</v>
      </c>
      <c r="L119" s="18">
        <f>SUM('Data from DHIS2 (AA)'!L47,'Data from DHIS2 (AA)'!L51,'Data from DHIS2 (AA)'!L56)</f>
        <v>0</v>
      </c>
      <c r="M119" s="18">
        <f>SUM('Data from DHIS2 (AA)'!M47,'Data from DHIS2 (AA)'!M51,'Data from DHIS2 (AA)'!M56)</f>
        <v>0</v>
      </c>
      <c r="N119" s="16">
        <f t="shared" ref="N119:N121" si="35">SUM(B119:M119)</f>
        <v>0</v>
      </c>
    </row>
    <row r="120" spans="1:14" x14ac:dyDescent="0.3">
      <c r="A120" s="14" t="str">
        <f>'Data from DHIS2 (AA)'!A72</f>
        <v>Immunization Program-Vaccine Type-Dose-Received-PCV</v>
      </c>
      <c r="B120" s="18">
        <f>'Data from DHIS2 (AA)'!B72</f>
        <v>0</v>
      </c>
      <c r="C120" s="18">
        <f>'Data from DHIS2 (AA)'!C72</f>
        <v>0</v>
      </c>
      <c r="D120" s="18">
        <f>'Data from DHIS2 (AA)'!D72</f>
        <v>0</v>
      </c>
      <c r="E120" s="18">
        <f>'Data from DHIS2 (AA)'!E72</f>
        <v>0</v>
      </c>
      <c r="F120" s="18">
        <f>'Data from DHIS2 (AA)'!F72</f>
        <v>0</v>
      </c>
      <c r="G120" s="18">
        <f>'Data from DHIS2 (AA)'!G72</f>
        <v>0</v>
      </c>
      <c r="H120" s="18">
        <f>'Data from DHIS2 (AA)'!H72</f>
        <v>0</v>
      </c>
      <c r="I120" s="18">
        <f>'Data from DHIS2 (AA)'!I72</f>
        <v>0</v>
      </c>
      <c r="J120" s="18">
        <f>'Data from DHIS2 (AA)'!J72</f>
        <v>0</v>
      </c>
      <c r="K120" s="18">
        <f>'Data from DHIS2 (AA)'!K72</f>
        <v>0</v>
      </c>
      <c r="L120" s="18">
        <f>'Data from DHIS2 (AA)'!L72</f>
        <v>0</v>
      </c>
      <c r="M120" s="18">
        <f>'Data from DHIS2 (AA)'!M72</f>
        <v>0</v>
      </c>
      <c r="N120" s="16">
        <f t="shared" si="35"/>
        <v>0</v>
      </c>
    </row>
    <row r="121" spans="1:14" x14ac:dyDescent="0.3">
      <c r="A121" s="14" t="str">
        <f>'Data from DHIS2 (AA)'!A73</f>
        <v>Immunization-Vaccine Expenditure-Opened for Immunization-PCV</v>
      </c>
      <c r="B121" s="18">
        <f>'Data from DHIS2 (AA)'!B73</f>
        <v>0</v>
      </c>
      <c r="C121" s="18">
        <f>'Data from DHIS2 (AA)'!C73</f>
        <v>0</v>
      </c>
      <c r="D121" s="18">
        <f>'Data from DHIS2 (AA)'!D73</f>
        <v>0</v>
      </c>
      <c r="E121" s="18">
        <f>'Data from DHIS2 (AA)'!E73</f>
        <v>0</v>
      </c>
      <c r="F121" s="18">
        <f>'Data from DHIS2 (AA)'!F73</f>
        <v>0</v>
      </c>
      <c r="G121" s="18">
        <f>'Data from DHIS2 (AA)'!G73</f>
        <v>0</v>
      </c>
      <c r="H121" s="18">
        <f>'Data from DHIS2 (AA)'!H73</f>
        <v>0</v>
      </c>
      <c r="I121" s="18">
        <f>'Data from DHIS2 (AA)'!I73</f>
        <v>0</v>
      </c>
      <c r="J121" s="18">
        <f>'Data from DHIS2 (AA)'!J73</f>
        <v>0</v>
      </c>
      <c r="K121" s="18">
        <f>'Data from DHIS2 (AA)'!K73</f>
        <v>0</v>
      </c>
      <c r="L121" s="18">
        <f>'Data from DHIS2 (AA)'!L73</f>
        <v>0</v>
      </c>
      <c r="M121" s="18">
        <f>'Data from DHIS2 (AA)'!M73</f>
        <v>0</v>
      </c>
      <c r="N121" s="16">
        <f t="shared" si="35"/>
        <v>0</v>
      </c>
    </row>
    <row r="122" spans="1:14" x14ac:dyDescent="0.3">
      <c r="A122" s="17" t="s">
        <v>25</v>
      </c>
      <c r="B122" s="18" t="b">
        <f>B119&lt;=B120</f>
        <v>1</v>
      </c>
      <c r="C122" s="18" t="b">
        <f t="shared" ref="C122:M122" si="36">C119&lt;=C120</f>
        <v>1</v>
      </c>
      <c r="D122" s="18" t="b">
        <f t="shared" si="36"/>
        <v>1</v>
      </c>
      <c r="E122" s="18" t="b">
        <f t="shared" si="36"/>
        <v>1</v>
      </c>
      <c r="F122" s="18" t="b">
        <f t="shared" si="36"/>
        <v>1</v>
      </c>
      <c r="G122" s="18" t="b">
        <f t="shared" si="36"/>
        <v>1</v>
      </c>
      <c r="H122" s="18" t="b">
        <f t="shared" si="36"/>
        <v>1</v>
      </c>
      <c r="I122" s="18" t="b">
        <f t="shared" si="36"/>
        <v>1</v>
      </c>
      <c r="J122" s="18" t="b">
        <f t="shared" si="36"/>
        <v>1</v>
      </c>
      <c r="K122" s="18" t="b">
        <f t="shared" si="36"/>
        <v>1</v>
      </c>
      <c r="L122" s="18" t="b">
        <f t="shared" si="36"/>
        <v>1</v>
      </c>
      <c r="M122" s="18" t="b">
        <f t="shared" si="36"/>
        <v>1</v>
      </c>
      <c r="N122" s="18" t="b">
        <f>N119&lt;=N120</f>
        <v>1</v>
      </c>
    </row>
    <row r="123" spans="1:14" x14ac:dyDescent="0.3">
      <c r="A123" s="17" t="s">
        <v>17</v>
      </c>
      <c r="B123" s="18" t="b">
        <f t="shared" ref="B123:N123" si="37">B120&gt;=B121</f>
        <v>1</v>
      </c>
      <c r="C123" s="18" t="b">
        <f t="shared" si="37"/>
        <v>1</v>
      </c>
      <c r="D123" s="18" t="b">
        <f t="shared" si="37"/>
        <v>1</v>
      </c>
      <c r="E123" s="18" t="b">
        <f t="shared" si="37"/>
        <v>1</v>
      </c>
      <c r="F123" s="18" t="b">
        <f t="shared" si="37"/>
        <v>1</v>
      </c>
      <c r="G123" s="18" t="b">
        <f t="shared" si="37"/>
        <v>1</v>
      </c>
      <c r="H123" s="18" t="b">
        <f t="shared" si="37"/>
        <v>1</v>
      </c>
      <c r="I123" s="18" t="b">
        <f t="shared" si="37"/>
        <v>1</v>
      </c>
      <c r="J123" s="18" t="b">
        <f t="shared" si="37"/>
        <v>1</v>
      </c>
      <c r="K123" s="18" t="b">
        <f t="shared" si="37"/>
        <v>1</v>
      </c>
      <c r="L123" s="18" t="b">
        <f t="shared" si="37"/>
        <v>1</v>
      </c>
      <c r="M123" s="18" t="b">
        <f t="shared" si="37"/>
        <v>1</v>
      </c>
      <c r="N123" s="18" t="b">
        <f t="shared" si="37"/>
        <v>1</v>
      </c>
    </row>
    <row r="124" spans="1:14" x14ac:dyDescent="0.3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x14ac:dyDescent="0.3">
      <c r="A125" s="14" t="s">
        <v>26</v>
      </c>
      <c r="B125" s="18">
        <f>SUM('Data from DHIS2 (AA)'!B48,'Data from DHIS2 (AA)'!B52,'Data from DHIS2 (AA)'!B55)</f>
        <v>0</v>
      </c>
      <c r="C125" s="18">
        <f>SUM('Data from DHIS2 (AA)'!C48,'Data from DHIS2 (AA)'!C52,'Data from DHIS2 (AA)'!C55)</f>
        <v>0</v>
      </c>
      <c r="D125" s="18">
        <f>SUM('Data from DHIS2 (AA)'!D48,'Data from DHIS2 (AA)'!D52,'Data from DHIS2 (AA)'!D55)</f>
        <v>0</v>
      </c>
      <c r="E125" s="18">
        <f>SUM('Data from DHIS2 (AA)'!E48,'Data from DHIS2 (AA)'!E52,'Data from DHIS2 (AA)'!E55)</f>
        <v>0</v>
      </c>
      <c r="F125" s="18">
        <f>SUM('Data from DHIS2 (AA)'!F48,'Data from DHIS2 (AA)'!F52,'Data from DHIS2 (AA)'!F55)</f>
        <v>0</v>
      </c>
      <c r="G125" s="18">
        <f>SUM('Data from DHIS2 (AA)'!G48,'Data from DHIS2 (AA)'!G52,'Data from DHIS2 (AA)'!G55)</f>
        <v>0</v>
      </c>
      <c r="H125" s="18">
        <f>SUM('Data from DHIS2 (AA)'!H48,'Data from DHIS2 (AA)'!H52,'Data from DHIS2 (AA)'!H55)</f>
        <v>0</v>
      </c>
      <c r="I125" s="18">
        <f>SUM('Data from DHIS2 (AA)'!I48,'Data from DHIS2 (AA)'!I52,'Data from DHIS2 (AA)'!I55)</f>
        <v>0</v>
      </c>
      <c r="J125" s="18">
        <f>SUM('Data from DHIS2 (AA)'!J48,'Data from DHIS2 (AA)'!J52,'Data from DHIS2 (AA)'!J55)</f>
        <v>0</v>
      </c>
      <c r="K125" s="18">
        <f>SUM('Data from DHIS2 (AA)'!K48,'Data from DHIS2 (AA)'!K52,'Data from DHIS2 (AA)'!K55)</f>
        <v>0</v>
      </c>
      <c r="L125" s="18">
        <f>SUM('Data from DHIS2 (AA)'!L48,'Data from DHIS2 (AA)'!L52,'Data from DHIS2 (AA)'!L55)</f>
        <v>0</v>
      </c>
      <c r="M125" s="18">
        <f>SUM('Data from DHIS2 (AA)'!M48,'Data from DHIS2 (AA)'!M52,'Data from DHIS2 (AA)'!M55)</f>
        <v>0</v>
      </c>
      <c r="N125" s="16">
        <f t="shared" ref="N125:N127" si="38">SUM(B125:M125)</f>
        <v>0</v>
      </c>
    </row>
    <row r="126" spans="1:14" x14ac:dyDescent="0.3">
      <c r="A126" s="14" t="str">
        <f>'Data from DHIS2 (AA)'!A74</f>
        <v>Immunization Program-Vaccine Type-Dose-Received-DPT-HepB-Hib</v>
      </c>
      <c r="B126" s="18">
        <f>'Data from DHIS2 (AA)'!B74</f>
        <v>0</v>
      </c>
      <c r="C126" s="18">
        <f>'Data from DHIS2 (AA)'!C74</f>
        <v>0</v>
      </c>
      <c r="D126" s="18">
        <f>'Data from DHIS2 (AA)'!D74</f>
        <v>0</v>
      </c>
      <c r="E126" s="18">
        <f>'Data from DHIS2 (AA)'!E74</f>
        <v>0</v>
      </c>
      <c r="F126" s="18">
        <f>'Data from DHIS2 (AA)'!F74</f>
        <v>0</v>
      </c>
      <c r="G126" s="18">
        <f>'Data from DHIS2 (AA)'!G74</f>
        <v>0</v>
      </c>
      <c r="H126" s="18">
        <f>'Data from DHIS2 (AA)'!H74</f>
        <v>0</v>
      </c>
      <c r="I126" s="18">
        <f>'Data from DHIS2 (AA)'!I74</f>
        <v>0</v>
      </c>
      <c r="J126" s="18">
        <f>'Data from DHIS2 (AA)'!J74</f>
        <v>0</v>
      </c>
      <c r="K126" s="18">
        <f>'Data from DHIS2 (AA)'!K74</f>
        <v>0</v>
      </c>
      <c r="L126" s="18">
        <f>'Data from DHIS2 (AA)'!L74</f>
        <v>0</v>
      </c>
      <c r="M126" s="18">
        <f>'Data from DHIS2 (AA)'!M74</f>
        <v>0</v>
      </c>
      <c r="N126" s="16">
        <f t="shared" si="38"/>
        <v>0</v>
      </c>
    </row>
    <row r="127" spans="1:14" x14ac:dyDescent="0.3">
      <c r="A127" s="14" t="str">
        <f>'Data from DHIS2 (AA)'!A75</f>
        <v>Immunization-Vaccine Expenditure-Opened for Immunization-DPT-HepB-Hib</v>
      </c>
      <c r="B127" s="18">
        <f>'Data from DHIS2 (AA)'!B75</f>
        <v>0</v>
      </c>
      <c r="C127" s="18">
        <f>'Data from DHIS2 (AA)'!C75</f>
        <v>0</v>
      </c>
      <c r="D127" s="18">
        <f>'Data from DHIS2 (AA)'!D75</f>
        <v>0</v>
      </c>
      <c r="E127" s="18">
        <f>'Data from DHIS2 (AA)'!E75</f>
        <v>0</v>
      </c>
      <c r="F127" s="18">
        <f>'Data from DHIS2 (AA)'!F75</f>
        <v>0</v>
      </c>
      <c r="G127" s="18">
        <f>'Data from DHIS2 (AA)'!G75</f>
        <v>0</v>
      </c>
      <c r="H127" s="18">
        <f>'Data from DHIS2 (AA)'!H75</f>
        <v>0</v>
      </c>
      <c r="I127" s="18">
        <f>'Data from DHIS2 (AA)'!I75</f>
        <v>0</v>
      </c>
      <c r="J127" s="18">
        <f>'Data from DHIS2 (AA)'!J75</f>
        <v>0</v>
      </c>
      <c r="K127" s="18">
        <f>'Data from DHIS2 (AA)'!K75</f>
        <v>0</v>
      </c>
      <c r="L127" s="18">
        <f>'Data from DHIS2 (AA)'!L75</f>
        <v>0</v>
      </c>
      <c r="M127" s="18">
        <f>'Data from DHIS2 (AA)'!M75</f>
        <v>0</v>
      </c>
      <c r="N127" s="16">
        <f t="shared" si="38"/>
        <v>0</v>
      </c>
    </row>
    <row r="128" spans="1:14" x14ac:dyDescent="0.3">
      <c r="A128" s="17" t="s">
        <v>27</v>
      </c>
      <c r="B128" s="18" t="b">
        <f>B125&lt;=B126</f>
        <v>1</v>
      </c>
      <c r="C128" s="18" t="b">
        <f t="shared" ref="C128:M128" si="39">C125&lt;=C126</f>
        <v>1</v>
      </c>
      <c r="D128" s="18" t="b">
        <f t="shared" si="39"/>
        <v>1</v>
      </c>
      <c r="E128" s="18" t="b">
        <f t="shared" si="39"/>
        <v>1</v>
      </c>
      <c r="F128" s="18" t="b">
        <f t="shared" si="39"/>
        <v>1</v>
      </c>
      <c r="G128" s="18" t="b">
        <f t="shared" si="39"/>
        <v>1</v>
      </c>
      <c r="H128" s="18" t="b">
        <f t="shared" si="39"/>
        <v>1</v>
      </c>
      <c r="I128" s="18" t="b">
        <f t="shared" si="39"/>
        <v>1</v>
      </c>
      <c r="J128" s="18" t="b">
        <f t="shared" si="39"/>
        <v>1</v>
      </c>
      <c r="K128" s="18" t="b">
        <f t="shared" si="39"/>
        <v>1</v>
      </c>
      <c r="L128" s="18" t="b">
        <f t="shared" si="39"/>
        <v>1</v>
      </c>
      <c r="M128" s="18" t="b">
        <f t="shared" si="39"/>
        <v>1</v>
      </c>
      <c r="N128" s="18" t="b">
        <f>N125&lt;=N126</f>
        <v>1</v>
      </c>
    </row>
    <row r="129" spans="1:14" x14ac:dyDescent="0.3">
      <c r="A129" s="17" t="s">
        <v>17</v>
      </c>
      <c r="B129" s="18" t="b">
        <f t="shared" ref="B129:N129" si="40">B126&gt;=B127</f>
        <v>1</v>
      </c>
      <c r="C129" s="18" t="b">
        <f t="shared" si="40"/>
        <v>1</v>
      </c>
      <c r="D129" s="18" t="b">
        <f t="shared" si="40"/>
        <v>1</v>
      </c>
      <c r="E129" s="18" t="b">
        <f t="shared" si="40"/>
        <v>1</v>
      </c>
      <c r="F129" s="18" t="b">
        <f t="shared" si="40"/>
        <v>1</v>
      </c>
      <c r="G129" s="18" t="b">
        <f t="shared" si="40"/>
        <v>1</v>
      </c>
      <c r="H129" s="18" t="b">
        <f t="shared" si="40"/>
        <v>1</v>
      </c>
      <c r="I129" s="18" t="b">
        <f t="shared" si="40"/>
        <v>1</v>
      </c>
      <c r="J129" s="18" t="b">
        <f t="shared" si="40"/>
        <v>1</v>
      </c>
      <c r="K129" s="18" t="b">
        <f t="shared" si="40"/>
        <v>1</v>
      </c>
      <c r="L129" s="18" t="b">
        <f t="shared" si="40"/>
        <v>1</v>
      </c>
      <c r="M129" s="18" t="b">
        <f t="shared" si="40"/>
        <v>1</v>
      </c>
      <c r="N129" s="18" t="b">
        <f t="shared" si="40"/>
        <v>1</v>
      </c>
    </row>
    <row r="130" spans="1:14" x14ac:dyDescent="0.3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1:14" x14ac:dyDescent="0.3">
      <c r="A131" s="14" t="s">
        <v>28</v>
      </c>
      <c r="B131" s="18">
        <f>SUM('Data from DHIS2 (AA)'!B57,'Data from DHIS2 (AA)'!B59)</f>
        <v>0</v>
      </c>
      <c r="C131" s="18">
        <f>SUM('Data from DHIS2 (AA)'!C57,'Data from DHIS2 (AA)'!C59)</f>
        <v>0</v>
      </c>
      <c r="D131" s="18">
        <f>SUM('Data from DHIS2 (AA)'!D57,'Data from DHIS2 (AA)'!D59)</f>
        <v>0</v>
      </c>
      <c r="E131" s="18">
        <f>SUM('Data from DHIS2 (AA)'!E57,'Data from DHIS2 (AA)'!E59)</f>
        <v>0</v>
      </c>
      <c r="F131" s="18">
        <f>SUM('Data from DHIS2 (AA)'!F57,'Data from DHIS2 (AA)'!F59)</f>
        <v>0</v>
      </c>
      <c r="G131" s="18">
        <f>SUM('Data from DHIS2 (AA)'!G57,'Data from DHIS2 (AA)'!G59)</f>
        <v>0</v>
      </c>
      <c r="H131" s="18">
        <f>SUM('Data from DHIS2 (AA)'!H57,'Data from DHIS2 (AA)'!H59)</f>
        <v>0</v>
      </c>
      <c r="I131" s="18">
        <f>SUM('Data from DHIS2 (AA)'!I57,'Data from DHIS2 (AA)'!I59)</f>
        <v>0</v>
      </c>
      <c r="J131" s="18">
        <f>SUM('Data from DHIS2 (AA)'!J57,'Data from DHIS2 (AA)'!J59)</f>
        <v>0</v>
      </c>
      <c r="K131" s="18">
        <f>SUM('Data from DHIS2 (AA)'!K57,'Data from DHIS2 (AA)'!K59)</f>
        <v>0</v>
      </c>
      <c r="L131" s="18">
        <f>SUM('Data from DHIS2 (AA)'!L57,'Data from DHIS2 (AA)'!L59)</f>
        <v>0</v>
      </c>
      <c r="M131" s="18">
        <f>SUM('Data from DHIS2 (AA)'!M57,'Data from DHIS2 (AA)'!M59)</f>
        <v>0</v>
      </c>
      <c r="N131" s="16">
        <f t="shared" ref="N131:N133" si="41">SUM(B131:M131)</f>
        <v>0</v>
      </c>
    </row>
    <row r="132" spans="1:14" x14ac:dyDescent="0.3">
      <c r="A132" s="14" t="str">
        <f>'Data from DHIS2 (AA)'!A76</f>
        <v>Immunization Program-Vaccine Type-Dose-Received-Measles/Rubella</v>
      </c>
      <c r="B132" s="18">
        <f>'Data from DHIS2 (AA)'!B76</f>
        <v>0</v>
      </c>
      <c r="C132" s="18">
        <f>'Data from DHIS2 (AA)'!C76</f>
        <v>0</v>
      </c>
      <c r="D132" s="18">
        <f>'Data from DHIS2 (AA)'!D76</f>
        <v>0</v>
      </c>
      <c r="E132" s="18">
        <f>'Data from DHIS2 (AA)'!E76</f>
        <v>0</v>
      </c>
      <c r="F132" s="18">
        <f>'Data from DHIS2 (AA)'!F76</f>
        <v>0</v>
      </c>
      <c r="G132" s="18">
        <f>'Data from DHIS2 (AA)'!G76</f>
        <v>0</v>
      </c>
      <c r="H132" s="18">
        <f>'Data from DHIS2 (AA)'!H76</f>
        <v>0</v>
      </c>
      <c r="I132" s="18">
        <f>'Data from DHIS2 (AA)'!I76</f>
        <v>0</v>
      </c>
      <c r="J132" s="18">
        <f>'Data from DHIS2 (AA)'!J76</f>
        <v>0</v>
      </c>
      <c r="K132" s="18">
        <f>'Data from DHIS2 (AA)'!K76</f>
        <v>0</v>
      </c>
      <c r="L132" s="18">
        <f>'Data from DHIS2 (AA)'!L76</f>
        <v>0</v>
      </c>
      <c r="M132" s="18">
        <f>'Data from DHIS2 (AA)'!M76</f>
        <v>0</v>
      </c>
      <c r="N132" s="16">
        <f t="shared" si="41"/>
        <v>0</v>
      </c>
    </row>
    <row r="133" spans="1:14" x14ac:dyDescent="0.3">
      <c r="A133" s="14" t="str">
        <f>'Data from DHIS2 (AA)'!A77</f>
        <v>Immunization-Vaccine Expenditure-Opened for Immunization-MR</v>
      </c>
      <c r="B133" s="18">
        <f>'Data from DHIS2 (AA)'!B77</f>
        <v>0</v>
      </c>
      <c r="C133" s="18">
        <f>'Data from DHIS2 (AA)'!C77</f>
        <v>0</v>
      </c>
      <c r="D133" s="18">
        <f>'Data from DHIS2 (AA)'!D77</f>
        <v>0</v>
      </c>
      <c r="E133" s="18">
        <f>'Data from DHIS2 (AA)'!E77</f>
        <v>0</v>
      </c>
      <c r="F133" s="18">
        <f>'Data from DHIS2 (AA)'!F77</f>
        <v>0</v>
      </c>
      <c r="G133" s="18">
        <f>'Data from DHIS2 (AA)'!G77</f>
        <v>0</v>
      </c>
      <c r="H133" s="18">
        <f>'Data from DHIS2 (AA)'!H77</f>
        <v>0</v>
      </c>
      <c r="I133" s="18">
        <f>'Data from DHIS2 (AA)'!I77</f>
        <v>0</v>
      </c>
      <c r="J133" s="18">
        <f>'Data from DHIS2 (AA)'!J77</f>
        <v>0</v>
      </c>
      <c r="K133" s="18">
        <f>'Data from DHIS2 (AA)'!K77</f>
        <v>0</v>
      </c>
      <c r="L133" s="18">
        <f>'Data from DHIS2 (AA)'!L77</f>
        <v>0</v>
      </c>
      <c r="M133" s="18">
        <f>'Data from DHIS2 (AA)'!M77</f>
        <v>0</v>
      </c>
      <c r="N133" s="16">
        <f t="shared" si="41"/>
        <v>0</v>
      </c>
    </row>
    <row r="134" spans="1:14" x14ac:dyDescent="0.3">
      <c r="A134" s="17" t="s">
        <v>29</v>
      </c>
      <c r="B134" s="18" t="b">
        <f>B131&lt;=B132</f>
        <v>1</v>
      </c>
      <c r="C134" s="18" t="b">
        <f t="shared" ref="C134:M134" si="42">C131&lt;=C132</f>
        <v>1</v>
      </c>
      <c r="D134" s="18" t="b">
        <f t="shared" si="42"/>
        <v>1</v>
      </c>
      <c r="E134" s="18" t="b">
        <f t="shared" si="42"/>
        <v>1</v>
      </c>
      <c r="F134" s="18" t="b">
        <f t="shared" si="42"/>
        <v>1</v>
      </c>
      <c r="G134" s="18" t="b">
        <f t="shared" si="42"/>
        <v>1</v>
      </c>
      <c r="H134" s="18" t="b">
        <f t="shared" si="42"/>
        <v>1</v>
      </c>
      <c r="I134" s="18" t="b">
        <f t="shared" si="42"/>
        <v>1</v>
      </c>
      <c r="J134" s="18" t="b">
        <f t="shared" si="42"/>
        <v>1</v>
      </c>
      <c r="K134" s="18" t="b">
        <f t="shared" si="42"/>
        <v>1</v>
      </c>
      <c r="L134" s="18" t="b">
        <f t="shared" si="42"/>
        <v>1</v>
      </c>
      <c r="M134" s="18" t="b">
        <f t="shared" si="42"/>
        <v>1</v>
      </c>
      <c r="N134" s="18" t="b">
        <f>N131&lt;=N132</f>
        <v>1</v>
      </c>
    </row>
    <row r="135" spans="1:14" x14ac:dyDescent="0.3">
      <c r="A135" s="17" t="s">
        <v>17</v>
      </c>
      <c r="B135" s="18" t="b">
        <f t="shared" ref="B135:N135" si="43">B132&gt;=B133</f>
        <v>1</v>
      </c>
      <c r="C135" s="18" t="b">
        <f t="shared" si="43"/>
        <v>1</v>
      </c>
      <c r="D135" s="18" t="b">
        <f t="shared" si="43"/>
        <v>1</v>
      </c>
      <c r="E135" s="18" t="b">
        <f t="shared" si="43"/>
        <v>1</v>
      </c>
      <c r="F135" s="18" t="b">
        <f t="shared" si="43"/>
        <v>1</v>
      </c>
      <c r="G135" s="18" t="b">
        <f t="shared" si="43"/>
        <v>1</v>
      </c>
      <c r="H135" s="18" t="b">
        <f t="shared" si="43"/>
        <v>1</v>
      </c>
      <c r="I135" s="18" t="b">
        <f t="shared" si="43"/>
        <v>1</v>
      </c>
      <c r="J135" s="18" t="b">
        <f t="shared" si="43"/>
        <v>1</v>
      </c>
      <c r="K135" s="18" t="b">
        <f t="shared" si="43"/>
        <v>1</v>
      </c>
      <c r="L135" s="18" t="b">
        <f t="shared" si="43"/>
        <v>1</v>
      </c>
      <c r="M135" s="18" t="b">
        <f t="shared" si="43"/>
        <v>1</v>
      </c>
      <c r="N135" s="18" t="b">
        <f t="shared" si="43"/>
        <v>1</v>
      </c>
    </row>
    <row r="136" spans="1:14" x14ac:dyDescent="0.3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1:14" x14ac:dyDescent="0.3">
      <c r="A137" s="14" t="str">
        <f>'Data from DHIS2 (AA)'!A58</f>
        <v>Immunization Program-Vaccine Type-Children Immunized-JE</v>
      </c>
      <c r="B137" s="18">
        <f>'Data from DHIS2 (AA)'!B58</f>
        <v>0</v>
      </c>
      <c r="C137" s="18">
        <f>'Data from DHIS2 (AA)'!C58</f>
        <v>0</v>
      </c>
      <c r="D137" s="18">
        <f>'Data from DHIS2 (AA)'!D58</f>
        <v>0</v>
      </c>
      <c r="E137" s="18">
        <f>'Data from DHIS2 (AA)'!E58</f>
        <v>0</v>
      </c>
      <c r="F137" s="18">
        <f>'Data from DHIS2 (AA)'!F58</f>
        <v>0</v>
      </c>
      <c r="G137" s="18">
        <f>'Data from DHIS2 (AA)'!G58</f>
        <v>0</v>
      </c>
      <c r="H137" s="18">
        <f>'Data from DHIS2 (AA)'!H58</f>
        <v>0</v>
      </c>
      <c r="I137" s="18">
        <f>'Data from DHIS2 (AA)'!I58</f>
        <v>0</v>
      </c>
      <c r="J137" s="18">
        <f>'Data from DHIS2 (AA)'!J58</f>
        <v>0</v>
      </c>
      <c r="K137" s="18">
        <f>'Data from DHIS2 (AA)'!K58</f>
        <v>0</v>
      </c>
      <c r="L137" s="18">
        <f>'Data from DHIS2 (AA)'!L58</f>
        <v>0</v>
      </c>
      <c r="M137" s="18">
        <f>'Data from DHIS2 (AA)'!M58</f>
        <v>0</v>
      </c>
      <c r="N137" s="16">
        <f t="shared" ref="N137:N139" si="44">SUM(B137:M137)</f>
        <v>0</v>
      </c>
    </row>
    <row r="138" spans="1:14" x14ac:dyDescent="0.3">
      <c r="A138" s="14" t="str">
        <f>'Data from DHIS2 (AA)'!A78</f>
        <v>Immunization Program-Vaccine Type-Dose-Received-JE</v>
      </c>
      <c r="B138" s="18">
        <f>'Data from DHIS2 (AA)'!B78</f>
        <v>0</v>
      </c>
      <c r="C138" s="18">
        <f>'Data from DHIS2 (AA)'!C78</f>
        <v>0</v>
      </c>
      <c r="D138" s="18">
        <f>'Data from DHIS2 (AA)'!D78</f>
        <v>0</v>
      </c>
      <c r="E138" s="18">
        <f>'Data from DHIS2 (AA)'!E78</f>
        <v>0</v>
      </c>
      <c r="F138" s="18">
        <f>'Data from DHIS2 (AA)'!F78</f>
        <v>0</v>
      </c>
      <c r="G138" s="18">
        <f>'Data from DHIS2 (AA)'!G78</f>
        <v>0</v>
      </c>
      <c r="H138" s="18">
        <f>'Data from DHIS2 (AA)'!H78</f>
        <v>0</v>
      </c>
      <c r="I138" s="18">
        <f>'Data from DHIS2 (AA)'!I78</f>
        <v>0</v>
      </c>
      <c r="J138" s="18">
        <f>'Data from DHIS2 (AA)'!J78</f>
        <v>0</v>
      </c>
      <c r="K138" s="18">
        <f>'Data from DHIS2 (AA)'!K78</f>
        <v>0</v>
      </c>
      <c r="L138" s="18">
        <f>'Data from DHIS2 (AA)'!L78</f>
        <v>0</v>
      </c>
      <c r="M138" s="18">
        <f>'Data from DHIS2 (AA)'!M78</f>
        <v>0</v>
      </c>
      <c r="N138" s="16">
        <f t="shared" si="44"/>
        <v>0</v>
      </c>
    </row>
    <row r="139" spans="1:14" x14ac:dyDescent="0.3">
      <c r="A139" s="14" t="str">
        <f>'Data from DHIS2 (AA)'!A79</f>
        <v>Immunization-Vaccine Expenditure-Opened for Immunization-JE</v>
      </c>
      <c r="B139" s="18">
        <f>'Data from DHIS2 (AA)'!B79</f>
        <v>0</v>
      </c>
      <c r="C139" s="18">
        <f>'Data from DHIS2 (AA)'!C79</f>
        <v>0</v>
      </c>
      <c r="D139" s="18">
        <f>'Data from DHIS2 (AA)'!D79</f>
        <v>0</v>
      </c>
      <c r="E139" s="18">
        <f>'Data from DHIS2 (AA)'!E79</f>
        <v>0</v>
      </c>
      <c r="F139" s="18">
        <f>'Data from DHIS2 (AA)'!F79</f>
        <v>0</v>
      </c>
      <c r="G139" s="18">
        <f>'Data from DHIS2 (AA)'!G79</f>
        <v>0</v>
      </c>
      <c r="H139" s="18">
        <f>'Data from DHIS2 (AA)'!H79</f>
        <v>0</v>
      </c>
      <c r="I139" s="18">
        <f>'Data from DHIS2 (AA)'!I79</f>
        <v>0</v>
      </c>
      <c r="J139" s="18">
        <f>'Data from DHIS2 (AA)'!J79</f>
        <v>0</v>
      </c>
      <c r="K139" s="18">
        <f>'Data from DHIS2 (AA)'!K79</f>
        <v>0</v>
      </c>
      <c r="L139" s="18">
        <f>'Data from DHIS2 (AA)'!L79</f>
        <v>0</v>
      </c>
      <c r="M139" s="18">
        <f>'Data from DHIS2 (AA)'!M79</f>
        <v>0</v>
      </c>
      <c r="N139" s="16">
        <f t="shared" si="44"/>
        <v>0</v>
      </c>
    </row>
    <row r="140" spans="1:14" x14ac:dyDescent="0.3">
      <c r="A140" s="17" t="s">
        <v>30</v>
      </c>
      <c r="B140" s="18" t="b">
        <f>B137&lt;=B138</f>
        <v>1</v>
      </c>
      <c r="C140" s="18" t="b">
        <f t="shared" ref="C140:M140" si="45">C137&lt;=C138</f>
        <v>1</v>
      </c>
      <c r="D140" s="18" t="b">
        <f t="shared" si="45"/>
        <v>1</v>
      </c>
      <c r="E140" s="18" t="b">
        <f t="shared" si="45"/>
        <v>1</v>
      </c>
      <c r="F140" s="18" t="b">
        <f t="shared" si="45"/>
        <v>1</v>
      </c>
      <c r="G140" s="18" t="b">
        <f t="shared" si="45"/>
        <v>1</v>
      </c>
      <c r="H140" s="18" t="b">
        <f t="shared" si="45"/>
        <v>1</v>
      </c>
      <c r="I140" s="18" t="b">
        <f t="shared" si="45"/>
        <v>1</v>
      </c>
      <c r="J140" s="18" t="b">
        <f t="shared" si="45"/>
        <v>1</v>
      </c>
      <c r="K140" s="18" t="b">
        <f t="shared" si="45"/>
        <v>1</v>
      </c>
      <c r="L140" s="18" t="b">
        <f t="shared" si="45"/>
        <v>1</v>
      </c>
      <c r="M140" s="18" t="b">
        <f t="shared" si="45"/>
        <v>1</v>
      </c>
      <c r="N140" s="18" t="b">
        <f>N137&lt;=N138</f>
        <v>1</v>
      </c>
    </row>
    <row r="141" spans="1:14" x14ac:dyDescent="0.3">
      <c r="A141" s="17" t="s">
        <v>17</v>
      </c>
      <c r="B141" s="18" t="b">
        <f t="shared" ref="B141:N141" si="46">B138&gt;=B139</f>
        <v>1</v>
      </c>
      <c r="C141" s="18" t="b">
        <f t="shared" si="46"/>
        <v>1</v>
      </c>
      <c r="D141" s="18" t="b">
        <f t="shared" si="46"/>
        <v>1</v>
      </c>
      <c r="E141" s="18" t="b">
        <f t="shared" si="46"/>
        <v>1</v>
      </c>
      <c r="F141" s="18" t="b">
        <f t="shared" si="46"/>
        <v>1</v>
      </c>
      <c r="G141" s="18" t="b">
        <f t="shared" si="46"/>
        <v>1</v>
      </c>
      <c r="H141" s="18" t="b">
        <f t="shared" si="46"/>
        <v>1</v>
      </c>
      <c r="I141" s="18" t="b">
        <f t="shared" si="46"/>
        <v>1</v>
      </c>
      <c r="J141" s="18" t="b">
        <f t="shared" si="46"/>
        <v>1</v>
      </c>
      <c r="K141" s="18" t="b">
        <f t="shared" si="46"/>
        <v>1</v>
      </c>
      <c r="L141" s="18" t="b">
        <f t="shared" si="46"/>
        <v>1</v>
      </c>
      <c r="M141" s="18" t="b">
        <f t="shared" si="46"/>
        <v>1</v>
      </c>
      <c r="N141" s="18" t="b">
        <f t="shared" si="46"/>
        <v>1</v>
      </c>
    </row>
    <row r="142" spans="1:14" x14ac:dyDescent="0.3">
      <c r="A142"/>
    </row>
    <row r="143" spans="1:14" x14ac:dyDescent="0.3">
      <c r="A143" s="14" t="str">
        <f>'Data from DHIS2 (AA)'!A60</f>
        <v>Immunization-Vaccine-Children Immunized-TCV</v>
      </c>
      <c r="B143" s="18">
        <f>'Data from DHIS2 (AA)'!B60</f>
        <v>0</v>
      </c>
      <c r="C143" s="18">
        <f>'Data from DHIS2 (AA)'!C60</f>
        <v>0</v>
      </c>
      <c r="D143" s="18">
        <f>'Data from DHIS2 (AA)'!D60</f>
        <v>0</v>
      </c>
      <c r="E143" s="18">
        <f>'Data from DHIS2 (AA)'!E60</f>
        <v>0</v>
      </c>
      <c r="F143" s="18">
        <f>'Data from DHIS2 (AA)'!F60</f>
        <v>0</v>
      </c>
      <c r="G143" s="18">
        <f>'Data from DHIS2 (AA)'!G60</f>
        <v>0</v>
      </c>
      <c r="H143" s="18">
        <f>'Data from DHIS2 (AA)'!H60</f>
        <v>0</v>
      </c>
      <c r="I143" s="18">
        <f>'Data from DHIS2 (AA)'!I60</f>
        <v>0</v>
      </c>
      <c r="J143" s="18">
        <f>'Data from DHIS2 (AA)'!J60</f>
        <v>0</v>
      </c>
      <c r="K143" s="18">
        <f>'Data from DHIS2 (AA)'!K60</f>
        <v>0</v>
      </c>
      <c r="L143" s="18">
        <f>'Data from DHIS2 (AA)'!L60</f>
        <v>0</v>
      </c>
      <c r="M143" s="18">
        <f>'Data from DHIS2 (AA)'!M60</f>
        <v>0</v>
      </c>
      <c r="N143" s="16">
        <f t="shared" ref="N143:N145" si="47">SUM(B143:M143)</f>
        <v>0</v>
      </c>
    </row>
    <row r="144" spans="1:14" x14ac:dyDescent="0.3">
      <c r="A144" s="14" t="str">
        <f>'Data from DHIS2 (AA)'!A472</f>
        <v>Immunization-Vaccine-Received-TCV</v>
      </c>
      <c r="B144" s="18">
        <f>'Data from DHIS2 (AA)'!B472</f>
        <v>0</v>
      </c>
      <c r="C144" s="18">
        <f>'Data from DHIS2 (AA)'!C472</f>
        <v>0</v>
      </c>
      <c r="D144" s="18">
        <f>'Data from DHIS2 (AA)'!D472</f>
        <v>0</v>
      </c>
      <c r="E144" s="18">
        <f>'Data from DHIS2 (AA)'!E472</f>
        <v>0</v>
      </c>
      <c r="F144" s="18">
        <f>'Data from DHIS2 (AA)'!F472</f>
        <v>0</v>
      </c>
      <c r="G144" s="18">
        <f>'Data from DHIS2 (AA)'!G472</f>
        <v>0</v>
      </c>
      <c r="H144" s="18">
        <f>'Data from DHIS2 (AA)'!H472</f>
        <v>0</v>
      </c>
      <c r="I144" s="18">
        <f>'Data from DHIS2 (AA)'!I472</f>
        <v>0</v>
      </c>
      <c r="J144" s="18">
        <f>'Data from DHIS2 (AA)'!J472</f>
        <v>0</v>
      </c>
      <c r="K144" s="18">
        <f>'Data from DHIS2 (AA)'!K472</f>
        <v>0</v>
      </c>
      <c r="L144" s="18">
        <f>'Data from DHIS2 (AA)'!L472</f>
        <v>0</v>
      </c>
      <c r="M144" s="18">
        <f>'Data from DHIS2 (AA)'!M472</f>
        <v>0</v>
      </c>
      <c r="N144" s="16">
        <f t="shared" si="47"/>
        <v>0</v>
      </c>
    </row>
    <row r="145" spans="1:15" x14ac:dyDescent="0.3">
      <c r="A145" s="14" t="str">
        <f>'Data from DHIS2 (AA)'!A473</f>
        <v>Immunization-Vaccine Expenditure-Opened for Immunization-TCV</v>
      </c>
      <c r="B145" s="18">
        <f>'Data from DHIS2 (AA)'!B473</f>
        <v>0</v>
      </c>
      <c r="C145" s="18">
        <f>'Data from DHIS2 (AA)'!C473</f>
        <v>0</v>
      </c>
      <c r="D145" s="18">
        <f>'Data from DHIS2 (AA)'!D473</f>
        <v>0</v>
      </c>
      <c r="E145" s="18">
        <f>'Data from DHIS2 (AA)'!E473</f>
        <v>0</v>
      </c>
      <c r="F145" s="18">
        <f>'Data from DHIS2 (AA)'!F473</f>
        <v>0</v>
      </c>
      <c r="G145" s="18">
        <f>'Data from DHIS2 (AA)'!G473</f>
        <v>0</v>
      </c>
      <c r="H145" s="18">
        <f>'Data from DHIS2 (AA)'!H473</f>
        <v>0</v>
      </c>
      <c r="I145" s="18">
        <f>'Data from DHIS2 (AA)'!I473</f>
        <v>0</v>
      </c>
      <c r="J145" s="18">
        <f>'Data from DHIS2 (AA)'!J473</f>
        <v>0</v>
      </c>
      <c r="K145" s="18">
        <f>'Data from DHIS2 (AA)'!K473</f>
        <v>0</v>
      </c>
      <c r="L145" s="18">
        <f>'Data from DHIS2 (AA)'!L473</f>
        <v>0</v>
      </c>
      <c r="M145" s="18">
        <f>'Data from DHIS2 (AA)'!M473</f>
        <v>0</v>
      </c>
      <c r="N145" s="16">
        <f t="shared" si="47"/>
        <v>0</v>
      </c>
    </row>
    <row r="146" spans="1:15" x14ac:dyDescent="0.3">
      <c r="A146" s="17" t="s">
        <v>953</v>
      </c>
      <c r="B146" s="18" t="b">
        <f>B143&lt;=B144</f>
        <v>1</v>
      </c>
      <c r="C146" s="18" t="b">
        <f t="shared" ref="C146:M146" si="48">C143&lt;=C144</f>
        <v>1</v>
      </c>
      <c r="D146" s="18" t="b">
        <f t="shared" si="48"/>
        <v>1</v>
      </c>
      <c r="E146" s="18" t="b">
        <f t="shared" si="48"/>
        <v>1</v>
      </c>
      <c r="F146" s="18" t="b">
        <f t="shared" si="48"/>
        <v>1</v>
      </c>
      <c r="G146" s="18" t="b">
        <f t="shared" si="48"/>
        <v>1</v>
      </c>
      <c r="H146" s="18" t="b">
        <f t="shared" si="48"/>
        <v>1</v>
      </c>
      <c r="I146" s="18" t="b">
        <f t="shared" si="48"/>
        <v>1</v>
      </c>
      <c r="J146" s="18" t="b">
        <f t="shared" si="48"/>
        <v>1</v>
      </c>
      <c r="K146" s="18" t="b">
        <f t="shared" si="48"/>
        <v>1</v>
      </c>
      <c r="L146" s="18" t="b">
        <f t="shared" si="48"/>
        <v>1</v>
      </c>
      <c r="M146" s="18" t="b">
        <f t="shared" si="48"/>
        <v>1</v>
      </c>
      <c r="N146" s="18" t="b">
        <f>N143&lt;=N144</f>
        <v>1</v>
      </c>
    </row>
    <row r="147" spans="1:15" x14ac:dyDescent="0.3">
      <c r="A147" s="17" t="s">
        <v>17</v>
      </c>
      <c r="B147" s="18" t="b">
        <f t="shared" ref="B147:N147" si="49">B144&gt;=B145</f>
        <v>1</v>
      </c>
      <c r="C147" s="18" t="b">
        <f t="shared" si="49"/>
        <v>1</v>
      </c>
      <c r="D147" s="18" t="b">
        <f t="shared" si="49"/>
        <v>1</v>
      </c>
      <c r="E147" s="18" t="b">
        <f t="shared" si="49"/>
        <v>1</v>
      </c>
      <c r="F147" s="18" t="b">
        <f t="shared" si="49"/>
        <v>1</v>
      </c>
      <c r="G147" s="18" t="b">
        <f t="shared" si="49"/>
        <v>1</v>
      </c>
      <c r="H147" s="18" t="b">
        <f t="shared" si="49"/>
        <v>1</v>
      </c>
      <c r="I147" s="18" t="b">
        <f t="shared" si="49"/>
        <v>1</v>
      </c>
      <c r="J147" s="18" t="b">
        <f t="shared" si="49"/>
        <v>1</v>
      </c>
      <c r="K147" s="18" t="b">
        <f t="shared" si="49"/>
        <v>1</v>
      </c>
      <c r="L147" s="18" t="b">
        <f t="shared" si="49"/>
        <v>1</v>
      </c>
      <c r="M147" s="18" t="b">
        <f t="shared" si="49"/>
        <v>1</v>
      </c>
      <c r="N147" s="18" t="b">
        <f t="shared" si="49"/>
        <v>1</v>
      </c>
    </row>
    <row r="148" spans="1:15" x14ac:dyDescent="0.3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1:15" x14ac:dyDescent="0.3">
      <c r="A149" s="14" t="s">
        <v>31</v>
      </c>
      <c r="B149" s="18">
        <f>SUM('Data from DHIS2 (AA)'!B61,'Data from DHIS2 (AA)'!B62,'Data from DHIS2 (AA)'!B63)</f>
        <v>0</v>
      </c>
      <c r="C149" s="18">
        <f>SUM('Data from DHIS2 (AA)'!C61,'Data from DHIS2 (AA)'!C62,'Data from DHIS2 (AA)'!C63)</f>
        <v>0</v>
      </c>
      <c r="D149" s="18">
        <f>SUM('Data from DHIS2 (AA)'!D61,'Data from DHIS2 (AA)'!D62,'Data from DHIS2 (AA)'!D63)</f>
        <v>0</v>
      </c>
      <c r="E149" s="18">
        <f>SUM('Data from DHIS2 (AA)'!E61,'Data from DHIS2 (AA)'!E62,'Data from DHIS2 (AA)'!E63)</f>
        <v>0</v>
      </c>
      <c r="F149" s="18">
        <f>SUM('Data from DHIS2 (AA)'!F61,'Data from DHIS2 (AA)'!F62,'Data from DHIS2 (AA)'!F63)</f>
        <v>0</v>
      </c>
      <c r="G149" s="18">
        <f>SUM('Data from DHIS2 (AA)'!G61,'Data from DHIS2 (AA)'!G62,'Data from DHIS2 (AA)'!G63)</f>
        <v>0</v>
      </c>
      <c r="H149" s="18">
        <f>SUM('Data from DHIS2 (AA)'!H61,'Data from DHIS2 (AA)'!H62,'Data from DHIS2 (AA)'!H63)</f>
        <v>0</v>
      </c>
      <c r="I149" s="18">
        <f>SUM('Data from DHIS2 (AA)'!I61,'Data from DHIS2 (AA)'!I62,'Data from DHIS2 (AA)'!I63)</f>
        <v>0</v>
      </c>
      <c r="J149" s="18">
        <f>SUM('Data from DHIS2 (AA)'!J61,'Data from DHIS2 (AA)'!J62,'Data from DHIS2 (AA)'!J63)</f>
        <v>0</v>
      </c>
      <c r="K149" s="18">
        <f>SUM('Data from DHIS2 (AA)'!K61,'Data from DHIS2 (AA)'!K62,'Data from DHIS2 (AA)'!K63)</f>
        <v>0</v>
      </c>
      <c r="L149" s="18">
        <f>SUM('Data from DHIS2 (AA)'!L61,'Data from DHIS2 (AA)'!L62,'Data from DHIS2 (AA)'!L63)</f>
        <v>0</v>
      </c>
      <c r="M149" s="18">
        <f>SUM('Data from DHIS2 (AA)'!M61,'Data from DHIS2 (AA)'!M62,'Data from DHIS2 (AA)'!M63)</f>
        <v>0</v>
      </c>
      <c r="N149" s="16">
        <f t="shared" ref="N149:N151" si="50">SUM(B149:M149)</f>
        <v>0</v>
      </c>
    </row>
    <row r="150" spans="1:15" x14ac:dyDescent="0.3">
      <c r="A150" s="14" t="str">
        <f>'Data from DHIS2 (AA)'!A80</f>
        <v>Immunization Program-Vaccine Type-Dose-Received-TD(Pregnant Women)</v>
      </c>
      <c r="B150" s="18">
        <f>'Data from DHIS2 (AA)'!B80</f>
        <v>0</v>
      </c>
      <c r="C150" s="18">
        <f>'Data from DHIS2 (AA)'!C80</f>
        <v>0</v>
      </c>
      <c r="D150" s="18">
        <f>'Data from DHIS2 (AA)'!D80</f>
        <v>0</v>
      </c>
      <c r="E150" s="18">
        <f>'Data from DHIS2 (AA)'!E80</f>
        <v>0</v>
      </c>
      <c r="F150" s="18">
        <f>'Data from DHIS2 (AA)'!F80</f>
        <v>0</v>
      </c>
      <c r="G150" s="18">
        <f>'Data from DHIS2 (AA)'!G80</f>
        <v>0</v>
      </c>
      <c r="H150" s="18">
        <f>'Data from DHIS2 (AA)'!H80</f>
        <v>0</v>
      </c>
      <c r="I150" s="18">
        <f>'Data from DHIS2 (AA)'!I80</f>
        <v>0</v>
      </c>
      <c r="J150" s="18">
        <f>'Data from DHIS2 (AA)'!J80</f>
        <v>0</v>
      </c>
      <c r="K150" s="18">
        <f>'Data from DHIS2 (AA)'!K80</f>
        <v>0</v>
      </c>
      <c r="L150" s="18">
        <f>'Data from DHIS2 (AA)'!L80</f>
        <v>0</v>
      </c>
      <c r="M150" s="18">
        <f>'Data from DHIS2 (AA)'!M80</f>
        <v>0</v>
      </c>
      <c r="N150" s="16">
        <f t="shared" si="50"/>
        <v>0</v>
      </c>
    </row>
    <row r="151" spans="1:15" x14ac:dyDescent="0.3">
      <c r="A151" s="14" t="str">
        <f>'Data from DHIS2 (AA)'!A81</f>
        <v>Immunization-Vaccine Expenditure-Opened for Immunization-TD</v>
      </c>
      <c r="B151" s="18">
        <f>'Data from DHIS2 (AA)'!B81</f>
        <v>0</v>
      </c>
      <c r="C151" s="18">
        <f>'Data from DHIS2 (AA)'!C81</f>
        <v>0</v>
      </c>
      <c r="D151" s="18">
        <f>'Data from DHIS2 (AA)'!D81</f>
        <v>0</v>
      </c>
      <c r="E151" s="18">
        <f>'Data from DHIS2 (AA)'!E81</f>
        <v>0</v>
      </c>
      <c r="F151" s="18">
        <f>'Data from DHIS2 (AA)'!F81</f>
        <v>0</v>
      </c>
      <c r="G151" s="18">
        <f>'Data from DHIS2 (AA)'!G81</f>
        <v>0</v>
      </c>
      <c r="H151" s="18">
        <f>'Data from DHIS2 (AA)'!H81</f>
        <v>0</v>
      </c>
      <c r="I151" s="18">
        <f>'Data from DHIS2 (AA)'!I81</f>
        <v>0</v>
      </c>
      <c r="J151" s="18">
        <f>'Data from DHIS2 (AA)'!J81</f>
        <v>0</v>
      </c>
      <c r="K151" s="18">
        <f>'Data from DHIS2 (AA)'!K81</f>
        <v>0</v>
      </c>
      <c r="L151" s="18">
        <f>'Data from DHIS2 (AA)'!L81</f>
        <v>0</v>
      </c>
      <c r="M151" s="18">
        <f>'Data from DHIS2 (AA)'!M81</f>
        <v>0</v>
      </c>
      <c r="N151" s="16">
        <f t="shared" si="50"/>
        <v>0</v>
      </c>
    </row>
    <row r="152" spans="1:15" x14ac:dyDescent="0.3">
      <c r="A152" s="17" t="s">
        <v>32</v>
      </c>
      <c r="B152" s="18" t="b">
        <f>B149&lt;=B150</f>
        <v>1</v>
      </c>
      <c r="C152" s="18" t="b">
        <f t="shared" ref="C152:M152" si="51">C149&lt;=C150</f>
        <v>1</v>
      </c>
      <c r="D152" s="18" t="b">
        <f t="shared" si="51"/>
        <v>1</v>
      </c>
      <c r="E152" s="18" t="b">
        <f t="shared" si="51"/>
        <v>1</v>
      </c>
      <c r="F152" s="18" t="b">
        <f t="shared" si="51"/>
        <v>1</v>
      </c>
      <c r="G152" s="18" t="b">
        <f t="shared" si="51"/>
        <v>1</v>
      </c>
      <c r="H152" s="18" t="b">
        <f t="shared" si="51"/>
        <v>1</v>
      </c>
      <c r="I152" s="18" t="b">
        <f t="shared" si="51"/>
        <v>1</v>
      </c>
      <c r="J152" s="18" t="b">
        <f t="shared" si="51"/>
        <v>1</v>
      </c>
      <c r="K152" s="18" t="b">
        <f t="shared" si="51"/>
        <v>1</v>
      </c>
      <c r="L152" s="18" t="b">
        <f t="shared" si="51"/>
        <v>1</v>
      </c>
      <c r="M152" s="18" t="b">
        <f t="shared" si="51"/>
        <v>1</v>
      </c>
      <c r="N152" s="18" t="b">
        <f>N149&lt;=N150</f>
        <v>1</v>
      </c>
      <c r="O152" s="2"/>
    </row>
    <row r="153" spans="1:15" x14ac:dyDescent="0.3">
      <c r="A153" s="17" t="s">
        <v>17</v>
      </c>
      <c r="B153" s="18" t="b">
        <f t="shared" ref="B153:N153" si="52">B150&gt;=B151</f>
        <v>1</v>
      </c>
      <c r="C153" s="18" t="b">
        <f t="shared" si="52"/>
        <v>1</v>
      </c>
      <c r="D153" s="18" t="b">
        <f t="shared" si="52"/>
        <v>1</v>
      </c>
      <c r="E153" s="18" t="b">
        <f t="shared" si="52"/>
        <v>1</v>
      </c>
      <c r="F153" s="18" t="b">
        <f t="shared" si="52"/>
        <v>1</v>
      </c>
      <c r="G153" s="18" t="b">
        <f t="shared" si="52"/>
        <v>1</v>
      </c>
      <c r="H153" s="18" t="b">
        <f t="shared" si="52"/>
        <v>1</v>
      </c>
      <c r="I153" s="18" t="b">
        <f t="shared" si="52"/>
        <v>1</v>
      </c>
      <c r="J153" s="18" t="b">
        <f t="shared" si="52"/>
        <v>1</v>
      </c>
      <c r="K153" s="18" t="b">
        <f t="shared" si="52"/>
        <v>1</v>
      </c>
      <c r="L153" s="18" t="b">
        <f t="shared" si="52"/>
        <v>1</v>
      </c>
      <c r="M153" s="18" t="b">
        <f t="shared" si="52"/>
        <v>1</v>
      </c>
      <c r="N153" s="18" t="b">
        <f t="shared" si="52"/>
        <v>1</v>
      </c>
    </row>
    <row r="154" spans="1:15" x14ac:dyDescent="0.3">
      <c r="A154"/>
    </row>
    <row r="155" spans="1:15" x14ac:dyDescent="0.3">
      <c r="A155"/>
    </row>
    <row r="156" spans="1:15" ht="15.6" x14ac:dyDescent="0.3">
      <c r="A156" s="11" t="s">
        <v>971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3"/>
    </row>
    <row r="157" spans="1:15" x14ac:dyDescent="0.3">
      <c r="A157" s="14" t="str">
        <f>'Data from DHIS2 (AA)'!A84</f>
        <v>CBIMCI &lt;2Months-Classification-PSBI Cases</v>
      </c>
      <c r="B157" s="18">
        <f>'Data from DHIS2 (AA)'!B84</f>
        <v>0</v>
      </c>
      <c r="C157" s="18">
        <f>'Data from DHIS2 (AA)'!C84</f>
        <v>0</v>
      </c>
      <c r="D157" s="18">
        <f>'Data from DHIS2 (AA)'!D84</f>
        <v>0</v>
      </c>
      <c r="E157" s="18">
        <f>'Data from DHIS2 (AA)'!E84</f>
        <v>0</v>
      </c>
      <c r="F157" s="18">
        <f>'Data from DHIS2 (AA)'!F84</f>
        <v>0</v>
      </c>
      <c r="G157" s="18">
        <f>'Data from DHIS2 (AA)'!G84</f>
        <v>0</v>
      </c>
      <c r="H157" s="18">
        <f>'Data from DHIS2 (AA)'!H84</f>
        <v>0</v>
      </c>
      <c r="I157" s="18">
        <f>'Data from DHIS2 (AA)'!I84</f>
        <v>0</v>
      </c>
      <c r="J157" s="18">
        <f>'Data from DHIS2 (AA)'!J84</f>
        <v>0</v>
      </c>
      <c r="K157" s="18">
        <f>'Data from DHIS2 (AA)'!K84</f>
        <v>0</v>
      </c>
      <c r="L157" s="18">
        <f>'Data from DHIS2 (AA)'!L84</f>
        <v>0</v>
      </c>
      <c r="M157" s="18">
        <f>'Data from DHIS2 (AA)'!M84</f>
        <v>0</v>
      </c>
      <c r="N157" s="16">
        <f t="shared" ref="N157:N158" si="53">SUM(B157:M157)</f>
        <v>0</v>
      </c>
    </row>
    <row r="158" spans="1:15" x14ac:dyDescent="0.3">
      <c r="A158" s="14" t="str">
        <f>'Data from DHIS2 (AA)'!A85</f>
        <v>CBIMCI &lt;2Months-Treatment-Gentamycin 1st Dose</v>
      </c>
      <c r="B158" s="18">
        <f>'Data from DHIS2 (AA)'!B85</f>
        <v>0</v>
      </c>
      <c r="C158" s="18">
        <f>'Data from DHIS2 (AA)'!C85</f>
        <v>0</v>
      </c>
      <c r="D158" s="18">
        <f>'Data from DHIS2 (AA)'!D85</f>
        <v>0</v>
      </c>
      <c r="E158" s="18">
        <f>'Data from DHIS2 (AA)'!E85</f>
        <v>0</v>
      </c>
      <c r="F158" s="18">
        <f>'Data from DHIS2 (AA)'!F85</f>
        <v>0</v>
      </c>
      <c r="G158" s="18">
        <f>'Data from DHIS2 (AA)'!G85</f>
        <v>0</v>
      </c>
      <c r="H158" s="18">
        <f>'Data from DHIS2 (AA)'!H85</f>
        <v>0</v>
      </c>
      <c r="I158" s="18">
        <f>'Data from DHIS2 (AA)'!I85</f>
        <v>0</v>
      </c>
      <c r="J158" s="18">
        <f>'Data from DHIS2 (AA)'!J85</f>
        <v>0</v>
      </c>
      <c r="K158" s="18">
        <f>'Data from DHIS2 (AA)'!K85</f>
        <v>0</v>
      </c>
      <c r="L158" s="18">
        <f>'Data from DHIS2 (AA)'!L85</f>
        <v>0</v>
      </c>
      <c r="M158" s="18">
        <f>'Data from DHIS2 (AA)'!M85</f>
        <v>0</v>
      </c>
      <c r="N158" s="16">
        <f t="shared" si="53"/>
        <v>0</v>
      </c>
    </row>
    <row r="159" spans="1:15" x14ac:dyDescent="0.3">
      <c r="A159" s="14" t="str">
        <f>'Data from DHIS2 (AA)'!A86</f>
        <v>CBIMCI &lt;2Months-Treatment-Gentamycin Complete dose</v>
      </c>
      <c r="B159" s="18">
        <f>'Data from DHIS2 (AA)'!B86</f>
        <v>0</v>
      </c>
      <c r="C159" s="18">
        <f>'Data from DHIS2 (AA)'!C86</f>
        <v>0</v>
      </c>
      <c r="D159" s="18">
        <f>'Data from DHIS2 (AA)'!D86</f>
        <v>0</v>
      </c>
      <c r="E159" s="18">
        <f>'Data from DHIS2 (AA)'!E86</f>
        <v>0</v>
      </c>
      <c r="F159" s="18">
        <f>'Data from DHIS2 (AA)'!F86</f>
        <v>0</v>
      </c>
      <c r="G159" s="18">
        <f>'Data from DHIS2 (AA)'!G86</f>
        <v>0</v>
      </c>
      <c r="H159" s="18">
        <f>'Data from DHIS2 (AA)'!H86</f>
        <v>0</v>
      </c>
      <c r="I159" s="18">
        <f>'Data from DHIS2 (AA)'!I86</f>
        <v>0</v>
      </c>
      <c r="J159" s="18">
        <f>'Data from DHIS2 (AA)'!J86</f>
        <v>0</v>
      </c>
      <c r="K159" s="18">
        <f>'Data from DHIS2 (AA)'!K86</f>
        <v>0</v>
      </c>
      <c r="L159" s="18">
        <f>'Data from DHIS2 (AA)'!L86</f>
        <v>0</v>
      </c>
      <c r="M159" s="18">
        <f>'Data from DHIS2 (AA)'!M86</f>
        <v>0</v>
      </c>
      <c r="N159" s="18">
        <f>'Data from DHIS2 (AA)'!N86</f>
        <v>0</v>
      </c>
    </row>
    <row r="160" spans="1:15" x14ac:dyDescent="0.3">
      <c r="A160" s="17" t="s">
        <v>33</v>
      </c>
      <c r="B160" s="18" t="b">
        <f>AND(EXACT(B157,B158))</f>
        <v>1</v>
      </c>
      <c r="C160" s="18" t="b">
        <f t="shared" ref="C160:N160" si="54">AND(EXACT(C157,C158))</f>
        <v>1</v>
      </c>
      <c r="D160" s="18" t="b">
        <f t="shared" si="54"/>
        <v>1</v>
      </c>
      <c r="E160" s="18" t="b">
        <f t="shared" si="54"/>
        <v>1</v>
      </c>
      <c r="F160" s="18" t="b">
        <f t="shared" si="54"/>
        <v>1</v>
      </c>
      <c r="G160" s="18" t="b">
        <f t="shared" si="54"/>
        <v>1</v>
      </c>
      <c r="H160" s="18" t="b">
        <f t="shared" si="54"/>
        <v>1</v>
      </c>
      <c r="I160" s="18" t="b">
        <f t="shared" si="54"/>
        <v>1</v>
      </c>
      <c r="J160" s="18" t="b">
        <f t="shared" si="54"/>
        <v>1</v>
      </c>
      <c r="K160" s="18" t="b">
        <f t="shared" si="54"/>
        <v>1</v>
      </c>
      <c r="L160" s="18" t="b">
        <f t="shared" si="54"/>
        <v>1</v>
      </c>
      <c r="M160" s="18" t="b">
        <f t="shared" si="54"/>
        <v>1</v>
      </c>
      <c r="N160" s="18" t="b">
        <f t="shared" si="54"/>
        <v>1</v>
      </c>
    </row>
    <row r="161" spans="1:14" x14ac:dyDescent="0.3">
      <c r="A161"/>
    </row>
    <row r="162" spans="1:14" x14ac:dyDescent="0.3">
      <c r="A162" s="14" t="s">
        <v>34</v>
      </c>
      <c r="B162" s="18">
        <f>SUM('Data from DHIS2 (AA)'!B87:B88)</f>
        <v>0</v>
      </c>
      <c r="C162" s="18">
        <f>SUM('Data from DHIS2 (AA)'!C85:C86)</f>
        <v>0</v>
      </c>
      <c r="D162" s="18">
        <f>SUM('Data from DHIS2 (AA)'!D85:D86)</f>
        <v>0</v>
      </c>
      <c r="E162" s="18">
        <f>SUM('Data from DHIS2 (AA)'!E85:E86)</f>
        <v>0</v>
      </c>
      <c r="F162" s="18">
        <f>SUM('Data from DHIS2 (AA)'!F85:F86)</f>
        <v>0</v>
      </c>
      <c r="G162" s="18">
        <f>SUM('Data from DHIS2 (AA)'!G85:G86)</f>
        <v>0</v>
      </c>
      <c r="H162" s="18">
        <f>SUM('Data from DHIS2 (AA)'!H85:H86)</f>
        <v>0</v>
      </c>
      <c r="I162" s="18">
        <f>SUM('Data from DHIS2 (AA)'!I85:I86)</f>
        <v>0</v>
      </c>
      <c r="J162" s="18">
        <f>SUM('Data from DHIS2 (AA)'!J85:J86)</f>
        <v>0</v>
      </c>
      <c r="K162" s="18">
        <f>SUM('Data from DHIS2 (AA)'!K85:K86)</f>
        <v>0</v>
      </c>
      <c r="L162" s="18">
        <f>SUM('Data from DHIS2 (AA)'!L85:L86)</f>
        <v>0</v>
      </c>
      <c r="M162" s="18">
        <f>SUM('Data from DHIS2 (AA)'!M85:M86)</f>
        <v>0</v>
      </c>
      <c r="N162" s="16">
        <f t="shared" ref="N162:N163" si="55">SUM(B162:M162)</f>
        <v>0</v>
      </c>
    </row>
    <row r="163" spans="1:14" x14ac:dyDescent="0.3">
      <c r="A163" s="14" t="str">
        <f>'Data from DHIS2 (AA)'!A89</f>
        <v>CBIMCI &lt;2Months-Treatment-Amoxicillin Paediatrics</v>
      </c>
      <c r="B163" s="18">
        <f>'Data from DHIS2 (AA)'!B89</f>
        <v>0</v>
      </c>
      <c r="C163" s="18">
        <f>'Data from DHIS2 (AA)'!C89</f>
        <v>0</v>
      </c>
      <c r="D163" s="18">
        <f>'Data from DHIS2 (AA)'!D89</f>
        <v>0</v>
      </c>
      <c r="E163" s="18">
        <f>'Data from DHIS2 (AA)'!E89</f>
        <v>0</v>
      </c>
      <c r="F163" s="18">
        <f>'Data from DHIS2 (AA)'!F89</f>
        <v>0</v>
      </c>
      <c r="G163" s="18">
        <f>'Data from DHIS2 (AA)'!G89</f>
        <v>0</v>
      </c>
      <c r="H163" s="18">
        <f>'Data from DHIS2 (AA)'!H89</f>
        <v>0</v>
      </c>
      <c r="I163" s="18">
        <f>'Data from DHIS2 (AA)'!I89</f>
        <v>0</v>
      </c>
      <c r="J163" s="18">
        <f>'Data from DHIS2 (AA)'!J89</f>
        <v>0</v>
      </c>
      <c r="K163" s="18">
        <f>'Data from DHIS2 (AA)'!K89</f>
        <v>0</v>
      </c>
      <c r="L163" s="18">
        <f>'Data from DHIS2 (AA)'!L89</f>
        <v>0</v>
      </c>
      <c r="M163" s="18">
        <f>'Data from DHIS2 (AA)'!M89</f>
        <v>0</v>
      </c>
      <c r="N163" s="16">
        <f t="shared" si="55"/>
        <v>0</v>
      </c>
    </row>
    <row r="164" spans="1:14" x14ac:dyDescent="0.3">
      <c r="A164" s="17" t="s">
        <v>35</v>
      </c>
      <c r="B164" s="18" t="b">
        <f>B162&lt;=B163</f>
        <v>1</v>
      </c>
      <c r="C164" s="18" t="b">
        <f t="shared" ref="C164:N164" si="56">C162&lt;=C163</f>
        <v>1</v>
      </c>
      <c r="D164" s="18" t="b">
        <f t="shared" si="56"/>
        <v>1</v>
      </c>
      <c r="E164" s="18" t="b">
        <f t="shared" si="56"/>
        <v>1</v>
      </c>
      <c r="F164" s="18" t="b">
        <f t="shared" si="56"/>
        <v>1</v>
      </c>
      <c r="G164" s="18" t="b">
        <f t="shared" si="56"/>
        <v>1</v>
      </c>
      <c r="H164" s="18" t="b">
        <f t="shared" si="56"/>
        <v>1</v>
      </c>
      <c r="I164" s="18" t="b">
        <f t="shared" si="56"/>
        <v>1</v>
      </c>
      <c r="J164" s="18" t="b">
        <f t="shared" si="56"/>
        <v>1</v>
      </c>
      <c r="K164" s="18" t="b">
        <f t="shared" si="56"/>
        <v>1</v>
      </c>
      <c r="L164" s="18" t="b">
        <f t="shared" si="56"/>
        <v>1</v>
      </c>
      <c r="M164" s="18" t="b">
        <f t="shared" si="56"/>
        <v>1</v>
      </c>
      <c r="N164" s="18" t="b">
        <f t="shared" si="56"/>
        <v>1</v>
      </c>
    </row>
    <row r="165" spans="1:14" x14ac:dyDescent="0.3">
      <c r="A165"/>
    </row>
    <row r="166" spans="1:14" x14ac:dyDescent="0.3">
      <c r="A166" s="14" t="s">
        <v>36</v>
      </c>
      <c r="B166" s="18">
        <f>SUM('Data from DHIS2 (AA)'!B92:B95)</f>
        <v>0</v>
      </c>
      <c r="C166" s="18">
        <f>SUM('Data from DHIS2 (AA)'!C92:C95)</f>
        <v>0</v>
      </c>
      <c r="D166" s="18">
        <f>SUM('Data from DHIS2 (AA)'!D92:D95)</f>
        <v>0</v>
      </c>
      <c r="E166" s="18">
        <f>SUM('Data from DHIS2 (AA)'!E92:E95)</f>
        <v>0</v>
      </c>
      <c r="F166" s="18">
        <f>SUM('Data from DHIS2 (AA)'!F92:F95)</f>
        <v>0</v>
      </c>
      <c r="G166" s="18">
        <f>SUM('Data from DHIS2 (AA)'!G92:G95)</f>
        <v>0</v>
      </c>
      <c r="H166" s="18">
        <f>SUM('Data from DHIS2 (AA)'!H92:H95)</f>
        <v>0</v>
      </c>
      <c r="I166" s="18">
        <f>SUM('Data from DHIS2 (AA)'!I92:I95)</f>
        <v>0</v>
      </c>
      <c r="J166" s="18">
        <f>SUM('Data from DHIS2 (AA)'!J92:J95)</f>
        <v>0</v>
      </c>
      <c r="K166" s="18">
        <f>SUM('Data from DHIS2 (AA)'!K92:K95)</f>
        <v>0</v>
      </c>
      <c r="L166" s="18">
        <f>SUM('Data from DHIS2 (AA)'!L92:L95)</f>
        <v>0</v>
      </c>
      <c r="M166" s="18">
        <f>SUM('Data from DHIS2 (AA)'!M92:M95)</f>
        <v>0</v>
      </c>
      <c r="N166" s="16">
        <f t="shared" ref="N166:N167" si="57">SUM(B166:M166)</f>
        <v>0</v>
      </c>
    </row>
    <row r="167" spans="1:14" x14ac:dyDescent="0.3">
      <c r="A167" s="14" t="str">
        <f>'Data from DHIS2 (AA)'!A96</f>
        <v>Pneumonia treated with antibiotics total</v>
      </c>
      <c r="B167" s="18">
        <f>'Data from DHIS2 (AA)'!B96</f>
        <v>0</v>
      </c>
      <c r="C167" s="18">
        <f>'Data from DHIS2 (AA)'!C96</f>
        <v>0</v>
      </c>
      <c r="D167" s="18">
        <f>'Data from DHIS2 (AA)'!D96</f>
        <v>0</v>
      </c>
      <c r="E167" s="18">
        <f>'Data from DHIS2 (AA)'!E96</f>
        <v>0</v>
      </c>
      <c r="F167" s="18">
        <f>'Data from DHIS2 (AA)'!F96</f>
        <v>0</v>
      </c>
      <c r="G167" s="18">
        <f>'Data from DHIS2 (AA)'!G96</f>
        <v>0</v>
      </c>
      <c r="H167" s="18">
        <f>'Data from DHIS2 (AA)'!H96</f>
        <v>0</v>
      </c>
      <c r="I167" s="18">
        <f>'Data from DHIS2 (AA)'!I96</f>
        <v>0</v>
      </c>
      <c r="J167" s="18">
        <f>'Data from DHIS2 (AA)'!J96</f>
        <v>0</v>
      </c>
      <c r="K167" s="18">
        <f>'Data from DHIS2 (AA)'!K96</f>
        <v>0</v>
      </c>
      <c r="L167" s="18">
        <f>'Data from DHIS2 (AA)'!L96</f>
        <v>0</v>
      </c>
      <c r="M167" s="18">
        <f>'Data from DHIS2 (AA)'!M96</f>
        <v>0</v>
      </c>
      <c r="N167" s="16">
        <f t="shared" si="57"/>
        <v>0</v>
      </c>
    </row>
    <row r="168" spans="1:14" x14ac:dyDescent="0.3">
      <c r="A168" s="17" t="s">
        <v>37</v>
      </c>
      <c r="B168" s="18" t="b">
        <f>B166=B167</f>
        <v>1</v>
      </c>
      <c r="C168" s="18" t="b">
        <f t="shared" ref="C168:L168" si="58">C166=C167</f>
        <v>1</v>
      </c>
      <c r="D168" s="18" t="b">
        <f t="shared" si="58"/>
        <v>1</v>
      </c>
      <c r="E168" s="18" t="b">
        <f t="shared" si="58"/>
        <v>1</v>
      </c>
      <c r="F168" s="18" t="b">
        <f t="shared" si="58"/>
        <v>1</v>
      </c>
      <c r="G168" s="18" t="b">
        <f t="shared" si="58"/>
        <v>1</v>
      </c>
      <c r="H168" s="18" t="b">
        <f t="shared" si="58"/>
        <v>1</v>
      </c>
      <c r="I168" s="18" t="b">
        <f t="shared" si="58"/>
        <v>1</v>
      </c>
      <c r="J168" s="18" t="b">
        <f t="shared" si="58"/>
        <v>1</v>
      </c>
      <c r="K168" s="18" t="b">
        <f t="shared" si="58"/>
        <v>1</v>
      </c>
      <c r="L168" s="18" t="b">
        <f t="shared" si="58"/>
        <v>1</v>
      </c>
      <c r="M168" s="18" t="b">
        <f>M166=M167</f>
        <v>1</v>
      </c>
      <c r="N168" s="16" t="b">
        <f t="shared" ref="N168" si="59">N167=N166</f>
        <v>1</v>
      </c>
    </row>
    <row r="169" spans="1:14" x14ac:dyDescent="0.3">
      <c r="A169"/>
    </row>
    <row r="170" spans="1:14" x14ac:dyDescent="0.3">
      <c r="A170" s="14" t="s">
        <v>38</v>
      </c>
      <c r="B170" s="15">
        <f>SUM('Data from DHIS2 (AA)'!B97:B102)</f>
        <v>0</v>
      </c>
      <c r="C170" s="15">
        <f>SUM('Data from DHIS2 (AA)'!C97:C102)</f>
        <v>0</v>
      </c>
      <c r="D170" s="15">
        <f>SUM('Data from DHIS2 (AA)'!D97:D102)</f>
        <v>0</v>
      </c>
      <c r="E170" s="15">
        <f>SUM('Data from DHIS2 (AA)'!E97:E102)</f>
        <v>0</v>
      </c>
      <c r="F170" s="15">
        <f>SUM('Data from DHIS2 (AA)'!F97:F102)</f>
        <v>0</v>
      </c>
      <c r="G170" s="15">
        <f>SUM('Data from DHIS2 (AA)'!G97:G102)</f>
        <v>0</v>
      </c>
      <c r="H170" s="15">
        <f>SUM('Data from DHIS2 (AA)'!H97:H102)</f>
        <v>0</v>
      </c>
      <c r="I170" s="15">
        <f>SUM('Data from DHIS2 (AA)'!I97:I102)</f>
        <v>0</v>
      </c>
      <c r="J170" s="15">
        <f>SUM('Data from DHIS2 (AA)'!J97:J102)</f>
        <v>0</v>
      </c>
      <c r="K170" s="15">
        <f>SUM('Data from DHIS2 (AA)'!K97:K102)</f>
        <v>0</v>
      </c>
      <c r="L170" s="15">
        <f>SUM('Data from DHIS2 (AA)'!L97:L102)</f>
        <v>0</v>
      </c>
      <c r="M170" s="15">
        <f>SUM('Data from DHIS2 (AA)'!M97:M102)</f>
        <v>0</v>
      </c>
      <c r="N170" s="16">
        <f t="shared" ref="N170:N171" si="60">SUM(B170:M170)</f>
        <v>0</v>
      </c>
    </row>
    <row r="171" spans="1:14" x14ac:dyDescent="0.3">
      <c r="A171" s="14" t="str">
        <f>'Data from DHIS2 (AA)'!A103</f>
        <v>CBIMCI-(2-59Months)-Treatment-ORS &amp; Zinc</v>
      </c>
      <c r="B171" s="15">
        <f>SUM('Data from DHIS2 (AA)'!B103:B104)</f>
        <v>0</v>
      </c>
      <c r="C171" s="15">
        <f>SUM('Data from DHIS2 (AA)'!C103:C104)</f>
        <v>0</v>
      </c>
      <c r="D171" s="15">
        <f>SUM('Data from DHIS2 (AA)'!D103:D104)</f>
        <v>0</v>
      </c>
      <c r="E171" s="15">
        <f>SUM('Data from DHIS2 (AA)'!E103:E104)</f>
        <v>0</v>
      </c>
      <c r="F171" s="15">
        <f>SUM('Data from DHIS2 (AA)'!F103:F104)</f>
        <v>0</v>
      </c>
      <c r="G171" s="15">
        <f>SUM('Data from DHIS2 (AA)'!G103:G104)</f>
        <v>0</v>
      </c>
      <c r="H171" s="15">
        <f>SUM('Data from DHIS2 (AA)'!H103:H104)</f>
        <v>0</v>
      </c>
      <c r="I171" s="15">
        <f>SUM('Data from DHIS2 (AA)'!I103:I104)</f>
        <v>0</v>
      </c>
      <c r="J171" s="15">
        <f>SUM('Data from DHIS2 (AA)'!J103:J104)</f>
        <v>0</v>
      </c>
      <c r="K171" s="15">
        <f>SUM('Data from DHIS2 (AA)'!K103:K104)</f>
        <v>0</v>
      </c>
      <c r="L171" s="15">
        <f>SUM('Data from DHIS2 (AA)'!L103:L104)</f>
        <v>0</v>
      </c>
      <c r="M171" s="15">
        <f>SUM('Data from DHIS2 (AA)'!M103:M104)</f>
        <v>0</v>
      </c>
      <c r="N171" s="16">
        <f t="shared" si="60"/>
        <v>0</v>
      </c>
    </row>
    <row r="172" spans="1:14" x14ac:dyDescent="0.3">
      <c r="A172" s="17" t="s">
        <v>39</v>
      </c>
      <c r="B172" s="18" t="b">
        <f>B170=B171</f>
        <v>1</v>
      </c>
      <c r="C172" s="18" t="b">
        <f t="shared" ref="C172:N172" si="61">C170=C171</f>
        <v>1</v>
      </c>
      <c r="D172" s="18" t="b">
        <f t="shared" si="61"/>
        <v>1</v>
      </c>
      <c r="E172" s="18" t="b">
        <f t="shared" si="61"/>
        <v>1</v>
      </c>
      <c r="F172" s="18" t="b">
        <f t="shared" si="61"/>
        <v>1</v>
      </c>
      <c r="G172" s="18" t="b">
        <f t="shared" si="61"/>
        <v>1</v>
      </c>
      <c r="H172" s="18" t="b">
        <f t="shared" si="61"/>
        <v>1</v>
      </c>
      <c r="I172" s="18" t="b">
        <f t="shared" si="61"/>
        <v>1</v>
      </c>
      <c r="J172" s="18" t="b">
        <f t="shared" si="61"/>
        <v>1</v>
      </c>
      <c r="K172" s="18" t="b">
        <f t="shared" si="61"/>
        <v>1</v>
      </c>
      <c r="L172" s="18" t="b">
        <f t="shared" si="61"/>
        <v>1</v>
      </c>
      <c r="M172" s="18" t="b">
        <f t="shared" si="61"/>
        <v>1</v>
      </c>
      <c r="N172" s="18" t="b">
        <f t="shared" si="61"/>
        <v>1</v>
      </c>
    </row>
    <row r="173" spans="1:14" x14ac:dyDescent="0.3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spans="1:14" x14ac:dyDescent="0.3">
      <c r="A174" s="14" t="str">
        <f>'Data from DHIS2 (AA)'!A83</f>
        <v>CBIMCI &lt;2Months-Total Cases</v>
      </c>
      <c r="B174" s="22">
        <f>'Data from DHIS2 (AA)'!B83</f>
        <v>0</v>
      </c>
      <c r="C174" s="22">
        <f>'Data from DHIS2 (AA)'!C83</f>
        <v>0</v>
      </c>
      <c r="D174" s="22">
        <f>'Data from DHIS2 (AA)'!D83</f>
        <v>0</v>
      </c>
      <c r="E174" s="22">
        <f>'Data from DHIS2 (AA)'!E83</f>
        <v>0</v>
      </c>
      <c r="F174" s="22">
        <f>'Data from DHIS2 (AA)'!F83</f>
        <v>0</v>
      </c>
      <c r="G174" s="22">
        <f>'Data from DHIS2 (AA)'!G83</f>
        <v>0</v>
      </c>
      <c r="H174" s="22">
        <f>'Data from DHIS2 (AA)'!H83</f>
        <v>0</v>
      </c>
      <c r="I174" s="22">
        <f>'Data from DHIS2 (AA)'!I83</f>
        <v>0</v>
      </c>
      <c r="J174" s="22">
        <f>'Data from DHIS2 (AA)'!J83</f>
        <v>0</v>
      </c>
      <c r="K174" s="22">
        <f>'Data from DHIS2 (AA)'!K83</f>
        <v>0</v>
      </c>
      <c r="L174" s="22">
        <f>'Data from DHIS2 (AA)'!L83</f>
        <v>0</v>
      </c>
      <c r="M174" s="22">
        <f>'Data from DHIS2 (AA)'!M83</f>
        <v>0</v>
      </c>
      <c r="N174" s="16">
        <f>SUM(B174:M174)</f>
        <v>0</v>
      </c>
    </row>
    <row r="175" spans="1:14" x14ac:dyDescent="0.3">
      <c r="A175" s="14" t="str">
        <f>'Data from DHIS2 (AA)'!A109</f>
        <v>GESI-IMCI Service received (&lt;2 month childern)</v>
      </c>
      <c r="B175" s="18">
        <f>'Data from DHIS2 (AA)'!B109</f>
        <v>0</v>
      </c>
      <c r="C175" s="18">
        <f>'Data from DHIS2 (AA)'!C109</f>
        <v>0</v>
      </c>
      <c r="D175" s="18">
        <f>'Data from DHIS2 (AA)'!D109</f>
        <v>0</v>
      </c>
      <c r="E175" s="18">
        <f>'Data from DHIS2 (AA)'!E109</f>
        <v>0</v>
      </c>
      <c r="F175" s="18">
        <f>'Data from DHIS2 (AA)'!F109</f>
        <v>0</v>
      </c>
      <c r="G175" s="18">
        <f>'Data from DHIS2 (AA)'!G109</f>
        <v>0</v>
      </c>
      <c r="H175" s="18">
        <f>'Data from DHIS2 (AA)'!H109</f>
        <v>0</v>
      </c>
      <c r="I175" s="18">
        <f>'Data from DHIS2 (AA)'!I109</f>
        <v>0</v>
      </c>
      <c r="J175" s="18">
        <f>'Data from DHIS2 (AA)'!J109</f>
        <v>0</v>
      </c>
      <c r="K175" s="18">
        <f>'Data from DHIS2 (AA)'!K109</f>
        <v>0</v>
      </c>
      <c r="L175" s="18">
        <f>'Data from DHIS2 (AA)'!L109</f>
        <v>0</v>
      </c>
      <c r="M175" s="18">
        <f>'Data from DHIS2 (AA)'!M109</f>
        <v>0</v>
      </c>
      <c r="N175" s="16">
        <f t="shared" ref="N175:N180" si="62">SUM(B175:M175)</f>
        <v>0</v>
      </c>
    </row>
    <row r="176" spans="1:14" x14ac:dyDescent="0.3">
      <c r="A176" s="17" t="s">
        <v>40</v>
      </c>
      <c r="B176" s="18" t="b">
        <f>B174=B175</f>
        <v>1</v>
      </c>
      <c r="C176" s="18" t="b">
        <f t="shared" ref="C176:N176" si="63">C174=C175</f>
        <v>1</v>
      </c>
      <c r="D176" s="18" t="b">
        <f t="shared" si="63"/>
        <v>1</v>
      </c>
      <c r="E176" s="18" t="b">
        <f t="shared" si="63"/>
        <v>1</v>
      </c>
      <c r="F176" s="18" t="b">
        <f t="shared" si="63"/>
        <v>1</v>
      </c>
      <c r="G176" s="18" t="b">
        <f t="shared" si="63"/>
        <v>1</v>
      </c>
      <c r="H176" s="18" t="b">
        <f t="shared" si="63"/>
        <v>1</v>
      </c>
      <c r="I176" s="18" t="b">
        <f t="shared" si="63"/>
        <v>1</v>
      </c>
      <c r="J176" s="18" t="b">
        <f t="shared" si="63"/>
        <v>1</v>
      </c>
      <c r="K176" s="18" t="b">
        <f t="shared" si="63"/>
        <v>1</v>
      </c>
      <c r="L176" s="18" t="b">
        <f t="shared" si="63"/>
        <v>1</v>
      </c>
      <c r="M176" s="18" t="b">
        <f t="shared" si="63"/>
        <v>1</v>
      </c>
      <c r="N176" s="18" t="b">
        <f t="shared" si="63"/>
        <v>1</v>
      </c>
    </row>
    <row r="177" spans="1:14" x14ac:dyDescent="0.3">
      <c r="A177"/>
    </row>
    <row r="178" spans="1:14" x14ac:dyDescent="0.3">
      <c r="A178" s="14" t="str">
        <f>'Data from DHIS2 (AA)'!A90</f>
        <v>IMCI-Total sick childre- 2 to 59 Months-Female</v>
      </c>
      <c r="B178" s="18">
        <f>'Data from DHIS2 (AA)'!B90</f>
        <v>0</v>
      </c>
      <c r="C178" s="18">
        <f>'Data from DHIS2 (AA)'!C90</f>
        <v>0</v>
      </c>
      <c r="D178" s="18">
        <f>'Data from DHIS2 (AA)'!D90</f>
        <v>0</v>
      </c>
      <c r="E178" s="18">
        <f>'Data from DHIS2 (AA)'!E90</f>
        <v>0</v>
      </c>
      <c r="F178" s="18">
        <f>'Data from DHIS2 (AA)'!F90</f>
        <v>0</v>
      </c>
      <c r="G178" s="18">
        <f>'Data from DHIS2 (AA)'!G90</f>
        <v>0</v>
      </c>
      <c r="H178" s="18">
        <f>'Data from DHIS2 (AA)'!H90</f>
        <v>0</v>
      </c>
      <c r="I178" s="18">
        <f>'Data from DHIS2 (AA)'!I90</f>
        <v>0</v>
      </c>
      <c r="J178" s="18">
        <f>'Data from DHIS2 (AA)'!J90</f>
        <v>0</v>
      </c>
      <c r="K178" s="18">
        <f>'Data from DHIS2 (AA)'!K90</f>
        <v>0</v>
      </c>
      <c r="L178" s="18">
        <f>'Data from DHIS2 (AA)'!L90</f>
        <v>0</v>
      </c>
      <c r="M178" s="18">
        <f>'Data from DHIS2 (AA)'!M90</f>
        <v>0</v>
      </c>
      <c r="N178" s="16">
        <f t="shared" si="62"/>
        <v>0</v>
      </c>
    </row>
    <row r="179" spans="1:14" x14ac:dyDescent="0.3">
      <c r="A179" s="14" t="str">
        <f>'Data from DHIS2 (AA)'!A91</f>
        <v>IMCI-Total sick childre- 2 to 59 Months-Male</v>
      </c>
      <c r="B179" s="18">
        <f>'Data from DHIS2 (AA)'!B91</f>
        <v>0</v>
      </c>
      <c r="C179" s="18">
        <f>'Data from DHIS2 (AA)'!C91</f>
        <v>0</v>
      </c>
      <c r="D179" s="18">
        <f>'Data from DHIS2 (AA)'!D91</f>
        <v>0</v>
      </c>
      <c r="E179" s="18">
        <f>'Data from DHIS2 (AA)'!E91</f>
        <v>0</v>
      </c>
      <c r="F179" s="18">
        <f>'Data from DHIS2 (AA)'!F91</f>
        <v>0</v>
      </c>
      <c r="G179" s="18">
        <f>'Data from DHIS2 (AA)'!G91</f>
        <v>0</v>
      </c>
      <c r="H179" s="18">
        <f>'Data from DHIS2 (AA)'!H91</f>
        <v>0</v>
      </c>
      <c r="I179" s="18">
        <f>'Data from DHIS2 (AA)'!I91</f>
        <v>0</v>
      </c>
      <c r="J179" s="18">
        <f>'Data from DHIS2 (AA)'!J91</f>
        <v>0</v>
      </c>
      <c r="K179" s="18">
        <f>'Data from DHIS2 (AA)'!K91</f>
        <v>0</v>
      </c>
      <c r="L179" s="18">
        <f>'Data from DHIS2 (AA)'!L91</f>
        <v>0</v>
      </c>
      <c r="M179" s="18">
        <f>'Data from DHIS2 (AA)'!M91</f>
        <v>0</v>
      </c>
      <c r="N179" s="16">
        <f t="shared" ref="N179" si="64">SUM(B179:M179)</f>
        <v>0</v>
      </c>
    </row>
    <row r="180" spans="1:14" x14ac:dyDescent="0.3">
      <c r="A180" s="14" t="str">
        <f>'Data from DHIS2 (AA)'!A110</f>
        <v>GESI-IMCI Service received (2-59 month childern)</v>
      </c>
      <c r="B180" s="18">
        <f>'Data from DHIS2 (AA)'!B110</f>
        <v>0</v>
      </c>
      <c r="C180" s="18">
        <f>'Data from DHIS2 (AA)'!C110</f>
        <v>0</v>
      </c>
      <c r="D180" s="18">
        <f>'Data from DHIS2 (AA)'!D110</f>
        <v>0</v>
      </c>
      <c r="E180" s="18">
        <f>'Data from DHIS2 (AA)'!E110</f>
        <v>0</v>
      </c>
      <c r="F180" s="18">
        <f>'Data from DHIS2 (AA)'!F110</f>
        <v>0</v>
      </c>
      <c r="G180" s="18">
        <f>'Data from DHIS2 (AA)'!G110</f>
        <v>0</v>
      </c>
      <c r="H180" s="18">
        <f>'Data from DHIS2 (AA)'!H110</f>
        <v>0</v>
      </c>
      <c r="I180" s="18">
        <f>'Data from DHIS2 (AA)'!I110</f>
        <v>0</v>
      </c>
      <c r="J180" s="18">
        <f>'Data from DHIS2 (AA)'!J110</f>
        <v>0</v>
      </c>
      <c r="K180" s="18">
        <f>'Data from DHIS2 (AA)'!K110</f>
        <v>0</v>
      </c>
      <c r="L180" s="18">
        <f>'Data from DHIS2 (AA)'!L110</f>
        <v>0</v>
      </c>
      <c r="M180" s="18">
        <f>'Data from DHIS2 (AA)'!M110</f>
        <v>0</v>
      </c>
      <c r="N180" s="16">
        <f t="shared" si="62"/>
        <v>0</v>
      </c>
    </row>
    <row r="181" spans="1:14" x14ac:dyDescent="0.3">
      <c r="A181" s="17" t="s">
        <v>41</v>
      </c>
      <c r="B181" s="18" t="b">
        <f>SUM(B178:B179)=B180</f>
        <v>1</v>
      </c>
      <c r="C181" s="18" t="b">
        <f t="shared" ref="C181:N181" si="65">SUM(C178:C179)=C180</f>
        <v>1</v>
      </c>
      <c r="D181" s="18" t="b">
        <f t="shared" si="65"/>
        <v>1</v>
      </c>
      <c r="E181" s="18" t="b">
        <f t="shared" si="65"/>
        <v>1</v>
      </c>
      <c r="F181" s="18" t="b">
        <f t="shared" si="65"/>
        <v>1</v>
      </c>
      <c r="G181" s="18" t="b">
        <f t="shared" si="65"/>
        <v>1</v>
      </c>
      <c r="H181" s="18" t="b">
        <f t="shared" si="65"/>
        <v>1</v>
      </c>
      <c r="I181" s="18" t="b">
        <f t="shared" si="65"/>
        <v>1</v>
      </c>
      <c r="J181" s="18" t="b">
        <f t="shared" si="65"/>
        <v>1</v>
      </c>
      <c r="K181" s="18" t="b">
        <f t="shared" si="65"/>
        <v>1</v>
      </c>
      <c r="L181" s="18" t="b">
        <f t="shared" si="65"/>
        <v>1</v>
      </c>
      <c r="M181" s="18" t="b">
        <f t="shared" si="65"/>
        <v>1</v>
      </c>
      <c r="N181" s="18" t="b">
        <f t="shared" si="65"/>
        <v>1</v>
      </c>
    </row>
    <row r="182" spans="1:14" x14ac:dyDescent="0.3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1:14" x14ac:dyDescent="0.3">
      <c r="A183" s="14" t="str">
        <f>'Data from DHIS2 (AA)'!A111</f>
        <v>FCHV Program-CBIMCI-(2-59)Months-Total cases ARI</v>
      </c>
      <c r="B183" s="15">
        <f>'Data from DHIS2 (AA)'!B111</f>
        <v>0</v>
      </c>
      <c r="C183" s="15">
        <f>'Data from DHIS2 (AA)'!C111</f>
        <v>0</v>
      </c>
      <c r="D183" s="15">
        <f>'Data from DHIS2 (AA)'!D111</f>
        <v>0</v>
      </c>
      <c r="E183" s="15">
        <f>'Data from DHIS2 (AA)'!E111</f>
        <v>0</v>
      </c>
      <c r="F183" s="15">
        <f>'Data from DHIS2 (AA)'!F111</f>
        <v>0</v>
      </c>
      <c r="G183" s="15">
        <f>'Data from DHIS2 (AA)'!G111</f>
        <v>0</v>
      </c>
      <c r="H183" s="15">
        <f>'Data from DHIS2 (AA)'!H111</f>
        <v>0</v>
      </c>
      <c r="I183" s="15">
        <f>'Data from DHIS2 (AA)'!I111</f>
        <v>0</v>
      </c>
      <c r="J183" s="15">
        <f>'Data from DHIS2 (AA)'!J111</f>
        <v>0</v>
      </c>
      <c r="K183" s="15">
        <f>'Data from DHIS2 (AA)'!K111</f>
        <v>0</v>
      </c>
      <c r="L183" s="15">
        <f>'Data from DHIS2 (AA)'!L111</f>
        <v>0</v>
      </c>
      <c r="M183" s="15">
        <f>'Data from DHIS2 (AA)'!M111</f>
        <v>0</v>
      </c>
      <c r="N183" s="16">
        <f t="shared" ref="N183:N184" si="66">SUM(B183:M183)</f>
        <v>0</v>
      </c>
    </row>
    <row r="184" spans="1:14" x14ac:dyDescent="0.3">
      <c r="A184" s="14" t="str">
        <f>'Data from DHIS2 (AA)'!A112</f>
        <v>FCHV Program-CBIMCI-(2-59)Months-No Pneumonia cases</v>
      </c>
      <c r="B184" s="15">
        <f>'Data from DHIS2 (AA)'!B112</f>
        <v>0</v>
      </c>
      <c r="C184" s="15">
        <f>'Data from DHIS2 (AA)'!C112</f>
        <v>0</v>
      </c>
      <c r="D184" s="15">
        <f>'Data from DHIS2 (AA)'!D112</f>
        <v>0</v>
      </c>
      <c r="E184" s="15">
        <f>'Data from DHIS2 (AA)'!E112</f>
        <v>0</v>
      </c>
      <c r="F184" s="15">
        <f>'Data from DHIS2 (AA)'!F112</f>
        <v>0</v>
      </c>
      <c r="G184" s="15">
        <f>'Data from DHIS2 (AA)'!G112</f>
        <v>0</v>
      </c>
      <c r="H184" s="15">
        <f>'Data from DHIS2 (AA)'!H112</f>
        <v>0</v>
      </c>
      <c r="I184" s="15">
        <f>'Data from DHIS2 (AA)'!I112</f>
        <v>0</v>
      </c>
      <c r="J184" s="15">
        <f>'Data from DHIS2 (AA)'!J112</f>
        <v>0</v>
      </c>
      <c r="K184" s="15">
        <f>'Data from DHIS2 (AA)'!K112</f>
        <v>0</v>
      </c>
      <c r="L184" s="15">
        <f>'Data from DHIS2 (AA)'!L112</f>
        <v>0</v>
      </c>
      <c r="M184" s="15">
        <f>'Data from DHIS2 (AA)'!M112</f>
        <v>0</v>
      </c>
      <c r="N184" s="16">
        <f t="shared" si="66"/>
        <v>0</v>
      </c>
    </row>
    <row r="185" spans="1:14" x14ac:dyDescent="0.3">
      <c r="A185" s="14" t="s">
        <v>42</v>
      </c>
      <c r="B185" s="15">
        <f>B183-B184</f>
        <v>0</v>
      </c>
      <c r="C185" s="15">
        <f t="shared" ref="C185:M185" si="67">C183-C184</f>
        <v>0</v>
      </c>
      <c r="D185" s="15">
        <f t="shared" si="67"/>
        <v>0</v>
      </c>
      <c r="E185" s="15">
        <f t="shared" si="67"/>
        <v>0</v>
      </c>
      <c r="F185" s="15">
        <f t="shared" si="67"/>
        <v>0</v>
      </c>
      <c r="G185" s="15">
        <f t="shared" si="67"/>
        <v>0</v>
      </c>
      <c r="H185" s="15">
        <f t="shared" si="67"/>
        <v>0</v>
      </c>
      <c r="I185" s="15">
        <f t="shared" si="67"/>
        <v>0</v>
      </c>
      <c r="J185" s="15">
        <f t="shared" si="67"/>
        <v>0</v>
      </c>
      <c r="K185" s="15">
        <f t="shared" si="67"/>
        <v>0</v>
      </c>
      <c r="L185" s="15">
        <f t="shared" si="67"/>
        <v>0</v>
      </c>
      <c r="M185" s="15">
        <f t="shared" si="67"/>
        <v>0</v>
      </c>
      <c r="N185" s="16">
        <f t="shared" ref="N185" si="68">SUM(B185:M185)</f>
        <v>0</v>
      </c>
    </row>
    <row r="186" spans="1:14" x14ac:dyDescent="0.3">
      <c r="A186" s="17" t="s">
        <v>43</v>
      </c>
      <c r="B186" s="18" t="b">
        <f>B183&gt;=B184</f>
        <v>1</v>
      </c>
      <c r="C186" s="18" t="b">
        <f t="shared" ref="C186:N186" si="69">C183&gt;=C184</f>
        <v>1</v>
      </c>
      <c r="D186" s="18" t="b">
        <f t="shared" si="69"/>
        <v>1</v>
      </c>
      <c r="E186" s="18" t="b">
        <f t="shared" si="69"/>
        <v>1</v>
      </c>
      <c r="F186" s="18" t="b">
        <f t="shared" si="69"/>
        <v>1</v>
      </c>
      <c r="G186" s="18" t="b">
        <f t="shared" si="69"/>
        <v>1</v>
      </c>
      <c r="H186" s="18" t="b">
        <f t="shared" si="69"/>
        <v>1</v>
      </c>
      <c r="I186" s="18" t="b">
        <f t="shared" si="69"/>
        <v>1</v>
      </c>
      <c r="J186" s="18" t="b">
        <f t="shared" si="69"/>
        <v>1</v>
      </c>
      <c r="K186" s="18" t="b">
        <f t="shared" si="69"/>
        <v>1</v>
      </c>
      <c r="L186" s="18" t="b">
        <f t="shared" si="69"/>
        <v>1</v>
      </c>
      <c r="M186" s="18" t="b">
        <f t="shared" si="69"/>
        <v>1</v>
      </c>
      <c r="N186" s="18" t="b">
        <f t="shared" si="69"/>
        <v>1</v>
      </c>
    </row>
    <row r="187" spans="1:14" x14ac:dyDescent="0.3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spans="1:14" x14ac:dyDescent="0.3">
      <c r="A188" s="14" t="str">
        <f>'Data from DHIS2 (AA)'!A113</f>
        <v>FCHV Program-CBIMCI-(2-59)Months-Total Diarrhoea Cases</v>
      </c>
      <c r="B188" s="15">
        <f>'Data from DHIS2 (AA)'!B113</f>
        <v>0</v>
      </c>
      <c r="C188" s="15">
        <f>'Data from DHIS2 (AA)'!C113</f>
        <v>0</v>
      </c>
      <c r="D188" s="15">
        <f>'Data from DHIS2 (AA)'!D113</f>
        <v>0</v>
      </c>
      <c r="E188" s="15">
        <f>'Data from DHIS2 (AA)'!E113</f>
        <v>0</v>
      </c>
      <c r="F188" s="15">
        <f>'Data from DHIS2 (AA)'!F113</f>
        <v>0</v>
      </c>
      <c r="G188" s="15">
        <f>'Data from DHIS2 (AA)'!G113</f>
        <v>0</v>
      </c>
      <c r="H188" s="15">
        <f>'Data from DHIS2 (AA)'!H113</f>
        <v>0</v>
      </c>
      <c r="I188" s="15">
        <f>'Data from DHIS2 (AA)'!I113</f>
        <v>0</v>
      </c>
      <c r="J188" s="15">
        <f>'Data from DHIS2 (AA)'!J113</f>
        <v>0</v>
      </c>
      <c r="K188" s="15">
        <f>'Data from DHIS2 (AA)'!K113</f>
        <v>0</v>
      </c>
      <c r="L188" s="15">
        <f>'Data from DHIS2 (AA)'!L113</f>
        <v>0</v>
      </c>
      <c r="M188" s="15">
        <f>'Data from DHIS2 (AA)'!M113</f>
        <v>0</v>
      </c>
      <c r="N188" s="16">
        <f>SUM(B188:M188)</f>
        <v>0</v>
      </c>
    </row>
    <row r="189" spans="1:14" x14ac:dyDescent="0.3">
      <c r="A189" s="14" t="str">
        <f>'Data from DHIS2 (AA)'!A114</f>
        <v>FCHV Program-CBIMCI-(2-59)Months-Treated with ORS &amp; Zinc</v>
      </c>
      <c r="B189" s="15">
        <f>'Data from DHIS2 (AA)'!B114</f>
        <v>0</v>
      </c>
      <c r="C189" s="15">
        <f>'Data from DHIS2 (AA)'!C114</f>
        <v>0</v>
      </c>
      <c r="D189" s="15">
        <f>'Data from DHIS2 (AA)'!D114</f>
        <v>0</v>
      </c>
      <c r="E189" s="15">
        <f>'Data from DHIS2 (AA)'!E114</f>
        <v>0</v>
      </c>
      <c r="F189" s="15">
        <f>'Data from DHIS2 (AA)'!F114</f>
        <v>0</v>
      </c>
      <c r="G189" s="15">
        <f>'Data from DHIS2 (AA)'!G114</f>
        <v>0</v>
      </c>
      <c r="H189" s="15">
        <f>'Data from DHIS2 (AA)'!H114</f>
        <v>0</v>
      </c>
      <c r="I189" s="15">
        <f>'Data from DHIS2 (AA)'!I114</f>
        <v>0</v>
      </c>
      <c r="J189" s="15">
        <f>'Data from DHIS2 (AA)'!J114</f>
        <v>0</v>
      </c>
      <c r="K189" s="15">
        <f>'Data from DHIS2 (AA)'!K114</f>
        <v>0</v>
      </c>
      <c r="L189" s="15">
        <f>'Data from DHIS2 (AA)'!L114</f>
        <v>0</v>
      </c>
      <c r="M189" s="15">
        <f>'Data from DHIS2 (AA)'!M114</f>
        <v>0</v>
      </c>
      <c r="N189" s="16">
        <f>SUM(B189:M189)</f>
        <v>0</v>
      </c>
    </row>
    <row r="190" spans="1:14" x14ac:dyDescent="0.3">
      <c r="A190" s="14" t="str">
        <f>'Data from DHIS2 (AA)'!A115</f>
        <v>FCHV Program-CBIMCI-(2-59)Months-ORS Expenditure(pkt)</v>
      </c>
      <c r="B190" s="15">
        <f>'Data from DHIS2 (AA)'!B115</f>
        <v>0</v>
      </c>
      <c r="C190" s="15">
        <f>'Data from DHIS2 (AA)'!C115</f>
        <v>0</v>
      </c>
      <c r="D190" s="15">
        <f>'Data from DHIS2 (AA)'!D115</f>
        <v>0</v>
      </c>
      <c r="E190" s="15">
        <f>'Data from DHIS2 (AA)'!E115</f>
        <v>0</v>
      </c>
      <c r="F190" s="15">
        <f>'Data from DHIS2 (AA)'!F115</f>
        <v>0</v>
      </c>
      <c r="G190" s="15">
        <f>'Data from DHIS2 (AA)'!G115</f>
        <v>0</v>
      </c>
      <c r="H190" s="15">
        <f>'Data from DHIS2 (AA)'!H115</f>
        <v>0</v>
      </c>
      <c r="I190" s="15">
        <f>'Data from DHIS2 (AA)'!I115</f>
        <v>0</v>
      </c>
      <c r="J190" s="15">
        <f>'Data from DHIS2 (AA)'!J115</f>
        <v>0</v>
      </c>
      <c r="K190" s="15">
        <f>'Data from DHIS2 (AA)'!K115</f>
        <v>0</v>
      </c>
      <c r="L190" s="15">
        <f>'Data from DHIS2 (AA)'!L115</f>
        <v>0</v>
      </c>
      <c r="M190" s="15">
        <f>'Data from DHIS2 (AA)'!M115</f>
        <v>0</v>
      </c>
      <c r="N190" s="16">
        <f t="shared" ref="N190:N191" si="70">SUM(B190:M190)</f>
        <v>0</v>
      </c>
    </row>
    <row r="191" spans="1:14" x14ac:dyDescent="0.3">
      <c r="A191" s="14" t="str">
        <f>'Data from DHIS2 (AA)'!A116</f>
        <v>FCHV Program-CBIMCI-(2-59)Months-Zinc Exp(tab)</v>
      </c>
      <c r="B191" s="15">
        <f>'Data from DHIS2 (AA)'!B116</f>
        <v>0</v>
      </c>
      <c r="C191" s="15">
        <f>'Data from DHIS2 (AA)'!C116</f>
        <v>0</v>
      </c>
      <c r="D191" s="15">
        <f>'Data from DHIS2 (AA)'!D116</f>
        <v>0</v>
      </c>
      <c r="E191" s="15">
        <f>'Data from DHIS2 (AA)'!E116</f>
        <v>0</v>
      </c>
      <c r="F191" s="15">
        <f>'Data from DHIS2 (AA)'!F116</f>
        <v>0</v>
      </c>
      <c r="G191" s="15">
        <f>'Data from DHIS2 (AA)'!G116</f>
        <v>0</v>
      </c>
      <c r="H191" s="15">
        <f>'Data from DHIS2 (AA)'!H116</f>
        <v>0</v>
      </c>
      <c r="I191" s="15">
        <f>'Data from DHIS2 (AA)'!I116</f>
        <v>0</v>
      </c>
      <c r="J191" s="15">
        <f>'Data from DHIS2 (AA)'!J116</f>
        <v>0</v>
      </c>
      <c r="K191" s="15">
        <f>'Data from DHIS2 (AA)'!K116</f>
        <v>0</v>
      </c>
      <c r="L191" s="15">
        <f>'Data from DHIS2 (AA)'!L116</f>
        <v>0</v>
      </c>
      <c r="M191" s="15">
        <f>'Data from DHIS2 (AA)'!M116</f>
        <v>0</v>
      </c>
      <c r="N191" s="16">
        <f t="shared" si="70"/>
        <v>0</v>
      </c>
    </row>
    <row r="192" spans="1:14" x14ac:dyDescent="0.3">
      <c r="A192" s="17" t="s">
        <v>44</v>
      </c>
      <c r="B192" s="18" t="b">
        <f>B188=B189</f>
        <v>1</v>
      </c>
      <c r="C192" s="18" t="b">
        <f t="shared" ref="C192:N192" si="71">C188=C189</f>
        <v>1</v>
      </c>
      <c r="D192" s="18" t="b">
        <f t="shared" si="71"/>
        <v>1</v>
      </c>
      <c r="E192" s="18" t="b">
        <f t="shared" si="71"/>
        <v>1</v>
      </c>
      <c r="F192" s="18" t="b">
        <f t="shared" si="71"/>
        <v>1</v>
      </c>
      <c r="G192" s="18" t="b">
        <f t="shared" si="71"/>
        <v>1</v>
      </c>
      <c r="H192" s="18" t="b">
        <f t="shared" si="71"/>
        <v>1</v>
      </c>
      <c r="I192" s="18" t="b">
        <f t="shared" si="71"/>
        <v>1</v>
      </c>
      <c r="J192" s="18" t="b">
        <f t="shared" si="71"/>
        <v>1</v>
      </c>
      <c r="K192" s="18" t="b">
        <f t="shared" si="71"/>
        <v>1</v>
      </c>
      <c r="L192" s="18" t="b">
        <f t="shared" si="71"/>
        <v>1</v>
      </c>
      <c r="M192" s="18" t="b">
        <f t="shared" si="71"/>
        <v>1</v>
      </c>
      <c r="N192" s="18" t="b">
        <f t="shared" si="71"/>
        <v>1</v>
      </c>
    </row>
    <row r="193" spans="1:14" x14ac:dyDescent="0.3">
      <c r="A193" s="17" t="s">
        <v>45</v>
      </c>
      <c r="B193" s="18" t="b">
        <f>B190&gt;=B189</f>
        <v>1</v>
      </c>
      <c r="C193" s="18" t="b">
        <f t="shared" ref="C193:N193" si="72">C190&gt;=C189</f>
        <v>1</v>
      </c>
      <c r="D193" s="18" t="b">
        <f t="shared" si="72"/>
        <v>1</v>
      </c>
      <c r="E193" s="18" t="b">
        <f t="shared" si="72"/>
        <v>1</v>
      </c>
      <c r="F193" s="18" t="b">
        <f t="shared" si="72"/>
        <v>1</v>
      </c>
      <c r="G193" s="18" t="b">
        <f t="shared" si="72"/>
        <v>1</v>
      </c>
      <c r="H193" s="18" t="b">
        <f t="shared" si="72"/>
        <v>1</v>
      </c>
      <c r="I193" s="18" t="b">
        <f t="shared" si="72"/>
        <v>1</v>
      </c>
      <c r="J193" s="18" t="b">
        <f t="shared" si="72"/>
        <v>1</v>
      </c>
      <c r="K193" s="18" t="b">
        <f t="shared" si="72"/>
        <v>1</v>
      </c>
      <c r="L193" s="18" t="b">
        <f t="shared" si="72"/>
        <v>1</v>
      </c>
      <c r="M193" s="18" t="b">
        <f t="shared" si="72"/>
        <v>1</v>
      </c>
      <c r="N193" s="18" t="b">
        <f t="shared" si="72"/>
        <v>1</v>
      </c>
    </row>
    <row r="194" spans="1:14" x14ac:dyDescent="0.3">
      <c r="A194" s="17" t="s">
        <v>46</v>
      </c>
      <c r="B194" s="18" t="b">
        <f>B191&gt;=B189*10</f>
        <v>1</v>
      </c>
      <c r="C194" s="18" t="b">
        <f t="shared" ref="C194:N194" si="73">C191&gt;=C189*10</f>
        <v>1</v>
      </c>
      <c r="D194" s="18" t="b">
        <f t="shared" si="73"/>
        <v>1</v>
      </c>
      <c r="E194" s="18" t="b">
        <f t="shared" si="73"/>
        <v>1</v>
      </c>
      <c r="F194" s="18" t="b">
        <f t="shared" si="73"/>
        <v>1</v>
      </c>
      <c r="G194" s="18" t="b">
        <f t="shared" si="73"/>
        <v>1</v>
      </c>
      <c r="H194" s="18" t="b">
        <f t="shared" si="73"/>
        <v>1</v>
      </c>
      <c r="I194" s="18" t="b">
        <f t="shared" si="73"/>
        <v>1</v>
      </c>
      <c r="J194" s="18" t="b">
        <f t="shared" si="73"/>
        <v>1</v>
      </c>
      <c r="K194" s="18" t="b">
        <f t="shared" si="73"/>
        <v>1</v>
      </c>
      <c r="L194" s="18" t="b">
        <f t="shared" si="73"/>
        <v>1</v>
      </c>
      <c r="M194" s="18" t="b">
        <f t="shared" si="73"/>
        <v>1</v>
      </c>
      <c r="N194" s="18" t="b">
        <f t="shared" si="73"/>
        <v>1</v>
      </c>
    </row>
    <row r="195" spans="1:14" x14ac:dyDescent="0.3">
      <c r="A195"/>
    </row>
    <row r="196" spans="1:14" x14ac:dyDescent="0.3">
      <c r="A196" s="14" t="str">
        <f>'Data from DHIS2 (AA)'!A105</f>
        <v>CBIMCI &lt;2Months-Total Death</v>
      </c>
      <c r="B196" s="18">
        <f>'Data from DHIS2 (AA)'!B105</f>
        <v>0</v>
      </c>
      <c r="C196" s="18">
        <f>'Data from DHIS2 (AA)'!C105</f>
        <v>0</v>
      </c>
      <c r="D196" s="18">
        <f>'Data from DHIS2 (AA)'!D105</f>
        <v>0</v>
      </c>
      <c r="E196" s="18">
        <f>'Data from DHIS2 (AA)'!E105</f>
        <v>0</v>
      </c>
      <c r="F196" s="18">
        <f>'Data from DHIS2 (AA)'!F105</f>
        <v>0</v>
      </c>
      <c r="G196" s="18">
        <f>'Data from DHIS2 (AA)'!G105</f>
        <v>0</v>
      </c>
      <c r="H196" s="18">
        <f>'Data from DHIS2 (AA)'!H105</f>
        <v>0</v>
      </c>
      <c r="I196" s="18">
        <f>'Data from DHIS2 (AA)'!I105</f>
        <v>0</v>
      </c>
      <c r="J196" s="18">
        <f>'Data from DHIS2 (AA)'!J105</f>
        <v>0</v>
      </c>
      <c r="K196" s="18">
        <f>'Data from DHIS2 (AA)'!K105</f>
        <v>0</v>
      </c>
      <c r="L196" s="18">
        <f>'Data from DHIS2 (AA)'!L105</f>
        <v>0</v>
      </c>
      <c r="M196" s="18">
        <f>'Data from DHIS2 (AA)'!M105</f>
        <v>0</v>
      </c>
      <c r="N196" s="16">
        <f>SUM(B196:M196)</f>
        <v>0</v>
      </c>
    </row>
    <row r="197" spans="1:14" x14ac:dyDescent="0.3">
      <c r="A197" s="14" t="str">
        <f>'Data from DHIS2 (AA)'!A106</f>
        <v>CBIMCI-(2-59Months)-Death-ARI</v>
      </c>
      <c r="B197" s="18">
        <f>'Data from DHIS2 (AA)'!B106</f>
        <v>0</v>
      </c>
      <c r="C197" s="18">
        <f>'Data from DHIS2 (AA)'!C106</f>
        <v>0</v>
      </c>
      <c r="D197" s="18">
        <f>'Data from DHIS2 (AA)'!D106</f>
        <v>0</v>
      </c>
      <c r="E197" s="18">
        <f>'Data from DHIS2 (AA)'!E106</f>
        <v>0</v>
      </c>
      <c r="F197" s="18">
        <f>'Data from DHIS2 (AA)'!F106</f>
        <v>0</v>
      </c>
      <c r="G197" s="18">
        <f>'Data from DHIS2 (AA)'!G106</f>
        <v>0</v>
      </c>
      <c r="H197" s="18">
        <f>'Data from DHIS2 (AA)'!H106</f>
        <v>0</v>
      </c>
      <c r="I197" s="18">
        <f>'Data from DHIS2 (AA)'!I106</f>
        <v>0</v>
      </c>
      <c r="J197" s="18">
        <f>'Data from DHIS2 (AA)'!J106</f>
        <v>0</v>
      </c>
      <c r="K197" s="18">
        <f>'Data from DHIS2 (AA)'!K106</f>
        <v>0</v>
      </c>
      <c r="L197" s="18">
        <f>'Data from DHIS2 (AA)'!L106</f>
        <v>0</v>
      </c>
      <c r="M197" s="18">
        <f>'Data from DHIS2 (AA)'!M106</f>
        <v>0</v>
      </c>
      <c r="N197" s="16">
        <f>SUM(B197:M197)</f>
        <v>0</v>
      </c>
    </row>
    <row r="198" spans="1:14" x14ac:dyDescent="0.3">
      <c r="A198" s="14" t="str">
        <f>'Data from DHIS2 (AA)'!A107</f>
        <v>CBIMCI-(2-59Months)-Death-Diarrhoea</v>
      </c>
      <c r="B198" s="18">
        <f>'Data from DHIS2 (AA)'!B107</f>
        <v>0</v>
      </c>
      <c r="C198" s="18">
        <f>'Data from DHIS2 (AA)'!C107</f>
        <v>0</v>
      </c>
      <c r="D198" s="18">
        <f>'Data from DHIS2 (AA)'!D107</f>
        <v>0</v>
      </c>
      <c r="E198" s="18">
        <f>'Data from DHIS2 (AA)'!E107</f>
        <v>0</v>
      </c>
      <c r="F198" s="18">
        <f>'Data from DHIS2 (AA)'!F107</f>
        <v>0</v>
      </c>
      <c r="G198" s="18">
        <f>'Data from DHIS2 (AA)'!G107</f>
        <v>0</v>
      </c>
      <c r="H198" s="18">
        <f>'Data from DHIS2 (AA)'!H107</f>
        <v>0</v>
      </c>
      <c r="I198" s="18">
        <f>'Data from DHIS2 (AA)'!I107</f>
        <v>0</v>
      </c>
      <c r="J198" s="18">
        <f>'Data from DHIS2 (AA)'!J107</f>
        <v>0</v>
      </c>
      <c r="K198" s="18">
        <f>'Data from DHIS2 (AA)'!K107</f>
        <v>0</v>
      </c>
      <c r="L198" s="18">
        <f>'Data from DHIS2 (AA)'!L107</f>
        <v>0</v>
      </c>
      <c r="M198" s="18">
        <f>'Data from DHIS2 (AA)'!M107</f>
        <v>0</v>
      </c>
      <c r="N198" s="16">
        <f>SUM(B198:M198)</f>
        <v>0</v>
      </c>
    </row>
    <row r="199" spans="1:14" x14ac:dyDescent="0.3">
      <c r="A199" s="14" t="str">
        <f>'Data from DHIS2 (AA)'!A108</f>
        <v>CBIMCI-(2-59Months)-Death-Others</v>
      </c>
      <c r="B199" s="18">
        <f>'Data from DHIS2 (AA)'!B108</f>
        <v>0</v>
      </c>
      <c r="C199" s="18">
        <f>'Data from DHIS2 (AA)'!C108</f>
        <v>0</v>
      </c>
      <c r="D199" s="18">
        <f>'Data from DHIS2 (AA)'!D108</f>
        <v>0</v>
      </c>
      <c r="E199" s="18">
        <f>'Data from DHIS2 (AA)'!E108</f>
        <v>0</v>
      </c>
      <c r="F199" s="18">
        <f>'Data from DHIS2 (AA)'!F108</f>
        <v>0</v>
      </c>
      <c r="G199" s="18">
        <f>'Data from DHIS2 (AA)'!G108</f>
        <v>0</v>
      </c>
      <c r="H199" s="18">
        <f>'Data from DHIS2 (AA)'!H108</f>
        <v>0</v>
      </c>
      <c r="I199" s="18">
        <f>'Data from DHIS2 (AA)'!I108</f>
        <v>0</v>
      </c>
      <c r="J199" s="18">
        <f>'Data from DHIS2 (AA)'!J108</f>
        <v>0</v>
      </c>
      <c r="K199" s="18">
        <f>'Data from DHIS2 (AA)'!K108</f>
        <v>0</v>
      </c>
      <c r="L199" s="18">
        <f>'Data from DHIS2 (AA)'!L108</f>
        <v>0</v>
      </c>
      <c r="M199" s="18">
        <f>'Data from DHIS2 (AA)'!M108</f>
        <v>0</v>
      </c>
      <c r="N199" s="16">
        <f>SUM(B199:M199)</f>
        <v>0</v>
      </c>
    </row>
    <row r="200" spans="1:14" x14ac:dyDescent="0.3">
      <c r="A200"/>
    </row>
    <row r="201" spans="1:14" x14ac:dyDescent="0.3">
      <c r="A201"/>
    </row>
    <row r="202" spans="1:14" ht="15.6" x14ac:dyDescent="0.3">
      <c r="A202" s="11" t="s">
        <v>631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3"/>
    </row>
    <row r="203" spans="1:14" x14ac:dyDescent="0.3">
      <c r="A203" s="14" t="s">
        <v>47</v>
      </c>
      <c r="B203" s="22">
        <f>SUM('Data from DHIS2 (AA)'!B116:B118,'Data from DHIS2 (AA)'!B123:B125)</f>
        <v>0</v>
      </c>
      <c r="C203" s="22">
        <f>SUM('Data from DHIS2 (AA)'!C116:C118,'Data from DHIS2 (AA)'!C123:C125)</f>
        <v>0</v>
      </c>
      <c r="D203" s="22">
        <f>SUM('Data from DHIS2 (AA)'!D116:D118,'Data from DHIS2 (AA)'!D123:D125)</f>
        <v>0</v>
      </c>
      <c r="E203" s="22">
        <f>SUM('Data from DHIS2 (AA)'!E116:E118,'Data from DHIS2 (AA)'!E123:E125)</f>
        <v>0</v>
      </c>
      <c r="F203" s="22">
        <f>SUM('Data from DHIS2 (AA)'!F116:F118,'Data from DHIS2 (AA)'!F123:F125)</f>
        <v>0</v>
      </c>
      <c r="G203" s="22">
        <f>SUM('Data from DHIS2 (AA)'!G116:G118,'Data from DHIS2 (AA)'!G123:G125)</f>
        <v>0</v>
      </c>
      <c r="H203" s="22">
        <f>SUM('Data from DHIS2 (AA)'!H116:H118,'Data from DHIS2 (AA)'!H123:H125)</f>
        <v>0</v>
      </c>
      <c r="I203" s="22">
        <f>SUM('Data from DHIS2 (AA)'!I116:I118,'Data from DHIS2 (AA)'!I123:I125)</f>
        <v>0</v>
      </c>
      <c r="J203" s="22">
        <f>SUM('Data from DHIS2 (AA)'!J116:J118,'Data from DHIS2 (AA)'!J123:J125)</f>
        <v>0</v>
      </c>
      <c r="K203" s="22">
        <f>SUM('Data from DHIS2 (AA)'!K116:K118,'Data from DHIS2 (AA)'!K123:K125)</f>
        <v>0</v>
      </c>
      <c r="L203" s="22">
        <f>SUM('Data from DHIS2 (AA)'!L116:L118,'Data from DHIS2 (AA)'!L123:L125)</f>
        <v>0</v>
      </c>
      <c r="M203" s="22">
        <f>SUM('Data from DHIS2 (AA)'!M116:M118,'Data from DHIS2 (AA)'!M123:M125)</f>
        <v>0</v>
      </c>
      <c r="N203" s="16">
        <f>SUM(B203:M203)</f>
        <v>0</v>
      </c>
    </row>
    <row r="204" spans="1:14" x14ac:dyDescent="0.3">
      <c r="A204" s="14" t="s">
        <v>48</v>
      </c>
      <c r="B204" s="18">
        <f>SUM('Data from DHIS2 (AA)'!B129:B131)</f>
        <v>0</v>
      </c>
      <c r="C204" s="18">
        <f>SUM('Data from DHIS2 (AA)'!C129:C131)</f>
        <v>0</v>
      </c>
      <c r="D204" s="18">
        <f>SUM('Data from DHIS2 (AA)'!D129:D131)</f>
        <v>0</v>
      </c>
      <c r="E204" s="18">
        <f>SUM('Data from DHIS2 (AA)'!E129:E131)</f>
        <v>0</v>
      </c>
      <c r="F204" s="18">
        <f>SUM('Data from DHIS2 (AA)'!F129:F131)</f>
        <v>0</v>
      </c>
      <c r="G204" s="18">
        <f>SUM('Data from DHIS2 (AA)'!G129:G131)</f>
        <v>0</v>
      </c>
      <c r="H204" s="18">
        <f>SUM('Data from DHIS2 (AA)'!H129:H131)</f>
        <v>0</v>
      </c>
      <c r="I204" s="18">
        <f>SUM('Data from DHIS2 (AA)'!I129:I131)</f>
        <v>0</v>
      </c>
      <c r="J204" s="18">
        <f>SUM('Data from DHIS2 (AA)'!J129:J131)</f>
        <v>0</v>
      </c>
      <c r="K204" s="18">
        <f>SUM('Data from DHIS2 (AA)'!K129:K131)</f>
        <v>0</v>
      </c>
      <c r="L204" s="18">
        <f>SUM('Data from DHIS2 (AA)'!L129:L131)</f>
        <v>0</v>
      </c>
      <c r="M204" s="18">
        <f>SUM('Data from DHIS2 (AA)'!M129:M131)</f>
        <v>0</v>
      </c>
      <c r="N204" s="16">
        <f t="shared" ref="N204" si="74">SUM(B204:M204)</f>
        <v>0</v>
      </c>
    </row>
    <row r="205" spans="1:14" x14ac:dyDescent="0.3">
      <c r="A205" s="14" t="s">
        <v>49</v>
      </c>
      <c r="B205" s="22">
        <f>SUM('Data from DHIS2 (AA)'!B120:B122,'Data from DHIS2 (AA)'!B126:B128)</f>
        <v>0</v>
      </c>
      <c r="C205" s="22">
        <f>SUM('Data from DHIS2 (AA)'!C120:C122,'Data from DHIS2 (AA)'!C126:C128)</f>
        <v>0</v>
      </c>
      <c r="D205" s="22">
        <f>SUM('Data from DHIS2 (AA)'!D120:D122,'Data from DHIS2 (AA)'!D126:D128)</f>
        <v>0</v>
      </c>
      <c r="E205" s="22">
        <f>SUM('Data from DHIS2 (AA)'!E120:E122,'Data from DHIS2 (AA)'!E126:E128)</f>
        <v>0</v>
      </c>
      <c r="F205" s="22">
        <f>SUM('Data from DHIS2 (AA)'!F120:F122,'Data from DHIS2 (AA)'!F126:F128)</f>
        <v>0</v>
      </c>
      <c r="G205" s="22">
        <f>SUM('Data from DHIS2 (AA)'!G120:G122,'Data from DHIS2 (AA)'!G126:G128)</f>
        <v>0</v>
      </c>
      <c r="H205" s="22">
        <f>SUM('Data from DHIS2 (AA)'!H120:H122,'Data from DHIS2 (AA)'!H126:H128)</f>
        <v>0</v>
      </c>
      <c r="I205" s="22">
        <f>SUM('Data from DHIS2 (AA)'!I120:I122,'Data from DHIS2 (AA)'!I126:I128)</f>
        <v>0</v>
      </c>
      <c r="J205" s="22">
        <f>SUM('Data from DHIS2 (AA)'!J120:J122,'Data from DHIS2 (AA)'!J126:J128)</f>
        <v>0</v>
      </c>
      <c r="K205" s="22">
        <f>SUM('Data from DHIS2 (AA)'!K120:K122,'Data from DHIS2 (AA)'!K126:K128)</f>
        <v>0</v>
      </c>
      <c r="L205" s="22">
        <f>SUM('Data from DHIS2 (AA)'!L120:L122,'Data from DHIS2 (AA)'!L126:L128)</f>
        <v>0</v>
      </c>
      <c r="M205" s="22">
        <f>SUM('Data from DHIS2 (AA)'!M120:M122,'Data from DHIS2 (AA)'!M126:M128)</f>
        <v>0</v>
      </c>
      <c r="N205" s="16">
        <f>SUM(B205:M205)</f>
        <v>0</v>
      </c>
    </row>
    <row r="206" spans="1:14" x14ac:dyDescent="0.3">
      <c r="A206" s="14" t="s">
        <v>50</v>
      </c>
      <c r="B206" s="18">
        <f>SUM('Data from DHIS2 (AA)'!B132:B134)</f>
        <v>0</v>
      </c>
      <c r="C206" s="18">
        <f>SUM('Data from DHIS2 (AA)'!C132:C134)</f>
        <v>0</v>
      </c>
      <c r="D206" s="18">
        <f>SUM('Data from DHIS2 (AA)'!D132:D134)</f>
        <v>0</v>
      </c>
      <c r="E206" s="18">
        <f>SUM('Data from DHIS2 (AA)'!E132:E134)</f>
        <v>0</v>
      </c>
      <c r="F206" s="18">
        <f>SUM('Data from DHIS2 (AA)'!F132:F134)</f>
        <v>0</v>
      </c>
      <c r="G206" s="18">
        <f>SUM('Data from DHIS2 (AA)'!G132:G134)</f>
        <v>0</v>
      </c>
      <c r="H206" s="18">
        <f>SUM('Data from DHIS2 (AA)'!H132:H134)</f>
        <v>0</v>
      </c>
      <c r="I206" s="18">
        <f>SUM('Data from DHIS2 (AA)'!I132:I134)</f>
        <v>0</v>
      </c>
      <c r="J206" s="18">
        <f>SUM('Data from DHIS2 (AA)'!J132:J134)</f>
        <v>0</v>
      </c>
      <c r="K206" s="18">
        <f>SUM('Data from DHIS2 (AA)'!K132:K134)</f>
        <v>0</v>
      </c>
      <c r="L206" s="18">
        <f>SUM('Data from DHIS2 (AA)'!L132:L134)</f>
        <v>0</v>
      </c>
      <c r="M206" s="18">
        <f>SUM('Data from DHIS2 (AA)'!M132:M134)</f>
        <v>0</v>
      </c>
      <c r="N206" s="16">
        <f>SUM(B206:M206)</f>
        <v>0</v>
      </c>
    </row>
    <row r="207" spans="1:14" x14ac:dyDescent="0.3">
      <c r="A207" s="17" t="s">
        <v>51</v>
      </c>
      <c r="B207" s="18" t="b">
        <f>B203&gt;=B204</f>
        <v>1</v>
      </c>
      <c r="C207" s="18" t="b">
        <f t="shared" ref="C207:N207" si="75">C203&gt;=C204</f>
        <v>1</v>
      </c>
      <c r="D207" s="18" t="b">
        <f t="shared" si="75"/>
        <v>1</v>
      </c>
      <c r="E207" s="18" t="b">
        <f t="shared" si="75"/>
        <v>1</v>
      </c>
      <c r="F207" s="18" t="b">
        <f t="shared" si="75"/>
        <v>1</v>
      </c>
      <c r="G207" s="18" t="b">
        <f t="shared" si="75"/>
        <v>1</v>
      </c>
      <c r="H207" s="18" t="b">
        <f t="shared" si="75"/>
        <v>1</v>
      </c>
      <c r="I207" s="18" t="b">
        <f t="shared" si="75"/>
        <v>1</v>
      </c>
      <c r="J207" s="18" t="b">
        <f t="shared" si="75"/>
        <v>1</v>
      </c>
      <c r="K207" s="18" t="b">
        <f t="shared" si="75"/>
        <v>1</v>
      </c>
      <c r="L207" s="18" t="b">
        <f t="shared" si="75"/>
        <v>1</v>
      </c>
      <c r="M207" s="18" t="b">
        <f t="shared" si="75"/>
        <v>1</v>
      </c>
      <c r="N207" s="18" t="b">
        <f t="shared" si="75"/>
        <v>1</v>
      </c>
    </row>
    <row r="208" spans="1:14" x14ac:dyDescent="0.3">
      <c r="A208" s="17" t="s">
        <v>52</v>
      </c>
      <c r="B208" s="18" t="b">
        <f>B205&gt;=B206</f>
        <v>1</v>
      </c>
      <c r="C208" s="18" t="b">
        <f>C205&gt;=C206</f>
        <v>1</v>
      </c>
      <c r="D208" s="18" t="b">
        <f t="shared" ref="D208:N208" si="76">D205&gt;=D206</f>
        <v>1</v>
      </c>
      <c r="E208" s="18" t="b">
        <f t="shared" si="76"/>
        <v>1</v>
      </c>
      <c r="F208" s="18" t="b">
        <f t="shared" si="76"/>
        <v>1</v>
      </c>
      <c r="G208" s="18" t="b">
        <f t="shared" si="76"/>
        <v>1</v>
      </c>
      <c r="H208" s="18" t="b">
        <f t="shared" si="76"/>
        <v>1</v>
      </c>
      <c r="I208" s="18" t="b">
        <f t="shared" si="76"/>
        <v>1</v>
      </c>
      <c r="J208" s="18" t="b">
        <f t="shared" si="76"/>
        <v>1</v>
      </c>
      <c r="K208" s="18" t="b">
        <f t="shared" si="76"/>
        <v>1</v>
      </c>
      <c r="L208" s="18" t="b">
        <f t="shared" si="76"/>
        <v>1</v>
      </c>
      <c r="M208" s="18" t="b">
        <f t="shared" si="76"/>
        <v>1</v>
      </c>
      <c r="N208" s="18" t="b">
        <f t="shared" si="76"/>
        <v>1</v>
      </c>
    </row>
    <row r="209" spans="1:14" x14ac:dyDescent="0.3">
      <c r="A209"/>
    </row>
    <row r="210" spans="1:14" x14ac:dyDescent="0.3">
      <c r="A210" s="14" t="s">
        <v>53</v>
      </c>
      <c r="B210" s="22">
        <f>SUM('Data from DHIS2 (AA)'!B118:B119,'Data from DHIS2 (AA)'!B121:B122,'Data from DHIS2 (AA)'!B124:B125,'Data from DHIS2 (AA)'!B127:B128)</f>
        <v>0</v>
      </c>
      <c r="C210" s="22">
        <f>SUM('Data from DHIS2 (AA)'!C118:C119,'Data from DHIS2 (AA)'!C121:C122,'Data from DHIS2 (AA)'!C124:C125,'Data from DHIS2 (AA)'!C127:C128)</f>
        <v>0</v>
      </c>
      <c r="D210" s="22">
        <f>SUM('Data from DHIS2 (AA)'!D118:D119,'Data from DHIS2 (AA)'!D121:D122,'Data from DHIS2 (AA)'!D124:D125,'Data from DHIS2 (AA)'!D127:D128)</f>
        <v>0</v>
      </c>
      <c r="E210" s="22">
        <f>SUM('Data from DHIS2 (AA)'!E118:E119,'Data from DHIS2 (AA)'!E121:E122,'Data from DHIS2 (AA)'!E124:E125,'Data from DHIS2 (AA)'!E127:E128)</f>
        <v>0</v>
      </c>
      <c r="F210" s="22">
        <f>SUM('Data from DHIS2 (AA)'!F118:F119,'Data from DHIS2 (AA)'!F121:F122,'Data from DHIS2 (AA)'!F124:F125,'Data from DHIS2 (AA)'!F127:F128)</f>
        <v>0</v>
      </c>
      <c r="G210" s="22">
        <f>SUM('Data from DHIS2 (AA)'!G118:G119,'Data from DHIS2 (AA)'!G121:G122,'Data from DHIS2 (AA)'!G124:G125,'Data from DHIS2 (AA)'!G127:G128)</f>
        <v>0</v>
      </c>
      <c r="H210" s="22">
        <f>SUM('Data from DHIS2 (AA)'!H118:H119,'Data from DHIS2 (AA)'!H121:H122,'Data from DHIS2 (AA)'!H124:H125,'Data from DHIS2 (AA)'!H127:H128)</f>
        <v>0</v>
      </c>
      <c r="I210" s="22">
        <f>SUM('Data from DHIS2 (AA)'!I118:I119,'Data from DHIS2 (AA)'!I121:I122,'Data from DHIS2 (AA)'!I124:I125,'Data from DHIS2 (AA)'!I127:I128)</f>
        <v>0</v>
      </c>
      <c r="J210" s="22">
        <f>SUM('Data from DHIS2 (AA)'!J118:J119,'Data from DHIS2 (AA)'!J121:J122,'Data from DHIS2 (AA)'!J124:J125,'Data from DHIS2 (AA)'!J127:J128)</f>
        <v>0</v>
      </c>
      <c r="K210" s="22">
        <f>SUM('Data from DHIS2 (AA)'!K118:K119,'Data from DHIS2 (AA)'!K121:K122,'Data from DHIS2 (AA)'!K124:K125,'Data from DHIS2 (AA)'!K127:K128)</f>
        <v>0</v>
      </c>
      <c r="L210" s="22">
        <f>SUM('Data from DHIS2 (AA)'!L118:L119,'Data from DHIS2 (AA)'!L121:L122,'Data from DHIS2 (AA)'!L124:L125,'Data from DHIS2 (AA)'!L127:L128)</f>
        <v>0</v>
      </c>
      <c r="M210" s="22">
        <f>SUM('Data from DHIS2 (AA)'!M118:M119,'Data from DHIS2 (AA)'!M121:M122,'Data from DHIS2 (AA)'!M124:M125,'Data from DHIS2 (AA)'!M127:M128)</f>
        <v>0</v>
      </c>
      <c r="N210" s="16">
        <f>SUM(B210:M210)</f>
        <v>0</v>
      </c>
    </row>
    <row r="211" spans="1:14" x14ac:dyDescent="0.3">
      <c r="A211" s="14" t="str">
        <f>'Data from DHIS2 (AA)'!A135</f>
        <v>Disaggregation by Sex &amp; Caste/Ethnicity-Underweight Children (&lt;2 Year)</v>
      </c>
      <c r="B211" s="18">
        <f>'Data from DHIS2 (AA)'!B135</f>
        <v>0</v>
      </c>
      <c r="C211" s="18">
        <f>'Data from DHIS2 (AA)'!C135</f>
        <v>0</v>
      </c>
      <c r="D211" s="18">
        <f>'Data from DHIS2 (AA)'!D135</f>
        <v>0</v>
      </c>
      <c r="E211" s="18">
        <f>'Data from DHIS2 (AA)'!E135</f>
        <v>0</v>
      </c>
      <c r="F211" s="18">
        <f>'Data from DHIS2 (AA)'!F135</f>
        <v>0</v>
      </c>
      <c r="G211" s="18">
        <f>'Data from DHIS2 (AA)'!G135</f>
        <v>0</v>
      </c>
      <c r="H211" s="18">
        <f>'Data from DHIS2 (AA)'!H135</f>
        <v>0</v>
      </c>
      <c r="I211" s="18">
        <f>'Data from DHIS2 (AA)'!I135</f>
        <v>0</v>
      </c>
      <c r="J211" s="18">
        <f>'Data from DHIS2 (AA)'!J135</f>
        <v>0</v>
      </c>
      <c r="K211" s="18">
        <f>'Data from DHIS2 (AA)'!K135</f>
        <v>0</v>
      </c>
      <c r="L211" s="18">
        <f>'Data from DHIS2 (AA)'!L135</f>
        <v>0</v>
      </c>
      <c r="M211" s="18">
        <f>'Data from DHIS2 (AA)'!M135</f>
        <v>0</v>
      </c>
      <c r="N211" s="16">
        <f t="shared" ref="N211" si="77">SUM(B211:M211)</f>
        <v>0</v>
      </c>
    </row>
    <row r="212" spans="1:14" x14ac:dyDescent="0.3">
      <c r="A212" s="17" t="s">
        <v>54</v>
      </c>
      <c r="B212" s="23" t="b">
        <f>B210=B211</f>
        <v>1</v>
      </c>
      <c r="C212" s="23" t="b">
        <f t="shared" ref="C212:M212" si="78">C210=C211</f>
        <v>1</v>
      </c>
      <c r="D212" s="23" t="b">
        <f t="shared" si="78"/>
        <v>1</v>
      </c>
      <c r="E212" s="23" t="b">
        <f t="shared" si="78"/>
        <v>1</v>
      </c>
      <c r="F212" s="23" t="b">
        <f t="shared" si="78"/>
        <v>1</v>
      </c>
      <c r="G212" s="23" t="b">
        <f t="shared" si="78"/>
        <v>1</v>
      </c>
      <c r="H212" s="23" t="b">
        <f t="shared" si="78"/>
        <v>1</v>
      </c>
      <c r="I212" s="23" t="b">
        <f t="shared" si="78"/>
        <v>1</v>
      </c>
      <c r="J212" s="23" t="b">
        <f t="shared" si="78"/>
        <v>1</v>
      </c>
      <c r="K212" s="23" t="b">
        <f t="shared" si="78"/>
        <v>1</v>
      </c>
      <c r="L212" s="23" t="b">
        <f t="shared" si="78"/>
        <v>1</v>
      </c>
      <c r="M212" s="23" t="b">
        <f t="shared" si="78"/>
        <v>1</v>
      </c>
      <c r="N212" s="23" t="b">
        <f>N211&lt;=SUM(N180:N181)</f>
        <v>1</v>
      </c>
    </row>
    <row r="213" spans="1:14" x14ac:dyDescent="0.3">
      <c r="A213"/>
    </row>
    <row r="214" spans="1:14" x14ac:dyDescent="0.3">
      <c r="A214" s="14" t="s">
        <v>55</v>
      </c>
      <c r="B214" s="18">
        <f>SUM('Data from DHIS2 (AA)'!B175:B176)</f>
        <v>0</v>
      </c>
      <c r="C214" s="18">
        <f>SUM('Data from DHIS2 (AA)'!C175:C176)</f>
        <v>0</v>
      </c>
      <c r="D214" s="18">
        <f>SUM('Data from DHIS2 (AA)'!D175:D176)</f>
        <v>0</v>
      </c>
      <c r="E214" s="18">
        <f>SUM('Data from DHIS2 (AA)'!E175:E176)</f>
        <v>0</v>
      </c>
      <c r="F214" s="18">
        <f>SUM('Data from DHIS2 (AA)'!F175:F176)</f>
        <v>0</v>
      </c>
      <c r="G214" s="18">
        <f>SUM('Data from DHIS2 (AA)'!G175:G176)</f>
        <v>0</v>
      </c>
      <c r="H214" s="18">
        <f>SUM('Data from DHIS2 (AA)'!H175:H176)</f>
        <v>0</v>
      </c>
      <c r="I214" s="18">
        <f>SUM('Data from DHIS2 (AA)'!I175:I176)</f>
        <v>0</v>
      </c>
      <c r="J214" s="18">
        <f>SUM('Data from DHIS2 (AA)'!J175:J176)</f>
        <v>0</v>
      </c>
      <c r="K214" s="18">
        <f>SUM('Data from DHIS2 (AA)'!K175:K176)</f>
        <v>0</v>
      </c>
      <c r="L214" s="18">
        <f>SUM('Data from DHIS2 (AA)'!L175:L176)</f>
        <v>0</v>
      </c>
      <c r="M214" s="18">
        <f>SUM('Data from DHIS2 (AA)'!M175:M176)</f>
        <v>0</v>
      </c>
      <c r="N214" s="16">
        <f>SUM(B214:M214)</f>
        <v>0</v>
      </c>
    </row>
    <row r="215" spans="1:14" x14ac:dyDescent="0.3">
      <c r="A215" s="14" t="str">
        <f>'Data from DHIS2 (AA)'!A136</f>
        <v>Nutrition-Pregnant Women Receiving-Iron Tablets at 1st time</v>
      </c>
      <c r="B215" s="18">
        <f>'Data from DHIS2 (AA)'!B136</f>
        <v>0</v>
      </c>
      <c r="C215" s="18">
        <f>'Data from DHIS2 (AA)'!C136</f>
        <v>0</v>
      </c>
      <c r="D215" s="18">
        <f>'Data from DHIS2 (AA)'!D136</f>
        <v>0</v>
      </c>
      <c r="E215" s="18">
        <f>'Data from DHIS2 (AA)'!E136</f>
        <v>0</v>
      </c>
      <c r="F215" s="18">
        <f>'Data from DHIS2 (AA)'!F136</f>
        <v>0</v>
      </c>
      <c r="G215" s="18">
        <f>'Data from DHIS2 (AA)'!G136</f>
        <v>0</v>
      </c>
      <c r="H215" s="18">
        <f>'Data from DHIS2 (AA)'!H136</f>
        <v>0</v>
      </c>
      <c r="I215" s="18">
        <f>'Data from DHIS2 (AA)'!I136</f>
        <v>0</v>
      </c>
      <c r="J215" s="18">
        <f>'Data from DHIS2 (AA)'!J136</f>
        <v>0</v>
      </c>
      <c r="K215" s="18">
        <f>'Data from DHIS2 (AA)'!K136</f>
        <v>0</v>
      </c>
      <c r="L215" s="18">
        <f>'Data from DHIS2 (AA)'!L136</f>
        <v>0</v>
      </c>
      <c r="M215" s="18">
        <f>'Data from DHIS2 (AA)'!M136</f>
        <v>0</v>
      </c>
      <c r="N215" s="16">
        <f t="shared" ref="N215:N216" si="79">SUM(B215:M215)</f>
        <v>0</v>
      </c>
    </row>
    <row r="216" spans="1:14" x14ac:dyDescent="0.3">
      <c r="A216" s="14" t="str">
        <f>'Data from DHIS2 (AA)'!A137</f>
        <v>Nutrition-Pregnant Women Receiving-Deworming Tablets</v>
      </c>
      <c r="B216" s="18">
        <f>'Data from DHIS2 (AA)'!B137</f>
        <v>0</v>
      </c>
      <c r="C216" s="18">
        <f>'Data from DHIS2 (AA)'!C137</f>
        <v>0</v>
      </c>
      <c r="D216" s="18">
        <f>'Data from DHIS2 (AA)'!D137</f>
        <v>0</v>
      </c>
      <c r="E216" s="18">
        <f>'Data from DHIS2 (AA)'!E137</f>
        <v>0</v>
      </c>
      <c r="F216" s="18">
        <f>'Data from DHIS2 (AA)'!F137</f>
        <v>0</v>
      </c>
      <c r="G216" s="18">
        <f>'Data from DHIS2 (AA)'!G137</f>
        <v>0</v>
      </c>
      <c r="H216" s="18">
        <f>'Data from DHIS2 (AA)'!H137</f>
        <v>0</v>
      </c>
      <c r="I216" s="18">
        <f>'Data from DHIS2 (AA)'!I137</f>
        <v>0</v>
      </c>
      <c r="J216" s="18">
        <f>'Data from DHIS2 (AA)'!J137</f>
        <v>0</v>
      </c>
      <c r="K216" s="18">
        <f>'Data from DHIS2 (AA)'!K137</f>
        <v>0</v>
      </c>
      <c r="L216" s="18">
        <f>'Data from DHIS2 (AA)'!L137</f>
        <v>0</v>
      </c>
      <c r="M216" s="18">
        <f>'Data from DHIS2 (AA)'!M137</f>
        <v>0</v>
      </c>
      <c r="N216" s="16">
        <f t="shared" si="79"/>
        <v>0</v>
      </c>
    </row>
    <row r="217" spans="1:14" x14ac:dyDescent="0.3">
      <c r="A217" s="17" t="s">
        <v>56</v>
      </c>
      <c r="B217" s="18" t="b">
        <f t="shared" ref="B217:N217" si="80">B215=B216</f>
        <v>1</v>
      </c>
      <c r="C217" s="18" t="b">
        <f t="shared" si="80"/>
        <v>1</v>
      </c>
      <c r="D217" s="18" t="b">
        <f t="shared" si="80"/>
        <v>1</v>
      </c>
      <c r="E217" s="18" t="b">
        <f t="shared" si="80"/>
        <v>1</v>
      </c>
      <c r="F217" s="18" t="b">
        <f t="shared" si="80"/>
        <v>1</v>
      </c>
      <c r="G217" s="18" t="b">
        <f t="shared" si="80"/>
        <v>1</v>
      </c>
      <c r="H217" s="18" t="b">
        <f t="shared" si="80"/>
        <v>1</v>
      </c>
      <c r="I217" s="18" t="b">
        <f t="shared" si="80"/>
        <v>1</v>
      </c>
      <c r="J217" s="18" t="b">
        <f t="shared" si="80"/>
        <v>1</v>
      </c>
      <c r="K217" s="18" t="b">
        <f t="shared" si="80"/>
        <v>1</v>
      </c>
      <c r="L217" s="18" t="b">
        <f t="shared" si="80"/>
        <v>1</v>
      </c>
      <c r="M217" s="18" t="b">
        <f t="shared" si="80"/>
        <v>1</v>
      </c>
      <c r="N217" s="18" t="b">
        <f t="shared" si="80"/>
        <v>1</v>
      </c>
    </row>
    <row r="218" spans="1:14" s="3" customFormat="1" hidden="1" x14ac:dyDescent="0.3">
      <c r="A218" s="24" t="s">
        <v>57</v>
      </c>
      <c r="B218" s="25" t="b">
        <f t="array" ref="B218">AND(B214&gt;=B215:B216)</f>
        <v>1</v>
      </c>
      <c r="C218" s="25" t="b">
        <f t="array" ref="C218">AND(C214&gt;=C215:C216)</f>
        <v>1</v>
      </c>
      <c r="D218" s="25" t="b">
        <f t="array" ref="D218">AND(D214&gt;=D215:D216)</f>
        <v>1</v>
      </c>
      <c r="E218" s="25" t="b">
        <f t="array" ref="E218">AND(E214&gt;=E215:E216)</f>
        <v>1</v>
      </c>
      <c r="F218" s="25" t="b">
        <f t="array" ref="F218">AND(F214&gt;=F215:F216)</f>
        <v>1</v>
      </c>
      <c r="G218" s="25" t="b">
        <f t="array" ref="G218">AND(G214&gt;=G215:G216)</f>
        <v>1</v>
      </c>
      <c r="H218" s="25" t="b">
        <f t="array" ref="H218">AND(H214&gt;=H215:H216)</f>
        <v>1</v>
      </c>
      <c r="I218" s="25" t="b">
        <f t="array" ref="I218">AND(I214&gt;=I215:I216)</f>
        <v>1</v>
      </c>
      <c r="J218" s="25" t="b">
        <f t="array" ref="J218">AND(J214&gt;=J215:J216)</f>
        <v>1</v>
      </c>
      <c r="K218" s="25" t="b">
        <f t="array" ref="K218">AND(K214&gt;=K215:K216)</f>
        <v>1</v>
      </c>
      <c r="L218" s="25" t="b">
        <f t="array" ref="L218">AND(L214&gt;=L215:L216)</f>
        <v>1</v>
      </c>
      <c r="M218" s="25" t="b">
        <f t="array" ref="M218">AND(M214&gt;=M215:M216)</f>
        <v>1</v>
      </c>
      <c r="N218" s="25" t="b">
        <f t="array" ref="N218">AND(N214&gt;=N215:N216)</f>
        <v>1</v>
      </c>
    </row>
    <row r="219" spans="1:14" x14ac:dyDescent="0.3">
      <c r="A219"/>
    </row>
    <row r="220" spans="1:14" x14ac:dyDescent="0.3">
      <c r="A220" s="14" t="str">
        <f>'Data from DHIS2 (AA)'!A183</f>
        <v>ANC 4th visit Total</v>
      </c>
      <c r="B220" s="15">
        <f>'Data from DHIS2 (AA)'!B183</f>
        <v>0</v>
      </c>
      <c r="C220" s="15">
        <f>'Data from DHIS2 (AA)'!C183</f>
        <v>0</v>
      </c>
      <c r="D220" s="15">
        <f>'Data from DHIS2 (AA)'!D183</f>
        <v>0</v>
      </c>
      <c r="E220" s="15">
        <f>'Data from DHIS2 (AA)'!E183</f>
        <v>0</v>
      </c>
      <c r="F220" s="15">
        <f>'Data from DHIS2 (AA)'!F183</f>
        <v>0</v>
      </c>
      <c r="G220" s="15">
        <f>'Data from DHIS2 (AA)'!G183</f>
        <v>0</v>
      </c>
      <c r="H220" s="15">
        <f>'Data from DHIS2 (AA)'!H183</f>
        <v>0</v>
      </c>
      <c r="I220" s="15">
        <f>'Data from DHIS2 (AA)'!I183</f>
        <v>0</v>
      </c>
      <c r="J220" s="15">
        <f>'Data from DHIS2 (AA)'!J183</f>
        <v>0</v>
      </c>
      <c r="K220" s="15">
        <f>'Data from DHIS2 (AA)'!K183</f>
        <v>0</v>
      </c>
      <c r="L220" s="15">
        <f>'Data from DHIS2 (AA)'!L183</f>
        <v>0</v>
      </c>
      <c r="M220" s="15">
        <f>'Data from DHIS2 (AA)'!M183</f>
        <v>0</v>
      </c>
      <c r="N220" s="16">
        <f>SUM(B220:M220)</f>
        <v>0</v>
      </c>
    </row>
    <row r="221" spans="1:14" x14ac:dyDescent="0.3">
      <c r="A221" s="14" t="s">
        <v>981</v>
      </c>
      <c r="B221" s="15">
        <f>'Data from DHIS2 (BB)'!B313+'Data from DHIS2 (BB)'!B314</f>
        <v>0</v>
      </c>
      <c r="C221" s="15">
        <f>'Data from DHIS2 (BB)'!C313+'Data from DHIS2 (BB)'!C314</f>
        <v>0</v>
      </c>
      <c r="D221" s="15">
        <f>'Data from DHIS2 (BB)'!D313+'Data from DHIS2 (BB)'!D314</f>
        <v>0</v>
      </c>
      <c r="E221" s="15">
        <f>'Data from DHIS2 (BB)'!E313+'Data from DHIS2 (BB)'!E314</f>
        <v>0</v>
      </c>
      <c r="F221" s="15">
        <f>'Data from DHIS2 (BB)'!F313+'Data from DHIS2 (BB)'!F314</f>
        <v>0</v>
      </c>
      <c r="G221" s="15">
        <f>'Data from DHIS2 (BB)'!G313+'Data from DHIS2 (BB)'!G314</f>
        <v>0</v>
      </c>
      <c r="H221" s="15">
        <f>'Data from DHIS2 (BB)'!H313+'Data from DHIS2 (BB)'!H314</f>
        <v>0</v>
      </c>
      <c r="I221" s="15">
        <f>'Data from DHIS2 (BB)'!I313+'Data from DHIS2 (BB)'!I314</f>
        <v>0</v>
      </c>
      <c r="J221" s="15">
        <f>'Data from DHIS2 (BB)'!J313+'Data from DHIS2 (BB)'!J314</f>
        <v>0</v>
      </c>
      <c r="K221" s="15">
        <f>'Data from DHIS2 (BB)'!K313+'Data from DHIS2 (BB)'!K314</f>
        <v>0</v>
      </c>
      <c r="L221" s="15">
        <f>'Data from DHIS2 (BB)'!L313+'Data from DHIS2 (BB)'!L314</f>
        <v>0</v>
      </c>
      <c r="M221" s="15">
        <f>'Data from DHIS2 (BB)'!M313+'Data from DHIS2 (BB)'!M314</f>
        <v>0</v>
      </c>
      <c r="N221" s="16">
        <f>'Data from DHIS2 (BB)'!N313+'Data from DHIS2 (BB)'!N314</f>
        <v>0</v>
      </c>
    </row>
    <row r="222" spans="1:14" x14ac:dyDescent="0.3">
      <c r="A222" s="14" t="str">
        <f>'Data from DHIS2 (AA)'!A138</f>
        <v>Nutrition-Pregnant Women Receiving-180 Iron Tablets</v>
      </c>
      <c r="B222" s="18">
        <f>'Data from DHIS2 (AA)'!B138</f>
        <v>0</v>
      </c>
      <c r="C222" s="18">
        <f>'Data from DHIS2 (AA)'!C138</f>
        <v>0</v>
      </c>
      <c r="D222" s="18">
        <f>'Data from DHIS2 (AA)'!D138</f>
        <v>0</v>
      </c>
      <c r="E222" s="18">
        <f>'Data from DHIS2 (AA)'!E138</f>
        <v>0</v>
      </c>
      <c r="F222" s="18">
        <f>'Data from DHIS2 (AA)'!F138</f>
        <v>0</v>
      </c>
      <c r="G222" s="18">
        <f>'Data from DHIS2 (AA)'!G138</f>
        <v>0</v>
      </c>
      <c r="H222" s="18">
        <f>'Data from DHIS2 (AA)'!H138</f>
        <v>0</v>
      </c>
      <c r="I222" s="18">
        <f>'Data from DHIS2 (AA)'!I138</f>
        <v>0</v>
      </c>
      <c r="J222" s="18">
        <f>'Data from DHIS2 (AA)'!J138</f>
        <v>0</v>
      </c>
      <c r="K222" s="18">
        <f>'Data from DHIS2 (AA)'!K138</f>
        <v>0</v>
      </c>
      <c r="L222" s="18">
        <f>'Data from DHIS2 (AA)'!L138</f>
        <v>0</v>
      </c>
      <c r="M222" s="18">
        <f>'Data from DHIS2 (AA)'!M138</f>
        <v>0</v>
      </c>
      <c r="N222" s="16">
        <f t="shared" ref="N222" si="81">SUM(B222:M222)</f>
        <v>0</v>
      </c>
    </row>
    <row r="223" spans="1:14" x14ac:dyDescent="0.3">
      <c r="A223" s="14" t="str">
        <f>'Data from DHIS2 (AA)'!A474</f>
        <v>Nutrition Registered-Calcium Tablet-Received</v>
      </c>
      <c r="B223" s="18">
        <f>'Data from DHIS2 (AA)'!B474</f>
        <v>0</v>
      </c>
      <c r="C223" s="18">
        <f>'Data from DHIS2 (AA)'!C474</f>
        <v>0</v>
      </c>
      <c r="D223" s="18">
        <f>'Data from DHIS2 (AA)'!D474</f>
        <v>0</v>
      </c>
      <c r="E223" s="18">
        <f>'Data from DHIS2 (AA)'!E474</f>
        <v>0</v>
      </c>
      <c r="F223" s="18">
        <f>'Data from DHIS2 (AA)'!F474</f>
        <v>0</v>
      </c>
      <c r="G223" s="18">
        <f>'Data from DHIS2 (AA)'!G474</f>
        <v>0</v>
      </c>
      <c r="H223" s="18">
        <f>'Data from DHIS2 (AA)'!H474</f>
        <v>0</v>
      </c>
      <c r="I223" s="18">
        <f>'Data from DHIS2 (AA)'!I474</f>
        <v>0</v>
      </c>
      <c r="J223" s="18">
        <f>'Data from DHIS2 (AA)'!J474</f>
        <v>0</v>
      </c>
      <c r="K223" s="18">
        <f>'Data from DHIS2 (AA)'!K474</f>
        <v>0</v>
      </c>
      <c r="L223" s="18">
        <f>'Data from DHIS2 (AA)'!L474</f>
        <v>0</v>
      </c>
      <c r="M223" s="18">
        <f>'Data from DHIS2 (AA)'!M474</f>
        <v>0</v>
      </c>
      <c r="N223" s="16">
        <f>SUM(B223:M223)</f>
        <v>0</v>
      </c>
    </row>
    <row r="224" spans="1:14" x14ac:dyDescent="0.3">
      <c r="A224" s="17" t="s">
        <v>982</v>
      </c>
      <c r="B224" s="18" t="b">
        <f>B223=B222</f>
        <v>1</v>
      </c>
      <c r="C224" s="18" t="b">
        <f t="shared" ref="C224:M224" si="82">C223=C222</f>
        <v>1</v>
      </c>
      <c r="D224" s="18" t="b">
        <f t="shared" si="82"/>
        <v>1</v>
      </c>
      <c r="E224" s="18" t="b">
        <f t="shared" si="82"/>
        <v>1</v>
      </c>
      <c r="F224" s="18" t="b">
        <f t="shared" si="82"/>
        <v>1</v>
      </c>
      <c r="G224" s="18" t="b">
        <f t="shared" si="82"/>
        <v>1</v>
      </c>
      <c r="H224" s="18" t="b">
        <f t="shared" si="82"/>
        <v>1</v>
      </c>
      <c r="I224" s="18" t="b">
        <f t="shared" si="82"/>
        <v>1</v>
      </c>
      <c r="J224" s="18" t="b">
        <f t="shared" si="82"/>
        <v>1</v>
      </c>
      <c r="K224" s="18" t="b">
        <f t="shared" si="82"/>
        <v>1</v>
      </c>
      <c r="L224" s="18" t="b">
        <f t="shared" si="82"/>
        <v>1</v>
      </c>
      <c r="M224" s="18" t="b">
        <f t="shared" si="82"/>
        <v>1</v>
      </c>
      <c r="N224" s="18" t="b">
        <f t="shared" ref="N224" si="83">N220&gt;=N222</f>
        <v>1</v>
      </c>
    </row>
    <row r="225" spans="1:14" x14ac:dyDescent="0.3">
      <c r="A225"/>
    </row>
    <row r="226" spans="1:14" x14ac:dyDescent="0.3">
      <c r="A226" s="14" t="s">
        <v>69</v>
      </c>
      <c r="B226" s="15">
        <f>SUM('Data from DHIS2 (AA)'!B188:B190)</f>
        <v>0</v>
      </c>
      <c r="C226" s="15">
        <f>SUM('Data from DHIS2 (AA)'!C188:C190)</f>
        <v>0</v>
      </c>
      <c r="D226" s="15">
        <f>SUM('Data from DHIS2 (AA)'!D188:D190)</f>
        <v>0</v>
      </c>
      <c r="E226" s="15">
        <f>SUM('Data from DHIS2 (AA)'!E188:E190)</f>
        <v>0</v>
      </c>
      <c r="F226" s="15">
        <f>SUM('Data from DHIS2 (AA)'!F188:F190)</f>
        <v>0</v>
      </c>
      <c r="G226" s="15">
        <f>SUM('Data from DHIS2 (AA)'!G188:G190)</f>
        <v>0</v>
      </c>
      <c r="H226" s="15">
        <f>SUM('Data from DHIS2 (AA)'!H188:H190)</f>
        <v>0</v>
      </c>
      <c r="I226" s="15">
        <f>SUM('Data from DHIS2 (AA)'!I188:I190)</f>
        <v>0</v>
      </c>
      <c r="J226" s="15">
        <f>SUM('Data from DHIS2 (AA)'!J188:J190)</f>
        <v>0</v>
      </c>
      <c r="K226" s="15">
        <f>SUM('Data from DHIS2 (AA)'!K188:K190)</f>
        <v>0</v>
      </c>
      <c r="L226" s="15">
        <f>SUM('Data from DHIS2 (AA)'!L188:L190)</f>
        <v>0</v>
      </c>
      <c r="M226" s="15">
        <f>SUM('Data from DHIS2 (AA)'!M188:M190)</f>
        <v>0</v>
      </c>
      <c r="N226" s="16">
        <f>SUM(B226:M226)</f>
        <v>0</v>
      </c>
    </row>
    <row r="227" spans="1:14" x14ac:dyDescent="0.3">
      <c r="A227" s="14" t="str">
        <f>'Data from DHIS2 (AA)'!A220</f>
        <v>FCHV Program-SMH/FP-Home Delivery-Total Live Birth</v>
      </c>
      <c r="B227" s="15">
        <f>'Data from DHIS2 (AA)'!B220</f>
        <v>0</v>
      </c>
      <c r="C227" s="15">
        <f>'Data from DHIS2 (AA)'!C220</f>
        <v>0</v>
      </c>
      <c r="D227" s="15">
        <f>'Data from DHIS2 (AA)'!D220</f>
        <v>0</v>
      </c>
      <c r="E227" s="15">
        <f>'Data from DHIS2 (AA)'!E220</f>
        <v>0</v>
      </c>
      <c r="F227" s="15">
        <f>'Data from DHIS2 (AA)'!F220</f>
        <v>0</v>
      </c>
      <c r="G227" s="15">
        <f>'Data from DHIS2 (AA)'!G220</f>
        <v>0</v>
      </c>
      <c r="H227" s="15">
        <f>'Data from DHIS2 (AA)'!H220</f>
        <v>0</v>
      </c>
      <c r="I227" s="15">
        <f>'Data from DHIS2 (AA)'!I220</f>
        <v>0</v>
      </c>
      <c r="J227" s="15">
        <f>'Data from DHIS2 (AA)'!J220</f>
        <v>0</v>
      </c>
      <c r="K227" s="15">
        <f>'Data from DHIS2 (AA)'!K220</f>
        <v>0</v>
      </c>
      <c r="L227" s="15">
        <f>'Data from DHIS2 (AA)'!L220</f>
        <v>0</v>
      </c>
      <c r="M227" s="15">
        <f>'Data from DHIS2 (AA)'!M220</f>
        <v>0</v>
      </c>
      <c r="N227" s="16">
        <f>SUM(B227:M227)</f>
        <v>0</v>
      </c>
    </row>
    <row r="228" spans="1:14" x14ac:dyDescent="0.3">
      <c r="A228" s="14" t="s">
        <v>58</v>
      </c>
      <c r="B228" s="15">
        <f>SUM(B226:B227)</f>
        <v>0</v>
      </c>
      <c r="C228" s="15">
        <f t="shared" ref="C228:M228" si="84">SUM(C226:C227)</f>
        <v>0</v>
      </c>
      <c r="D228" s="15">
        <f t="shared" si="84"/>
        <v>0</v>
      </c>
      <c r="E228" s="15">
        <f t="shared" si="84"/>
        <v>0</v>
      </c>
      <c r="F228" s="15">
        <f t="shared" si="84"/>
        <v>0</v>
      </c>
      <c r="G228" s="15">
        <f t="shared" si="84"/>
        <v>0</v>
      </c>
      <c r="H228" s="15">
        <f t="shared" si="84"/>
        <v>0</v>
      </c>
      <c r="I228" s="15">
        <f t="shared" si="84"/>
        <v>0</v>
      </c>
      <c r="J228" s="15">
        <f t="shared" si="84"/>
        <v>0</v>
      </c>
      <c r="K228" s="15">
        <f t="shared" si="84"/>
        <v>0</v>
      </c>
      <c r="L228" s="15">
        <f t="shared" si="84"/>
        <v>0</v>
      </c>
      <c r="M228" s="15">
        <f t="shared" si="84"/>
        <v>0</v>
      </c>
      <c r="N228" s="16">
        <f>SUM(B228:M228)</f>
        <v>0</v>
      </c>
    </row>
    <row r="229" spans="1:14" x14ac:dyDescent="0.3">
      <c r="A229" s="14" t="str">
        <f>'Data from DHIS2 (AA)'!A140</f>
        <v>FCHV Program-SMH/FP-Distribution of PP Vit A</v>
      </c>
      <c r="B229" s="18">
        <f>'Data from DHIS2 (AA)'!B140</f>
        <v>0</v>
      </c>
      <c r="C229" s="18">
        <f>'Data from DHIS2 (AA)'!C140</f>
        <v>0</v>
      </c>
      <c r="D229" s="18">
        <f>'Data from DHIS2 (AA)'!D140</f>
        <v>0</v>
      </c>
      <c r="E229" s="18">
        <f>'Data from DHIS2 (AA)'!E140</f>
        <v>0</v>
      </c>
      <c r="F229" s="18">
        <f>'Data from DHIS2 (AA)'!F140</f>
        <v>0</v>
      </c>
      <c r="G229" s="18">
        <f>'Data from DHIS2 (AA)'!G140</f>
        <v>0</v>
      </c>
      <c r="H229" s="18">
        <f>'Data from DHIS2 (AA)'!H140</f>
        <v>0</v>
      </c>
      <c r="I229" s="18">
        <f>'Data from DHIS2 (AA)'!I140</f>
        <v>0</v>
      </c>
      <c r="J229" s="18">
        <f>'Data from DHIS2 (AA)'!J140</f>
        <v>0</v>
      </c>
      <c r="K229" s="18">
        <f>'Data from DHIS2 (AA)'!K140</f>
        <v>0</v>
      </c>
      <c r="L229" s="18">
        <f>'Data from DHIS2 (AA)'!L140</f>
        <v>0</v>
      </c>
      <c r="M229" s="18">
        <f>'Data from DHIS2 (AA)'!M140</f>
        <v>0</v>
      </c>
      <c r="N229" s="16">
        <f>SUM(B229:M229)</f>
        <v>0</v>
      </c>
    </row>
    <row r="230" spans="1:14" x14ac:dyDescent="0.3">
      <c r="A230" s="14" t="str">
        <f>'Data from DHIS2 (AA)'!A139</f>
        <v>Nutrition-PP Mother Receiving-45 Iron Tab</v>
      </c>
      <c r="B230" s="18">
        <f>'Data from DHIS2 (AA)'!B139</f>
        <v>0</v>
      </c>
      <c r="C230" s="18">
        <f>'Data from DHIS2 (AA)'!C139</f>
        <v>0</v>
      </c>
      <c r="D230" s="18">
        <f>'Data from DHIS2 (AA)'!D139</f>
        <v>0</v>
      </c>
      <c r="E230" s="18">
        <f>'Data from DHIS2 (AA)'!E139</f>
        <v>0</v>
      </c>
      <c r="F230" s="18">
        <f>'Data from DHIS2 (AA)'!F139</f>
        <v>0</v>
      </c>
      <c r="G230" s="18">
        <f>'Data from DHIS2 (AA)'!G139</f>
        <v>0</v>
      </c>
      <c r="H230" s="18">
        <f>'Data from DHIS2 (AA)'!H139</f>
        <v>0</v>
      </c>
      <c r="I230" s="18">
        <f>'Data from DHIS2 (AA)'!I139</f>
        <v>0</v>
      </c>
      <c r="J230" s="18">
        <f>'Data from DHIS2 (AA)'!J139</f>
        <v>0</v>
      </c>
      <c r="K230" s="18">
        <f>'Data from DHIS2 (AA)'!K139</f>
        <v>0</v>
      </c>
      <c r="L230" s="18">
        <f>'Data from DHIS2 (AA)'!L139</f>
        <v>0</v>
      </c>
      <c r="M230" s="18">
        <f>'Data from DHIS2 (AA)'!M139</f>
        <v>0</v>
      </c>
      <c r="N230" s="16">
        <f>SUM(B230:M230)</f>
        <v>0</v>
      </c>
    </row>
    <row r="231" spans="1:14" x14ac:dyDescent="0.3">
      <c r="A231" s="14" t="str">
        <f>'Data from DHIS2 (AA)'!A141</f>
        <v>Nutrition-PP Mother Receiving-Vitamin A cap</v>
      </c>
      <c r="B231" s="18">
        <f>'Data from DHIS2 (AA)'!B141</f>
        <v>0</v>
      </c>
      <c r="C231" s="18">
        <f>'Data from DHIS2 (AA)'!C141</f>
        <v>0</v>
      </c>
      <c r="D231" s="18">
        <f>'Data from DHIS2 (AA)'!D141</f>
        <v>0</v>
      </c>
      <c r="E231" s="18">
        <f>'Data from DHIS2 (AA)'!E141</f>
        <v>0</v>
      </c>
      <c r="F231" s="18">
        <f>'Data from DHIS2 (AA)'!F141</f>
        <v>0</v>
      </c>
      <c r="G231" s="18">
        <f>'Data from DHIS2 (AA)'!G141</f>
        <v>0</v>
      </c>
      <c r="H231" s="18">
        <f>'Data from DHIS2 (AA)'!H141</f>
        <v>0</v>
      </c>
      <c r="I231" s="18">
        <f>'Data from DHIS2 (AA)'!I141</f>
        <v>0</v>
      </c>
      <c r="J231" s="18">
        <f>'Data from DHIS2 (AA)'!J141</f>
        <v>0</v>
      </c>
      <c r="K231" s="18">
        <f>'Data from DHIS2 (AA)'!K141</f>
        <v>0</v>
      </c>
      <c r="L231" s="18">
        <f>'Data from DHIS2 (AA)'!L141</f>
        <v>0</v>
      </c>
      <c r="M231" s="18">
        <f>'Data from DHIS2 (AA)'!M141</f>
        <v>0</v>
      </c>
      <c r="N231" s="16">
        <f t="shared" ref="N231" si="85">SUM(B231:M231)</f>
        <v>0</v>
      </c>
    </row>
    <row r="232" spans="1:14" x14ac:dyDescent="0.3">
      <c r="A232" s="17" t="s">
        <v>59</v>
      </c>
      <c r="B232" s="18" t="b">
        <f>B227=B229</f>
        <v>1</v>
      </c>
      <c r="C232" s="18" t="b">
        <f t="shared" ref="C232:N232" si="86">C227=C229</f>
        <v>1</v>
      </c>
      <c r="D232" s="18" t="b">
        <f t="shared" si="86"/>
        <v>1</v>
      </c>
      <c r="E232" s="18" t="b">
        <f t="shared" si="86"/>
        <v>1</v>
      </c>
      <c r="F232" s="18" t="b">
        <f t="shared" si="86"/>
        <v>1</v>
      </c>
      <c r="G232" s="18" t="b">
        <f t="shared" si="86"/>
        <v>1</v>
      </c>
      <c r="H232" s="18" t="b">
        <f t="shared" si="86"/>
        <v>1</v>
      </c>
      <c r="I232" s="18" t="b">
        <f t="shared" si="86"/>
        <v>1</v>
      </c>
      <c r="J232" s="18" t="b">
        <f t="shared" si="86"/>
        <v>1</v>
      </c>
      <c r="K232" s="18" t="b">
        <f t="shared" si="86"/>
        <v>1</v>
      </c>
      <c r="L232" s="18" t="b">
        <f t="shared" si="86"/>
        <v>1</v>
      </c>
      <c r="M232" s="18" t="b">
        <f t="shared" si="86"/>
        <v>1</v>
      </c>
      <c r="N232" s="18" t="b">
        <f t="shared" si="86"/>
        <v>1</v>
      </c>
    </row>
    <row r="233" spans="1:14" x14ac:dyDescent="0.3">
      <c r="A233" s="17" t="s">
        <v>972</v>
      </c>
      <c r="B233" s="18" t="b">
        <f>AND(B230&gt;=B228)</f>
        <v>1</v>
      </c>
      <c r="C233" s="18" t="b">
        <f t="shared" ref="C233:N233" si="87">AND(C230&gt;=C228)</f>
        <v>1</v>
      </c>
      <c r="D233" s="18" t="b">
        <f t="shared" si="87"/>
        <v>1</v>
      </c>
      <c r="E233" s="18" t="b">
        <f t="shared" si="87"/>
        <v>1</v>
      </c>
      <c r="F233" s="18" t="b">
        <f t="shared" si="87"/>
        <v>1</v>
      </c>
      <c r="G233" s="18" t="b">
        <f t="shared" si="87"/>
        <v>1</v>
      </c>
      <c r="H233" s="18" t="b">
        <f t="shared" si="87"/>
        <v>1</v>
      </c>
      <c r="I233" s="18" t="b">
        <f t="shared" si="87"/>
        <v>1</v>
      </c>
      <c r="J233" s="18" t="b">
        <f t="shared" si="87"/>
        <v>1</v>
      </c>
      <c r="K233" s="18" t="b">
        <f t="shared" si="87"/>
        <v>1</v>
      </c>
      <c r="L233" s="18" t="b">
        <f t="shared" si="87"/>
        <v>1</v>
      </c>
      <c r="M233" s="18" t="b">
        <f t="shared" si="87"/>
        <v>1</v>
      </c>
      <c r="N233" s="18" t="b">
        <f t="shared" si="87"/>
        <v>1</v>
      </c>
    </row>
    <row r="234" spans="1:14" x14ac:dyDescent="0.3">
      <c r="A234" s="17" t="s">
        <v>666</v>
      </c>
      <c r="B234" s="18" t="b">
        <f>B228&lt;=B229+B231</f>
        <v>1</v>
      </c>
      <c r="C234" s="18" t="b">
        <f t="shared" ref="C234:N234" si="88">C228&lt;=C229+C231</f>
        <v>1</v>
      </c>
      <c r="D234" s="18" t="b">
        <f t="shared" si="88"/>
        <v>1</v>
      </c>
      <c r="E234" s="18" t="b">
        <f t="shared" si="88"/>
        <v>1</v>
      </c>
      <c r="F234" s="18" t="b">
        <f t="shared" si="88"/>
        <v>1</v>
      </c>
      <c r="G234" s="18" t="b">
        <f t="shared" si="88"/>
        <v>1</v>
      </c>
      <c r="H234" s="18" t="b">
        <f t="shared" si="88"/>
        <v>1</v>
      </c>
      <c r="I234" s="18" t="b">
        <f t="shared" si="88"/>
        <v>1</v>
      </c>
      <c r="J234" s="18" t="b">
        <f t="shared" si="88"/>
        <v>1</v>
      </c>
      <c r="K234" s="18" t="b">
        <f t="shared" si="88"/>
        <v>1</v>
      </c>
      <c r="L234" s="18" t="b">
        <f t="shared" si="88"/>
        <v>1</v>
      </c>
      <c r="M234" s="18" t="b">
        <f t="shared" si="88"/>
        <v>1</v>
      </c>
      <c r="N234" s="18" t="b">
        <f t="shared" si="88"/>
        <v>1</v>
      </c>
    </row>
    <row r="235" spans="1:14" x14ac:dyDescent="0.3">
      <c r="A235"/>
    </row>
    <row r="236" spans="1:14" x14ac:dyDescent="0.3">
      <c r="A236" s="14" t="str">
        <f>'Data from DHIS2 (AA)'!A142</f>
        <v>IMAM-Age 6-59 Month-Children at end of last Month-Moderate</v>
      </c>
      <c r="B236" s="18">
        <f>'Data from DHIS2 (AA)'!B142</f>
        <v>0</v>
      </c>
      <c r="C236" s="18">
        <f>'Data from DHIS2 (AA)'!C142</f>
        <v>0</v>
      </c>
      <c r="D236" s="18">
        <f>'Data from DHIS2 (AA)'!D142</f>
        <v>0</v>
      </c>
      <c r="E236" s="18">
        <f>'Data from DHIS2 (AA)'!E142</f>
        <v>0</v>
      </c>
      <c r="F236" s="18">
        <f>'Data from DHIS2 (AA)'!F142</f>
        <v>0</v>
      </c>
      <c r="G236" s="18">
        <f>'Data from DHIS2 (AA)'!G142</f>
        <v>0</v>
      </c>
      <c r="H236" s="18">
        <f>'Data from DHIS2 (AA)'!H142</f>
        <v>0</v>
      </c>
      <c r="I236" s="18">
        <f>'Data from DHIS2 (AA)'!I142</f>
        <v>0</v>
      </c>
      <c r="J236" s="18">
        <f>'Data from DHIS2 (AA)'!J142</f>
        <v>0</v>
      </c>
      <c r="K236" s="18">
        <f>'Data from DHIS2 (AA)'!K142</f>
        <v>0</v>
      </c>
      <c r="L236" s="18">
        <f>'Data from DHIS2 (AA)'!L142</f>
        <v>0</v>
      </c>
      <c r="M236" s="18">
        <f>'Data from DHIS2 (AA)'!M142</f>
        <v>0</v>
      </c>
      <c r="N236" s="16">
        <f>SUM(B236:M236)</f>
        <v>0</v>
      </c>
    </row>
    <row r="237" spans="1:14" x14ac:dyDescent="0.3">
      <c r="A237" s="14" t="s">
        <v>60</v>
      </c>
      <c r="B237" s="18">
        <f>SUM('Data from DHIS2 (AA)'!B143:B144)</f>
        <v>0</v>
      </c>
      <c r="C237" s="18">
        <f>SUM('Data from DHIS2 (AA)'!C143:C144)</f>
        <v>0</v>
      </c>
      <c r="D237" s="18">
        <f>SUM('Data from DHIS2 (AA)'!D143:D144)</f>
        <v>0</v>
      </c>
      <c r="E237" s="18">
        <f>SUM('Data from DHIS2 (AA)'!E143:E144)</f>
        <v>0</v>
      </c>
      <c r="F237" s="18">
        <f>SUM('Data from DHIS2 (AA)'!F143:F144)</f>
        <v>0</v>
      </c>
      <c r="G237" s="18">
        <f>SUM('Data from DHIS2 (AA)'!G143:G144)</f>
        <v>0</v>
      </c>
      <c r="H237" s="18">
        <f>SUM('Data from DHIS2 (AA)'!H143:H144)</f>
        <v>0</v>
      </c>
      <c r="I237" s="18">
        <f>SUM('Data from DHIS2 (AA)'!I143:I144)</f>
        <v>0</v>
      </c>
      <c r="J237" s="18">
        <f>SUM('Data from DHIS2 (AA)'!J143:J144)</f>
        <v>0</v>
      </c>
      <c r="K237" s="18">
        <f>SUM('Data from DHIS2 (AA)'!K143:K144)</f>
        <v>0</v>
      </c>
      <c r="L237" s="18">
        <f>SUM('Data from DHIS2 (AA)'!L143:L144)</f>
        <v>0</v>
      </c>
      <c r="M237" s="18">
        <f>SUM('Data from DHIS2 (AA)'!M143:M144)</f>
        <v>0</v>
      </c>
      <c r="N237" s="16">
        <f t="shared" ref="N237:N242" si="89">SUM(B237:M237)</f>
        <v>0</v>
      </c>
    </row>
    <row r="238" spans="1:14" x14ac:dyDescent="0.3">
      <c r="A238" s="14" t="str">
        <f>'Data from DHIS2 (AA)'!A145</f>
        <v>IMAM-Age 6-59 Month-Referred In-Moderate</v>
      </c>
      <c r="B238" s="18">
        <f>'Data from DHIS2 (AA)'!B145</f>
        <v>0</v>
      </c>
      <c r="C238" s="18">
        <f>'Data from DHIS2 (AA)'!C145</f>
        <v>0</v>
      </c>
      <c r="D238" s="18">
        <f>'Data from DHIS2 (AA)'!D145</f>
        <v>0</v>
      </c>
      <c r="E238" s="18">
        <f>'Data from DHIS2 (AA)'!E145</f>
        <v>0</v>
      </c>
      <c r="F238" s="18">
        <f>'Data from DHIS2 (AA)'!F145</f>
        <v>0</v>
      </c>
      <c r="G238" s="18">
        <f>'Data from DHIS2 (AA)'!G145</f>
        <v>0</v>
      </c>
      <c r="H238" s="18">
        <f>'Data from DHIS2 (AA)'!H145</f>
        <v>0</v>
      </c>
      <c r="I238" s="18">
        <f>'Data from DHIS2 (AA)'!I145</f>
        <v>0</v>
      </c>
      <c r="J238" s="18">
        <f>'Data from DHIS2 (AA)'!J145</f>
        <v>0</v>
      </c>
      <c r="K238" s="18">
        <f>'Data from DHIS2 (AA)'!K145</f>
        <v>0</v>
      </c>
      <c r="L238" s="18">
        <f>'Data from DHIS2 (AA)'!L145</f>
        <v>0</v>
      </c>
      <c r="M238" s="18">
        <f>'Data from DHIS2 (AA)'!M145</f>
        <v>0</v>
      </c>
      <c r="N238" s="16">
        <f t="shared" si="89"/>
        <v>0</v>
      </c>
    </row>
    <row r="239" spans="1:14" x14ac:dyDescent="0.3">
      <c r="A239" s="14" t="s">
        <v>61</v>
      </c>
      <c r="B239" s="18">
        <f>SUM('Data from DHIS2 (AA)'!B146:B150)</f>
        <v>0</v>
      </c>
      <c r="C239" s="18">
        <f>SUM('Data from DHIS2 (AA)'!C146:C150)</f>
        <v>0</v>
      </c>
      <c r="D239" s="18">
        <f>SUM('Data from DHIS2 (AA)'!D146:D150)</f>
        <v>0</v>
      </c>
      <c r="E239" s="18">
        <f>SUM('Data from DHIS2 (AA)'!E146:E150)</f>
        <v>0</v>
      </c>
      <c r="F239" s="18">
        <f>SUM('Data from DHIS2 (AA)'!F146:F150)</f>
        <v>0</v>
      </c>
      <c r="G239" s="18">
        <f>SUM('Data from DHIS2 (AA)'!G146:G150)</f>
        <v>0</v>
      </c>
      <c r="H239" s="18">
        <f>SUM('Data from DHIS2 (AA)'!H146:H150)</f>
        <v>0</v>
      </c>
      <c r="I239" s="18">
        <f>SUM('Data from DHIS2 (AA)'!I146:I150)</f>
        <v>0</v>
      </c>
      <c r="J239" s="18">
        <f>SUM('Data from DHIS2 (AA)'!J146:J150)</f>
        <v>0</v>
      </c>
      <c r="K239" s="18">
        <f>SUM('Data from DHIS2 (AA)'!K146:K150)</f>
        <v>0</v>
      </c>
      <c r="L239" s="18">
        <f>SUM('Data from DHIS2 (AA)'!L146:L150)</f>
        <v>0</v>
      </c>
      <c r="M239" s="18">
        <f>SUM('Data from DHIS2 (AA)'!M146:M150)</f>
        <v>0</v>
      </c>
      <c r="N239" s="16">
        <f t="shared" si="89"/>
        <v>0</v>
      </c>
    </row>
    <row r="240" spans="1:14" x14ac:dyDescent="0.3">
      <c r="A240" s="14" t="str">
        <f>'Data from DHIS2 (AA)'!A151</f>
        <v>IMAM-Age 6-59 Month-Discharge-Transfer out among Moderate</v>
      </c>
      <c r="B240" s="18">
        <f>'Data from DHIS2 (AA)'!B151</f>
        <v>0</v>
      </c>
      <c r="C240" s="18">
        <f>'Data from DHIS2 (AA)'!C151</f>
        <v>0</v>
      </c>
      <c r="D240" s="18">
        <f>'Data from DHIS2 (AA)'!D151</f>
        <v>0</v>
      </c>
      <c r="E240" s="18">
        <f>'Data from DHIS2 (AA)'!E151</f>
        <v>0</v>
      </c>
      <c r="F240" s="18">
        <f>'Data from DHIS2 (AA)'!F151</f>
        <v>0</v>
      </c>
      <c r="G240" s="18">
        <f>'Data from DHIS2 (AA)'!G151</f>
        <v>0</v>
      </c>
      <c r="H240" s="18">
        <f>'Data from DHIS2 (AA)'!H151</f>
        <v>0</v>
      </c>
      <c r="I240" s="18">
        <f>'Data from DHIS2 (AA)'!I151</f>
        <v>0</v>
      </c>
      <c r="J240" s="18">
        <f>'Data from DHIS2 (AA)'!J151</f>
        <v>0</v>
      </c>
      <c r="K240" s="18">
        <f>'Data from DHIS2 (AA)'!K151</f>
        <v>0</v>
      </c>
      <c r="L240" s="18">
        <f>'Data from DHIS2 (AA)'!L151</f>
        <v>0</v>
      </c>
      <c r="M240" s="18">
        <f>'Data from DHIS2 (AA)'!M151</f>
        <v>0</v>
      </c>
      <c r="N240" s="16">
        <f t="shared" si="89"/>
        <v>0</v>
      </c>
    </row>
    <row r="241" spans="1:14" x14ac:dyDescent="0.3">
      <c r="A241" s="14" t="str">
        <f>'Data from DHIS2 (AA)'!A152</f>
        <v>IMAM-Age 6-59 Month-Children at end of this month-Moderate</v>
      </c>
      <c r="B241" s="18">
        <f>'Data from DHIS2 (AA)'!B152</f>
        <v>0</v>
      </c>
      <c r="C241" s="18">
        <f>'Data from DHIS2 (AA)'!C152</f>
        <v>0</v>
      </c>
      <c r="D241" s="18">
        <f>'Data from DHIS2 (AA)'!D152</f>
        <v>0</v>
      </c>
      <c r="E241" s="18">
        <f>'Data from DHIS2 (AA)'!E152</f>
        <v>0</v>
      </c>
      <c r="F241" s="18">
        <f>'Data from DHIS2 (AA)'!F152</f>
        <v>0</v>
      </c>
      <c r="G241" s="18">
        <f>'Data from DHIS2 (AA)'!G152</f>
        <v>0</v>
      </c>
      <c r="H241" s="18">
        <f>'Data from DHIS2 (AA)'!H152</f>
        <v>0</v>
      </c>
      <c r="I241" s="18">
        <f>'Data from DHIS2 (AA)'!I152</f>
        <v>0</v>
      </c>
      <c r="J241" s="18">
        <f>'Data from DHIS2 (AA)'!J152</f>
        <v>0</v>
      </c>
      <c r="K241" s="18">
        <f>'Data from DHIS2 (AA)'!K152</f>
        <v>0</v>
      </c>
      <c r="L241" s="18">
        <f>'Data from DHIS2 (AA)'!L152</f>
        <v>0</v>
      </c>
      <c r="M241" s="18">
        <f>'Data from DHIS2 (AA)'!M152</f>
        <v>0</v>
      </c>
      <c r="N241" s="16">
        <f t="shared" si="89"/>
        <v>0</v>
      </c>
    </row>
    <row r="242" spans="1:14" x14ac:dyDescent="0.3">
      <c r="A242" s="17" t="s">
        <v>62</v>
      </c>
      <c r="B242" s="18">
        <f>SUM(B236:B238)-SUM(B239:B240)</f>
        <v>0</v>
      </c>
      <c r="C242" s="18">
        <f t="shared" ref="C242:M242" si="90">SUM(C236:C238)-SUM(C239:C240)</f>
        <v>0</v>
      </c>
      <c r="D242" s="18">
        <f t="shared" si="90"/>
        <v>0</v>
      </c>
      <c r="E242" s="18">
        <f t="shared" si="90"/>
        <v>0</v>
      </c>
      <c r="F242" s="18">
        <f t="shared" si="90"/>
        <v>0</v>
      </c>
      <c r="G242" s="18">
        <f t="shared" si="90"/>
        <v>0</v>
      </c>
      <c r="H242" s="18">
        <f t="shared" si="90"/>
        <v>0</v>
      </c>
      <c r="I242" s="18">
        <f t="shared" si="90"/>
        <v>0</v>
      </c>
      <c r="J242" s="18">
        <f t="shared" si="90"/>
        <v>0</v>
      </c>
      <c r="K242" s="18">
        <f t="shared" si="90"/>
        <v>0</v>
      </c>
      <c r="L242" s="18">
        <f t="shared" si="90"/>
        <v>0</v>
      </c>
      <c r="M242" s="18">
        <f t="shared" si="90"/>
        <v>0</v>
      </c>
      <c r="N242" s="16">
        <f t="shared" si="89"/>
        <v>0</v>
      </c>
    </row>
    <row r="243" spans="1:14" x14ac:dyDescent="0.3">
      <c r="A243" s="17" t="s">
        <v>63</v>
      </c>
      <c r="B243" s="18" t="b">
        <f>B241=B242</f>
        <v>1</v>
      </c>
      <c r="C243" s="18" t="b">
        <f t="shared" ref="C243:N243" si="91">C241=C242</f>
        <v>1</v>
      </c>
      <c r="D243" s="18" t="b">
        <f t="shared" si="91"/>
        <v>1</v>
      </c>
      <c r="E243" s="18" t="b">
        <f t="shared" si="91"/>
        <v>1</v>
      </c>
      <c r="F243" s="18" t="b">
        <f t="shared" si="91"/>
        <v>1</v>
      </c>
      <c r="G243" s="18" t="b">
        <f t="shared" si="91"/>
        <v>1</v>
      </c>
      <c r="H243" s="18" t="b">
        <f t="shared" si="91"/>
        <v>1</v>
      </c>
      <c r="I243" s="18" t="b">
        <f t="shared" si="91"/>
        <v>1</v>
      </c>
      <c r="J243" s="18" t="b">
        <f t="shared" si="91"/>
        <v>1</v>
      </c>
      <c r="K243" s="18" t="b">
        <f t="shared" si="91"/>
        <v>1</v>
      </c>
      <c r="L243" s="18" t="b">
        <f t="shared" si="91"/>
        <v>1</v>
      </c>
      <c r="M243" s="18" t="b">
        <f t="shared" si="91"/>
        <v>1</v>
      </c>
      <c r="N243" s="18" t="b">
        <f t="shared" si="91"/>
        <v>1</v>
      </c>
    </row>
    <row r="244" spans="1:14" x14ac:dyDescent="0.3">
      <c r="A244" s="17" t="s">
        <v>64</v>
      </c>
      <c r="B244" s="26"/>
      <c r="C244" s="18" t="b">
        <f>C236=B241</f>
        <v>1</v>
      </c>
      <c r="D244" s="18" t="b">
        <f t="shared" ref="D244:M244" si="92">D236=C241</f>
        <v>1</v>
      </c>
      <c r="E244" s="18" t="b">
        <f t="shared" si="92"/>
        <v>1</v>
      </c>
      <c r="F244" s="18" t="b">
        <f t="shared" si="92"/>
        <v>1</v>
      </c>
      <c r="G244" s="18" t="b">
        <f t="shared" si="92"/>
        <v>1</v>
      </c>
      <c r="H244" s="18" t="b">
        <f t="shared" si="92"/>
        <v>1</v>
      </c>
      <c r="I244" s="18" t="b">
        <f t="shared" si="92"/>
        <v>1</v>
      </c>
      <c r="J244" s="18" t="b">
        <f t="shared" si="92"/>
        <v>1</v>
      </c>
      <c r="K244" s="18" t="b">
        <f t="shared" si="92"/>
        <v>1</v>
      </c>
      <c r="L244" s="18" t="b">
        <f t="shared" si="92"/>
        <v>1</v>
      </c>
      <c r="M244" s="18" t="b">
        <f t="shared" si="92"/>
        <v>1</v>
      </c>
      <c r="N244" s="27"/>
    </row>
    <row r="245" spans="1:14" x14ac:dyDescent="0.3">
      <c r="A245"/>
    </row>
    <row r="246" spans="1:14" x14ac:dyDescent="0.3">
      <c r="A246" s="14" t="str">
        <f>'Data from DHIS2 (AA)'!A153</f>
        <v>IMAM-Age 6-59 Month-Children at end of last Month-Severe</v>
      </c>
      <c r="B246" s="18">
        <f>'Data from DHIS2 (AA)'!B153</f>
        <v>0</v>
      </c>
      <c r="C246" s="18">
        <f>'Data from DHIS2 (AA)'!C153</f>
        <v>0</v>
      </c>
      <c r="D246" s="18">
        <f>'Data from DHIS2 (AA)'!D153</f>
        <v>0</v>
      </c>
      <c r="E246" s="18">
        <f>'Data from DHIS2 (AA)'!E153</f>
        <v>0</v>
      </c>
      <c r="F246" s="18">
        <f>'Data from DHIS2 (AA)'!F153</f>
        <v>0</v>
      </c>
      <c r="G246" s="18">
        <f>'Data from DHIS2 (AA)'!G153</f>
        <v>0</v>
      </c>
      <c r="H246" s="18">
        <f>'Data from DHIS2 (AA)'!H153</f>
        <v>0</v>
      </c>
      <c r="I246" s="18">
        <f>'Data from DHIS2 (AA)'!I153</f>
        <v>0</v>
      </c>
      <c r="J246" s="18">
        <f>'Data from DHIS2 (AA)'!J153</f>
        <v>0</v>
      </c>
      <c r="K246" s="18">
        <f>'Data from DHIS2 (AA)'!K153</f>
        <v>0</v>
      </c>
      <c r="L246" s="18">
        <f>'Data from DHIS2 (AA)'!L153</f>
        <v>0</v>
      </c>
      <c r="M246" s="18">
        <f>'Data from DHIS2 (AA)'!M153</f>
        <v>0</v>
      </c>
      <c r="N246" s="16">
        <f>SUM(B246:M246)</f>
        <v>0</v>
      </c>
    </row>
    <row r="247" spans="1:14" x14ac:dyDescent="0.3">
      <c r="A247" s="14" t="s">
        <v>65</v>
      </c>
      <c r="B247" s="31">
        <f>SUM('Data from DHIS2 (AA)'!B154:B155)</f>
        <v>0</v>
      </c>
      <c r="C247" s="31">
        <f>SUM('Data from DHIS2 (AA)'!C154:C155)</f>
        <v>0</v>
      </c>
      <c r="D247" s="31">
        <f>SUM('Data from DHIS2 (AA)'!D154:D155)</f>
        <v>0</v>
      </c>
      <c r="E247" s="31">
        <f>SUM('Data from DHIS2 (AA)'!E154:E155)</f>
        <v>0</v>
      </c>
      <c r="F247" s="31">
        <f>SUM('Data from DHIS2 (AA)'!F154:F155)</f>
        <v>0</v>
      </c>
      <c r="G247" s="31">
        <f>SUM('Data from DHIS2 (AA)'!G154:G155)</f>
        <v>0</v>
      </c>
      <c r="H247" s="31">
        <f>SUM('Data from DHIS2 (AA)'!H154:H155)</f>
        <v>0</v>
      </c>
      <c r="I247" s="31">
        <f>SUM('Data from DHIS2 (AA)'!I154:I155)</f>
        <v>0</v>
      </c>
      <c r="J247" s="31">
        <f>SUM('Data from DHIS2 (AA)'!J154:J155)</f>
        <v>0</v>
      </c>
      <c r="K247" s="31">
        <f>SUM('Data from DHIS2 (AA)'!K154:K155)</f>
        <v>0</v>
      </c>
      <c r="L247" s="31">
        <f>SUM('Data from DHIS2 (AA)'!L154:L155)</f>
        <v>0</v>
      </c>
      <c r="M247" s="31">
        <f>SUM('Data from DHIS2 (AA)'!M154:M155)</f>
        <v>0</v>
      </c>
      <c r="N247" s="16">
        <f t="shared" ref="N247:N252" si="93">SUM(B247:M247)</f>
        <v>0</v>
      </c>
    </row>
    <row r="248" spans="1:14" x14ac:dyDescent="0.3">
      <c r="A248" s="14" t="str">
        <f>'Data from DHIS2 (AA)'!A156</f>
        <v>IMAM-Age 6-59 Month-Referred In-Severe</v>
      </c>
      <c r="B248" s="18">
        <f>'Data from DHIS2 (AA)'!B156</f>
        <v>0</v>
      </c>
      <c r="C248" s="18">
        <f>'Data from DHIS2 (AA)'!C156</f>
        <v>0</v>
      </c>
      <c r="D248" s="18">
        <f>'Data from DHIS2 (AA)'!D156</f>
        <v>0</v>
      </c>
      <c r="E248" s="18">
        <f>'Data from DHIS2 (AA)'!E156</f>
        <v>0</v>
      </c>
      <c r="F248" s="18">
        <f>'Data from DHIS2 (AA)'!F156</f>
        <v>0</v>
      </c>
      <c r="G248" s="18">
        <f>'Data from DHIS2 (AA)'!G156</f>
        <v>0</v>
      </c>
      <c r="H248" s="18">
        <f>'Data from DHIS2 (AA)'!H156</f>
        <v>0</v>
      </c>
      <c r="I248" s="18">
        <f>'Data from DHIS2 (AA)'!I156</f>
        <v>0</v>
      </c>
      <c r="J248" s="18">
        <f>'Data from DHIS2 (AA)'!J156</f>
        <v>0</v>
      </c>
      <c r="K248" s="18">
        <f>'Data from DHIS2 (AA)'!K156</f>
        <v>0</v>
      </c>
      <c r="L248" s="18">
        <f>'Data from DHIS2 (AA)'!L156</f>
        <v>0</v>
      </c>
      <c r="M248" s="18">
        <f>'Data from DHIS2 (AA)'!M156</f>
        <v>0</v>
      </c>
      <c r="N248" s="16">
        <f t="shared" si="93"/>
        <v>0</v>
      </c>
    </row>
    <row r="249" spans="1:14" x14ac:dyDescent="0.3">
      <c r="A249" s="14" t="s">
        <v>66</v>
      </c>
      <c r="B249" s="18">
        <f>SUM('Data from DHIS2 (AA)'!B157:B161)</f>
        <v>0</v>
      </c>
      <c r="C249" s="18">
        <f>SUM('Data from DHIS2 (AA)'!C157:C161)</f>
        <v>0</v>
      </c>
      <c r="D249" s="18">
        <f>SUM('Data from DHIS2 (AA)'!D157:D161)</f>
        <v>0</v>
      </c>
      <c r="E249" s="18">
        <f>SUM('Data from DHIS2 (AA)'!E157:E161)</f>
        <v>0</v>
      </c>
      <c r="F249" s="18">
        <f>SUM('Data from DHIS2 (AA)'!F157:F161)</f>
        <v>0</v>
      </c>
      <c r="G249" s="18">
        <f>SUM('Data from DHIS2 (AA)'!G157:G161)</f>
        <v>0</v>
      </c>
      <c r="H249" s="18">
        <f>SUM('Data from DHIS2 (AA)'!H157:H161)</f>
        <v>0</v>
      </c>
      <c r="I249" s="18">
        <f>SUM('Data from DHIS2 (AA)'!I157:I161)</f>
        <v>0</v>
      </c>
      <c r="J249" s="18">
        <f>SUM('Data from DHIS2 (AA)'!J157:J161)</f>
        <v>0</v>
      </c>
      <c r="K249" s="18">
        <f>SUM('Data from DHIS2 (AA)'!K157:K161)</f>
        <v>0</v>
      </c>
      <c r="L249" s="18">
        <f>SUM('Data from DHIS2 (AA)'!L157:L161)</f>
        <v>0</v>
      </c>
      <c r="M249" s="18">
        <f>SUM('Data from DHIS2 (AA)'!M157:M161)</f>
        <v>0</v>
      </c>
      <c r="N249" s="16">
        <f t="shared" si="93"/>
        <v>0</v>
      </c>
    </row>
    <row r="250" spans="1:14" x14ac:dyDescent="0.3">
      <c r="A250" s="14" t="str">
        <f>'Data from DHIS2 (AA)'!A162</f>
        <v>IMAM-Age 6-59 Month-Discharge-Transfer out among Severe</v>
      </c>
      <c r="B250" s="18">
        <f>'Data from DHIS2 (AA)'!B162</f>
        <v>0</v>
      </c>
      <c r="C250" s="18">
        <f>'Data from DHIS2 (AA)'!C162</f>
        <v>0</v>
      </c>
      <c r="D250" s="18">
        <f>'Data from DHIS2 (AA)'!D162</f>
        <v>0</v>
      </c>
      <c r="E250" s="18">
        <f>'Data from DHIS2 (AA)'!E162</f>
        <v>0</v>
      </c>
      <c r="F250" s="18">
        <f>'Data from DHIS2 (AA)'!F162</f>
        <v>0</v>
      </c>
      <c r="G250" s="18">
        <f>'Data from DHIS2 (AA)'!G162</f>
        <v>0</v>
      </c>
      <c r="H250" s="18">
        <f>'Data from DHIS2 (AA)'!H162</f>
        <v>0</v>
      </c>
      <c r="I250" s="18">
        <f>'Data from DHIS2 (AA)'!I162</f>
        <v>0</v>
      </c>
      <c r="J250" s="18">
        <f>'Data from DHIS2 (AA)'!J162</f>
        <v>0</v>
      </c>
      <c r="K250" s="18">
        <f>'Data from DHIS2 (AA)'!K162</f>
        <v>0</v>
      </c>
      <c r="L250" s="18">
        <f>'Data from DHIS2 (AA)'!L162</f>
        <v>0</v>
      </c>
      <c r="M250" s="18">
        <f>'Data from DHIS2 (AA)'!M162</f>
        <v>0</v>
      </c>
      <c r="N250" s="16">
        <f t="shared" si="93"/>
        <v>0</v>
      </c>
    </row>
    <row r="251" spans="1:14" x14ac:dyDescent="0.3">
      <c r="A251" s="14" t="str">
        <f>'Data from DHIS2 (AA)'!A163</f>
        <v>IMAM-Age 6-59 Month-Children at end of this month-Severe</v>
      </c>
      <c r="B251" s="18">
        <f>'Data from DHIS2 (AA)'!B163</f>
        <v>0</v>
      </c>
      <c r="C251" s="18">
        <f>'Data from DHIS2 (AA)'!C163</f>
        <v>0</v>
      </c>
      <c r="D251" s="18">
        <f>'Data from DHIS2 (AA)'!D163</f>
        <v>0</v>
      </c>
      <c r="E251" s="18">
        <f>'Data from DHIS2 (AA)'!E163</f>
        <v>0</v>
      </c>
      <c r="F251" s="18">
        <f>'Data from DHIS2 (AA)'!F163</f>
        <v>0</v>
      </c>
      <c r="G251" s="18">
        <f>'Data from DHIS2 (AA)'!G163</f>
        <v>0</v>
      </c>
      <c r="H251" s="18">
        <f>'Data from DHIS2 (AA)'!H163</f>
        <v>0</v>
      </c>
      <c r="I251" s="18">
        <f>'Data from DHIS2 (AA)'!I163</f>
        <v>0</v>
      </c>
      <c r="J251" s="18">
        <f>'Data from DHIS2 (AA)'!J163</f>
        <v>0</v>
      </c>
      <c r="K251" s="18">
        <f>'Data from DHIS2 (AA)'!K163</f>
        <v>0</v>
      </c>
      <c r="L251" s="18">
        <f>'Data from DHIS2 (AA)'!L163</f>
        <v>0</v>
      </c>
      <c r="M251" s="18">
        <f>'Data from DHIS2 (AA)'!M163</f>
        <v>0</v>
      </c>
      <c r="N251" s="16">
        <f t="shared" si="93"/>
        <v>0</v>
      </c>
    </row>
    <row r="252" spans="1:14" x14ac:dyDescent="0.3">
      <c r="A252" s="17" t="s">
        <v>62</v>
      </c>
      <c r="B252" s="18">
        <f>SUM(B246:B248)-SUM(B249:B250)</f>
        <v>0</v>
      </c>
      <c r="C252" s="18">
        <f t="shared" ref="C252:M252" si="94">SUM(C246:C248)-SUM(C249:C250)</f>
        <v>0</v>
      </c>
      <c r="D252" s="18">
        <f t="shared" si="94"/>
        <v>0</v>
      </c>
      <c r="E252" s="18">
        <f t="shared" si="94"/>
        <v>0</v>
      </c>
      <c r="F252" s="18">
        <f t="shared" si="94"/>
        <v>0</v>
      </c>
      <c r="G252" s="18">
        <f t="shared" si="94"/>
        <v>0</v>
      </c>
      <c r="H252" s="18">
        <f t="shared" si="94"/>
        <v>0</v>
      </c>
      <c r="I252" s="18">
        <f t="shared" si="94"/>
        <v>0</v>
      </c>
      <c r="J252" s="18">
        <f t="shared" si="94"/>
        <v>0</v>
      </c>
      <c r="K252" s="18">
        <f t="shared" si="94"/>
        <v>0</v>
      </c>
      <c r="L252" s="18">
        <f t="shared" si="94"/>
        <v>0</v>
      </c>
      <c r="M252" s="18">
        <f t="shared" si="94"/>
        <v>0</v>
      </c>
      <c r="N252" s="16">
        <f t="shared" si="93"/>
        <v>0</v>
      </c>
    </row>
    <row r="253" spans="1:14" x14ac:dyDescent="0.3">
      <c r="A253" s="17" t="s">
        <v>63</v>
      </c>
      <c r="B253" s="18" t="b">
        <f>B251=B252</f>
        <v>1</v>
      </c>
      <c r="C253" s="18" t="b">
        <f t="shared" ref="C253" si="95">C251=C252</f>
        <v>1</v>
      </c>
      <c r="D253" s="18" t="b">
        <f t="shared" ref="D253" si="96">D251=D252</f>
        <v>1</v>
      </c>
      <c r="E253" s="18" t="b">
        <f t="shared" ref="E253" si="97">E251=E252</f>
        <v>1</v>
      </c>
      <c r="F253" s="18" t="b">
        <f t="shared" ref="F253" si="98">F251=F252</f>
        <v>1</v>
      </c>
      <c r="G253" s="18" t="b">
        <f t="shared" ref="G253" si="99">G251=G252</f>
        <v>1</v>
      </c>
      <c r="H253" s="18" t="b">
        <f t="shared" ref="H253" si="100">H251=H252</f>
        <v>1</v>
      </c>
      <c r="I253" s="18" t="b">
        <f t="shared" ref="I253" si="101">I251=I252</f>
        <v>1</v>
      </c>
      <c r="J253" s="18" t="b">
        <f t="shared" ref="J253" si="102">J251=J252</f>
        <v>1</v>
      </c>
      <c r="K253" s="18" t="b">
        <f t="shared" ref="K253" si="103">K251=K252</f>
        <v>1</v>
      </c>
      <c r="L253" s="18" t="b">
        <f t="shared" ref="L253" si="104">L251=L252</f>
        <v>1</v>
      </c>
      <c r="M253" s="18" t="b">
        <f>M251=M252</f>
        <v>1</v>
      </c>
      <c r="N253" s="18" t="b">
        <f>N251=N252</f>
        <v>1</v>
      </c>
    </row>
    <row r="254" spans="1:14" x14ac:dyDescent="0.3">
      <c r="A254" s="17" t="s">
        <v>64</v>
      </c>
      <c r="B254" s="26"/>
      <c r="C254" s="18" t="b">
        <f>C246=B251</f>
        <v>1</v>
      </c>
      <c r="D254" s="18" t="b">
        <f t="shared" ref="D254:L254" si="105">D246=C251</f>
        <v>1</v>
      </c>
      <c r="E254" s="18" t="b">
        <f t="shared" si="105"/>
        <v>1</v>
      </c>
      <c r="F254" s="18" t="b">
        <f t="shared" si="105"/>
        <v>1</v>
      </c>
      <c r="G254" s="18" t="b">
        <f t="shared" si="105"/>
        <v>1</v>
      </c>
      <c r="H254" s="18" t="b">
        <f t="shared" si="105"/>
        <v>1</v>
      </c>
      <c r="I254" s="18" t="b">
        <f t="shared" si="105"/>
        <v>1</v>
      </c>
      <c r="J254" s="18" t="b">
        <f t="shared" si="105"/>
        <v>1</v>
      </c>
      <c r="K254" s="18" t="b">
        <f t="shared" si="105"/>
        <v>1</v>
      </c>
      <c r="L254" s="18" t="b">
        <f t="shared" si="105"/>
        <v>1</v>
      </c>
      <c r="M254" s="18" t="b">
        <f>M246=L251</f>
        <v>1</v>
      </c>
      <c r="N254" s="27"/>
    </row>
    <row r="255" spans="1:14" x14ac:dyDescent="0.3">
      <c r="A255"/>
    </row>
    <row r="256" spans="1:14" x14ac:dyDescent="0.3">
      <c r="A256" s="14" t="str">
        <f>'Data from DHIS2 (AA)'!A164</f>
        <v>IMAM-Age&lt;6 Month-Children at end of last Month</v>
      </c>
      <c r="B256" s="18">
        <f>'Data from DHIS2 (AA)'!B164</f>
        <v>0</v>
      </c>
      <c r="C256" s="18">
        <f>'Data from DHIS2 (AA)'!C164</f>
        <v>0</v>
      </c>
      <c r="D256" s="18">
        <f>'Data from DHIS2 (AA)'!D164</f>
        <v>0</v>
      </c>
      <c r="E256" s="18">
        <f>'Data from DHIS2 (AA)'!E164</f>
        <v>0</v>
      </c>
      <c r="F256" s="18">
        <f>'Data from DHIS2 (AA)'!F164</f>
        <v>0</v>
      </c>
      <c r="G256" s="18">
        <f>'Data from DHIS2 (AA)'!G164</f>
        <v>0</v>
      </c>
      <c r="H256" s="18">
        <f>'Data from DHIS2 (AA)'!H164</f>
        <v>0</v>
      </c>
      <c r="I256" s="18">
        <f>'Data from DHIS2 (AA)'!I164</f>
        <v>0</v>
      </c>
      <c r="J256" s="18">
        <f>'Data from DHIS2 (AA)'!J164</f>
        <v>0</v>
      </c>
      <c r="K256" s="18">
        <f>'Data from DHIS2 (AA)'!K164</f>
        <v>0</v>
      </c>
      <c r="L256" s="18">
        <f>'Data from DHIS2 (AA)'!L164</f>
        <v>0</v>
      </c>
      <c r="M256" s="18">
        <f>'Data from DHIS2 (AA)'!M164</f>
        <v>0</v>
      </c>
      <c r="N256" s="16">
        <f>SUM(B256:M256)</f>
        <v>0</v>
      </c>
    </row>
    <row r="257" spans="1:14" x14ac:dyDescent="0.3">
      <c r="A257" s="14" t="s">
        <v>67</v>
      </c>
      <c r="B257" s="18">
        <f>SUM('Data from DHIS2 (AA)'!B165:B166)</f>
        <v>0</v>
      </c>
      <c r="C257" s="18">
        <f>SUM('Data from DHIS2 (AA)'!C165:C166)</f>
        <v>0</v>
      </c>
      <c r="D257" s="18">
        <f>SUM('Data from DHIS2 (AA)'!D165:D166)</f>
        <v>0</v>
      </c>
      <c r="E257" s="18">
        <f>SUM('Data from DHIS2 (AA)'!E165:E166)</f>
        <v>0</v>
      </c>
      <c r="F257" s="18">
        <f>SUM('Data from DHIS2 (AA)'!F165:F166)</f>
        <v>0</v>
      </c>
      <c r="G257" s="18">
        <f>SUM('Data from DHIS2 (AA)'!G165:G166)</f>
        <v>0</v>
      </c>
      <c r="H257" s="18">
        <f>SUM('Data from DHIS2 (AA)'!H165:H166)</f>
        <v>0</v>
      </c>
      <c r="I257" s="18">
        <f>SUM('Data from DHIS2 (AA)'!I165:I166)</f>
        <v>0</v>
      </c>
      <c r="J257" s="18">
        <f>SUM('Data from DHIS2 (AA)'!J165:J166)</f>
        <v>0</v>
      </c>
      <c r="K257" s="18">
        <f>SUM('Data from DHIS2 (AA)'!K165:K166)</f>
        <v>0</v>
      </c>
      <c r="L257" s="18">
        <f>SUM('Data from DHIS2 (AA)'!L165:L166)</f>
        <v>0</v>
      </c>
      <c r="M257" s="18">
        <f>SUM('Data from DHIS2 (AA)'!M165:M166)</f>
        <v>0</v>
      </c>
      <c r="N257" s="16">
        <f t="shared" ref="N257:N262" si="106">SUM(B257:M257)</f>
        <v>0</v>
      </c>
    </row>
    <row r="258" spans="1:14" x14ac:dyDescent="0.3">
      <c r="A258" s="14" t="str">
        <f>'Data from DHIS2 (AA)'!A167</f>
        <v>IMAM-Age&lt;6 Month-Transfer in</v>
      </c>
      <c r="B258" s="18">
        <f>'Data from DHIS2 (AA)'!B167</f>
        <v>0</v>
      </c>
      <c r="C258" s="18">
        <f>'Data from DHIS2 (AA)'!C167</f>
        <v>0</v>
      </c>
      <c r="D258" s="18">
        <f>'Data from DHIS2 (AA)'!D167</f>
        <v>0</v>
      </c>
      <c r="E258" s="18">
        <f>'Data from DHIS2 (AA)'!E167</f>
        <v>0</v>
      </c>
      <c r="F258" s="18">
        <f>'Data from DHIS2 (AA)'!F167</f>
        <v>0</v>
      </c>
      <c r="G258" s="18">
        <f>'Data from DHIS2 (AA)'!G167</f>
        <v>0</v>
      </c>
      <c r="H258" s="18">
        <f>'Data from DHIS2 (AA)'!H167</f>
        <v>0</v>
      </c>
      <c r="I258" s="18">
        <f>'Data from DHIS2 (AA)'!I167</f>
        <v>0</v>
      </c>
      <c r="J258" s="18">
        <f>'Data from DHIS2 (AA)'!J167</f>
        <v>0</v>
      </c>
      <c r="K258" s="18">
        <f>'Data from DHIS2 (AA)'!K167</f>
        <v>0</v>
      </c>
      <c r="L258" s="18">
        <f>'Data from DHIS2 (AA)'!L167</f>
        <v>0</v>
      </c>
      <c r="M258" s="18">
        <f>'Data from DHIS2 (AA)'!M167</f>
        <v>0</v>
      </c>
      <c r="N258" s="16">
        <f t="shared" si="106"/>
        <v>0</v>
      </c>
    </row>
    <row r="259" spans="1:14" x14ac:dyDescent="0.3">
      <c r="A259" s="14" t="s">
        <v>68</v>
      </c>
      <c r="B259" s="18">
        <f>SUM('Data from DHIS2 (AA)'!B168:B172)</f>
        <v>0</v>
      </c>
      <c r="C259" s="18">
        <f>SUM('Data from DHIS2 (AA)'!C168:C172)</f>
        <v>0</v>
      </c>
      <c r="D259" s="18">
        <f>SUM('Data from DHIS2 (AA)'!D168:D172)</f>
        <v>0</v>
      </c>
      <c r="E259" s="18">
        <f>SUM('Data from DHIS2 (AA)'!E168:E172)</f>
        <v>0</v>
      </c>
      <c r="F259" s="18">
        <f>SUM('Data from DHIS2 (AA)'!F168:F172)</f>
        <v>0</v>
      </c>
      <c r="G259" s="18">
        <f>SUM('Data from DHIS2 (AA)'!G168:G172)</f>
        <v>0</v>
      </c>
      <c r="H259" s="18">
        <f>SUM('Data from DHIS2 (AA)'!H168:H172)</f>
        <v>0</v>
      </c>
      <c r="I259" s="18">
        <f>SUM('Data from DHIS2 (AA)'!I168:I172)</f>
        <v>0</v>
      </c>
      <c r="J259" s="18">
        <f>SUM('Data from DHIS2 (AA)'!J168:J172)</f>
        <v>0</v>
      </c>
      <c r="K259" s="18">
        <f>SUM('Data from DHIS2 (AA)'!K168:K172)</f>
        <v>0</v>
      </c>
      <c r="L259" s="18">
        <f>SUM('Data from DHIS2 (AA)'!L168:L172)</f>
        <v>0</v>
      </c>
      <c r="M259" s="18">
        <f>SUM('Data from DHIS2 (AA)'!M168:M172)</f>
        <v>0</v>
      </c>
      <c r="N259" s="16">
        <f t="shared" si="106"/>
        <v>0</v>
      </c>
    </row>
    <row r="260" spans="1:14" x14ac:dyDescent="0.3">
      <c r="A260" s="14" t="str">
        <f>'Data from DHIS2 (AA)'!A173</f>
        <v>IMAM-Age&lt;6 Month-Discharge-Transfer Out</v>
      </c>
      <c r="B260" s="18">
        <f>'Data from DHIS2 (AA)'!B173</f>
        <v>0</v>
      </c>
      <c r="C260" s="18">
        <f>'Data from DHIS2 (AA)'!C173</f>
        <v>0</v>
      </c>
      <c r="D260" s="18">
        <f>'Data from DHIS2 (AA)'!D173</f>
        <v>0</v>
      </c>
      <c r="E260" s="18">
        <f>'Data from DHIS2 (AA)'!E173</f>
        <v>0</v>
      </c>
      <c r="F260" s="18">
        <f>'Data from DHIS2 (AA)'!F173</f>
        <v>0</v>
      </c>
      <c r="G260" s="18">
        <f>'Data from DHIS2 (AA)'!G173</f>
        <v>0</v>
      </c>
      <c r="H260" s="18">
        <f>'Data from DHIS2 (AA)'!H173</f>
        <v>0</v>
      </c>
      <c r="I260" s="18">
        <f>'Data from DHIS2 (AA)'!I173</f>
        <v>0</v>
      </c>
      <c r="J260" s="18">
        <f>'Data from DHIS2 (AA)'!J173</f>
        <v>0</v>
      </c>
      <c r="K260" s="18">
        <f>'Data from DHIS2 (AA)'!K173</f>
        <v>0</v>
      </c>
      <c r="L260" s="18">
        <f>'Data from DHIS2 (AA)'!L173</f>
        <v>0</v>
      </c>
      <c r="M260" s="18">
        <f>'Data from DHIS2 (AA)'!M173</f>
        <v>0</v>
      </c>
      <c r="N260" s="16">
        <f t="shared" si="106"/>
        <v>0</v>
      </c>
    </row>
    <row r="261" spans="1:14" x14ac:dyDescent="0.3">
      <c r="A261" s="14" t="str">
        <f>'Data from DHIS2 (AA)'!A174</f>
        <v>IMAM-Age&lt;6 Month-Children at the end of this Month</v>
      </c>
      <c r="B261" s="18">
        <f>'Data from DHIS2 (AA)'!B174</f>
        <v>0</v>
      </c>
      <c r="C261" s="18">
        <f>'Data from DHIS2 (AA)'!C174</f>
        <v>0</v>
      </c>
      <c r="D261" s="18">
        <f>'Data from DHIS2 (AA)'!D174</f>
        <v>0</v>
      </c>
      <c r="E261" s="18">
        <f>'Data from DHIS2 (AA)'!E174</f>
        <v>0</v>
      </c>
      <c r="F261" s="18">
        <f>'Data from DHIS2 (AA)'!F174</f>
        <v>0</v>
      </c>
      <c r="G261" s="18">
        <f>'Data from DHIS2 (AA)'!G174</f>
        <v>0</v>
      </c>
      <c r="H261" s="18">
        <f>'Data from DHIS2 (AA)'!H174</f>
        <v>0</v>
      </c>
      <c r="I261" s="18">
        <f>'Data from DHIS2 (AA)'!I174</f>
        <v>0</v>
      </c>
      <c r="J261" s="18">
        <f>'Data from DHIS2 (AA)'!J174</f>
        <v>0</v>
      </c>
      <c r="K261" s="18">
        <f>'Data from DHIS2 (AA)'!K174</f>
        <v>0</v>
      </c>
      <c r="L261" s="18">
        <f>'Data from DHIS2 (AA)'!L174</f>
        <v>0</v>
      </c>
      <c r="M261" s="18">
        <f>'Data from DHIS2 (AA)'!M174</f>
        <v>0</v>
      </c>
      <c r="N261" s="16">
        <f t="shared" si="106"/>
        <v>0</v>
      </c>
    </row>
    <row r="262" spans="1:14" x14ac:dyDescent="0.3">
      <c r="A262" s="17" t="s">
        <v>62</v>
      </c>
      <c r="B262" s="18">
        <f>SUM(B256:B258)-SUM(B259:B260)</f>
        <v>0</v>
      </c>
      <c r="C262" s="18">
        <f t="shared" ref="C262:M262" si="107">SUM(C256:C258)-SUM(C259:C260)</f>
        <v>0</v>
      </c>
      <c r="D262" s="18">
        <f t="shared" si="107"/>
        <v>0</v>
      </c>
      <c r="E262" s="18">
        <f t="shared" si="107"/>
        <v>0</v>
      </c>
      <c r="F262" s="18">
        <f t="shared" si="107"/>
        <v>0</v>
      </c>
      <c r="G262" s="18">
        <f t="shared" si="107"/>
        <v>0</v>
      </c>
      <c r="H262" s="18">
        <f t="shared" si="107"/>
        <v>0</v>
      </c>
      <c r="I262" s="18">
        <f t="shared" si="107"/>
        <v>0</v>
      </c>
      <c r="J262" s="18">
        <f t="shared" si="107"/>
        <v>0</v>
      </c>
      <c r="K262" s="18">
        <f t="shared" si="107"/>
        <v>0</v>
      </c>
      <c r="L262" s="18">
        <f t="shared" si="107"/>
        <v>0</v>
      </c>
      <c r="M262" s="18">
        <f t="shared" si="107"/>
        <v>0</v>
      </c>
      <c r="N262" s="16">
        <f t="shared" si="106"/>
        <v>0</v>
      </c>
    </row>
    <row r="263" spans="1:14" x14ac:dyDescent="0.3">
      <c r="A263" s="17" t="s">
        <v>63</v>
      </c>
      <c r="B263" s="18" t="b">
        <f>B261=B262</f>
        <v>1</v>
      </c>
      <c r="C263" s="18" t="b">
        <f t="shared" ref="C263" si="108">C261=C262</f>
        <v>1</v>
      </c>
      <c r="D263" s="18" t="b">
        <f t="shared" ref="D263" si="109">D261=D262</f>
        <v>1</v>
      </c>
      <c r="E263" s="18" t="b">
        <f t="shared" ref="E263" si="110">E261=E262</f>
        <v>1</v>
      </c>
      <c r="F263" s="18" t="b">
        <f t="shared" ref="F263" si="111">F261=F262</f>
        <v>1</v>
      </c>
      <c r="G263" s="18" t="b">
        <f t="shared" ref="G263" si="112">G261=G262</f>
        <v>1</v>
      </c>
      <c r="H263" s="18" t="b">
        <f t="shared" ref="H263" si="113">H261=H262</f>
        <v>1</v>
      </c>
      <c r="I263" s="18" t="b">
        <f t="shared" ref="I263" si="114">I261=I262</f>
        <v>1</v>
      </c>
      <c r="J263" s="18" t="b">
        <f t="shared" ref="J263" si="115">J261=J262</f>
        <v>1</v>
      </c>
      <c r="K263" s="18" t="b">
        <f t="shared" ref="K263" si="116">K261=K262</f>
        <v>1</v>
      </c>
      <c r="L263" s="18" t="b">
        <f t="shared" ref="L263" si="117">L261=L262</f>
        <v>1</v>
      </c>
      <c r="M263" s="18" t="b">
        <f>M261=M262</f>
        <v>1</v>
      </c>
      <c r="N263" s="18" t="b">
        <f>N261=N262</f>
        <v>1</v>
      </c>
    </row>
    <row r="264" spans="1:14" x14ac:dyDescent="0.3">
      <c r="A264" s="17" t="s">
        <v>64</v>
      </c>
      <c r="B264" s="26"/>
      <c r="C264" s="18" t="b">
        <f>C256=B261</f>
        <v>1</v>
      </c>
      <c r="D264" s="18" t="b">
        <f t="shared" ref="D264:L264" si="118">D256=C261</f>
        <v>1</v>
      </c>
      <c r="E264" s="18" t="b">
        <f t="shared" si="118"/>
        <v>1</v>
      </c>
      <c r="F264" s="18" t="b">
        <f t="shared" si="118"/>
        <v>1</v>
      </c>
      <c r="G264" s="18" t="b">
        <f t="shared" si="118"/>
        <v>1</v>
      </c>
      <c r="H264" s="18" t="b">
        <f t="shared" si="118"/>
        <v>1</v>
      </c>
      <c r="I264" s="18" t="b">
        <f t="shared" si="118"/>
        <v>1</v>
      </c>
      <c r="J264" s="18" t="b">
        <f t="shared" si="118"/>
        <v>1</v>
      </c>
      <c r="K264" s="18" t="b">
        <f t="shared" si="118"/>
        <v>1</v>
      </c>
      <c r="L264" s="18" t="b">
        <f t="shared" si="118"/>
        <v>1</v>
      </c>
      <c r="M264" s="18" t="b">
        <f>M256=L261</f>
        <v>1</v>
      </c>
      <c r="N264" s="27"/>
    </row>
    <row r="265" spans="1:14" x14ac:dyDescent="0.3">
      <c r="A265"/>
    </row>
    <row r="266" spans="1:14" x14ac:dyDescent="0.3">
      <c r="A266"/>
    </row>
    <row r="267" spans="1:14" ht="15.6" x14ac:dyDescent="0.3">
      <c r="A267" s="11" t="s">
        <v>606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3"/>
    </row>
    <row r="268" spans="1:14" x14ac:dyDescent="0.3">
      <c r="A268" s="14" t="s">
        <v>69</v>
      </c>
      <c r="B268" s="18">
        <f>SUM('Data from DHIS2 (AA)'!B188:B190)</f>
        <v>0</v>
      </c>
      <c r="C268" s="18">
        <f>SUM('Data from DHIS2 (AA)'!C188:C190)</f>
        <v>0</v>
      </c>
      <c r="D268" s="18">
        <f>SUM('Data from DHIS2 (AA)'!D188:D190)</f>
        <v>0</v>
      </c>
      <c r="E268" s="18">
        <f>SUM('Data from DHIS2 (AA)'!E188:E190)</f>
        <v>0</v>
      </c>
      <c r="F268" s="18">
        <f>SUM('Data from DHIS2 (AA)'!F188:F190)</f>
        <v>0</v>
      </c>
      <c r="G268" s="18">
        <f>SUM('Data from DHIS2 (AA)'!G188:G190)</f>
        <v>0</v>
      </c>
      <c r="H268" s="18">
        <f>SUM('Data from DHIS2 (AA)'!H188:H190)</f>
        <v>0</v>
      </c>
      <c r="I268" s="18">
        <f>SUM('Data from DHIS2 (AA)'!I188:I190)</f>
        <v>0</v>
      </c>
      <c r="J268" s="18">
        <f>SUM('Data from DHIS2 (AA)'!J188:J190)</f>
        <v>0</v>
      </c>
      <c r="K268" s="18">
        <f>SUM('Data from DHIS2 (AA)'!K188:K190)</f>
        <v>0</v>
      </c>
      <c r="L268" s="18">
        <f>SUM('Data from DHIS2 (AA)'!L188:L190)</f>
        <v>0</v>
      </c>
      <c r="M268" s="18">
        <f>SUM('Data from DHIS2 (AA)'!M188:M190)</f>
        <v>0</v>
      </c>
      <c r="N268" s="16">
        <f t="shared" ref="N268:N270" si="119">SUM(B268:M268)</f>
        <v>0</v>
      </c>
    </row>
    <row r="269" spans="1:14" x14ac:dyDescent="0.3">
      <c r="A269" s="14" t="s">
        <v>70</v>
      </c>
      <c r="B269" s="18">
        <f>SUM('Data from DHIS2 (AA)'!B184:B185)</f>
        <v>0</v>
      </c>
      <c r="C269" s="18">
        <f>SUM('Data from DHIS2 (AA)'!C184:C185)</f>
        <v>0</v>
      </c>
      <c r="D269" s="18">
        <f>SUM('Data from DHIS2 (AA)'!D184:D185)</f>
        <v>0</v>
      </c>
      <c r="E269" s="18">
        <f>SUM('Data from DHIS2 (AA)'!E184:E185)</f>
        <v>0</v>
      </c>
      <c r="F269" s="18">
        <f>SUM('Data from DHIS2 (AA)'!F184:F185)</f>
        <v>0</v>
      </c>
      <c r="G269" s="18">
        <f>SUM('Data from DHIS2 (AA)'!G184:G185)</f>
        <v>0</v>
      </c>
      <c r="H269" s="18">
        <f>SUM('Data from DHIS2 (AA)'!H184:H185)</f>
        <v>0</v>
      </c>
      <c r="I269" s="18">
        <f>SUM('Data from DHIS2 (AA)'!I184:I185)</f>
        <v>0</v>
      </c>
      <c r="J269" s="18">
        <f>SUM('Data from DHIS2 (AA)'!J184:J185)</f>
        <v>0</v>
      </c>
      <c r="K269" s="18">
        <f>SUM('Data from DHIS2 (AA)'!K184:K185)</f>
        <v>0</v>
      </c>
      <c r="L269" s="18">
        <f>SUM('Data from DHIS2 (AA)'!L184:L185)</f>
        <v>0</v>
      </c>
      <c r="M269" s="18">
        <f>SUM('Data from DHIS2 (AA)'!M184:M185)</f>
        <v>0</v>
      </c>
      <c r="N269" s="16">
        <f>SUM(B269:M269)</f>
        <v>0</v>
      </c>
    </row>
    <row r="270" spans="1:14" x14ac:dyDescent="0.3">
      <c r="A270" s="14" t="s">
        <v>71</v>
      </c>
      <c r="B270" s="18">
        <f>SUM('Data from DHIS2 (AA)'!B201:B203)</f>
        <v>0</v>
      </c>
      <c r="C270" s="18">
        <f>SUM('Data from DHIS2 (AA)'!C201:C203)</f>
        <v>0</v>
      </c>
      <c r="D270" s="18">
        <f>SUM('Data from DHIS2 (AA)'!D201:D203)</f>
        <v>0</v>
      </c>
      <c r="E270" s="18">
        <f>SUM('Data from DHIS2 (AA)'!E201:E203)</f>
        <v>0</v>
      </c>
      <c r="F270" s="18">
        <f>SUM('Data from DHIS2 (AA)'!F201:F203)</f>
        <v>0</v>
      </c>
      <c r="G270" s="18">
        <f>SUM('Data from DHIS2 (AA)'!G201:G203)</f>
        <v>0</v>
      </c>
      <c r="H270" s="18">
        <f>SUM('Data from DHIS2 (AA)'!H201:H203)</f>
        <v>0</v>
      </c>
      <c r="I270" s="18">
        <f>SUM('Data from DHIS2 (AA)'!I201:I203)</f>
        <v>0</v>
      </c>
      <c r="J270" s="18">
        <f>SUM('Data from DHIS2 (AA)'!J201:J203)</f>
        <v>0</v>
      </c>
      <c r="K270" s="18">
        <f>SUM('Data from DHIS2 (AA)'!K201:K203)</f>
        <v>0</v>
      </c>
      <c r="L270" s="18">
        <f>SUM('Data from DHIS2 (AA)'!L201:L203)</f>
        <v>0</v>
      </c>
      <c r="M270" s="18">
        <f>SUM('Data from DHIS2 (AA)'!M201:M203)</f>
        <v>0</v>
      </c>
      <c r="N270" s="16">
        <f t="shared" si="119"/>
        <v>0</v>
      </c>
    </row>
    <row r="271" spans="1:14" x14ac:dyDescent="0.3">
      <c r="A271" s="17" t="s">
        <v>72</v>
      </c>
      <c r="B271" s="18" t="b">
        <f t="array" ref="B271">AND(EXACT(B268,B269:B270))</f>
        <v>1</v>
      </c>
      <c r="C271" s="18" t="b">
        <f t="array" ref="C271">AND(EXACT(C268,C269:C270))</f>
        <v>1</v>
      </c>
      <c r="D271" s="18" t="b">
        <f t="array" ref="D271">AND(EXACT(D268,D269:D270))</f>
        <v>1</v>
      </c>
      <c r="E271" s="18" t="b">
        <f t="array" ref="E271">AND(EXACT(E268,E269:E270))</f>
        <v>1</v>
      </c>
      <c r="F271" s="18" t="b">
        <f t="array" ref="F271">AND(EXACT(F268,F269:F270))</f>
        <v>1</v>
      </c>
      <c r="G271" s="18" t="b">
        <f t="array" ref="G271">AND(EXACT(G268,G269:G270))</f>
        <v>1</v>
      </c>
      <c r="H271" s="18" t="b">
        <f t="array" ref="H271">AND(EXACT(H268,H269:H270))</f>
        <v>1</v>
      </c>
      <c r="I271" s="18" t="b">
        <f t="array" ref="I271">AND(EXACT(I268,I269:I270))</f>
        <v>1</v>
      </c>
      <c r="J271" s="18" t="b">
        <f t="array" ref="J271">AND(EXACT(J268,J269:J270))</f>
        <v>1</v>
      </c>
      <c r="K271" s="18" t="b">
        <f t="array" ref="K271">AND(EXACT(K268,K269:K270))</f>
        <v>1</v>
      </c>
      <c r="L271" s="18" t="b">
        <f t="array" ref="L271">AND(EXACT(L268,L269:L270))</f>
        <v>1</v>
      </c>
      <c r="M271" s="18" t="b">
        <f t="array" ref="M271">AND(EXACT(M268,M269:M270))</f>
        <v>1</v>
      </c>
      <c r="N271" s="18" t="b">
        <f t="array" ref="N271">AND(EXACT(N268,N269:N270))</f>
        <v>1</v>
      </c>
    </row>
    <row r="272" spans="1:14" x14ac:dyDescent="0.3">
      <c r="A272"/>
    </row>
    <row r="273" spans="1:14" x14ac:dyDescent="0.3">
      <c r="A273" s="14" t="str">
        <f>'Data from DHIS2 (AA)'!A191</f>
        <v>MNH-Delivery-At Home</v>
      </c>
      <c r="B273" s="18">
        <f>'Data from DHIS2 (AA)'!B191</f>
        <v>0</v>
      </c>
      <c r="C273" s="18">
        <f>'Data from DHIS2 (AA)'!C191</f>
        <v>0</v>
      </c>
      <c r="D273" s="18">
        <f>'Data from DHIS2 (AA)'!D191</f>
        <v>0</v>
      </c>
      <c r="E273" s="18">
        <f>'Data from DHIS2 (AA)'!E191</f>
        <v>0</v>
      </c>
      <c r="F273" s="18">
        <f>'Data from DHIS2 (AA)'!F191</f>
        <v>0</v>
      </c>
      <c r="G273" s="18">
        <f>'Data from DHIS2 (AA)'!G191</f>
        <v>0</v>
      </c>
      <c r="H273" s="18">
        <f>'Data from DHIS2 (AA)'!H191</f>
        <v>0</v>
      </c>
      <c r="I273" s="18">
        <f>'Data from DHIS2 (AA)'!I191</f>
        <v>0</v>
      </c>
      <c r="J273" s="18">
        <f>'Data from DHIS2 (AA)'!J191</f>
        <v>0</v>
      </c>
      <c r="K273" s="18">
        <f>'Data from DHIS2 (AA)'!K191</f>
        <v>0</v>
      </c>
      <c r="L273" s="18">
        <f>'Data from DHIS2 (AA)'!L191</f>
        <v>0</v>
      </c>
      <c r="M273" s="18">
        <f>'Data from DHIS2 (AA)'!M191</f>
        <v>0</v>
      </c>
      <c r="N273" s="16">
        <f>SUM(B273:M273)</f>
        <v>0</v>
      </c>
    </row>
    <row r="274" spans="1:14" x14ac:dyDescent="0.3">
      <c r="A274"/>
    </row>
    <row r="275" spans="1:14" x14ac:dyDescent="0.3">
      <c r="A275" s="14" t="s">
        <v>73</v>
      </c>
      <c r="B275" s="18">
        <f>SUM('Data from DHIS2 (AA)'!B204:B206)</f>
        <v>0</v>
      </c>
      <c r="C275" s="18">
        <f>SUM('Data from DHIS2 (AA)'!C204:C206)</f>
        <v>0</v>
      </c>
      <c r="D275" s="18">
        <f>SUM('Data from DHIS2 (AA)'!D204:D206)</f>
        <v>0</v>
      </c>
      <c r="E275" s="18">
        <f>SUM('Data from DHIS2 (AA)'!E204:E206)</f>
        <v>0</v>
      </c>
      <c r="F275" s="18">
        <f>SUM('Data from DHIS2 (AA)'!F204:F206)</f>
        <v>0</v>
      </c>
      <c r="G275" s="18">
        <f>SUM('Data from DHIS2 (AA)'!G204:G206)</f>
        <v>0</v>
      </c>
      <c r="H275" s="18">
        <f>SUM('Data from DHIS2 (AA)'!H204:H206)</f>
        <v>0</v>
      </c>
      <c r="I275" s="18">
        <f>SUM('Data from DHIS2 (AA)'!I204:I206)</f>
        <v>0</v>
      </c>
      <c r="J275" s="18">
        <f>SUM('Data from DHIS2 (AA)'!J204:J206)</f>
        <v>0</v>
      </c>
      <c r="K275" s="18">
        <f>SUM('Data from DHIS2 (AA)'!K204:K206)</f>
        <v>0</v>
      </c>
      <c r="L275" s="18">
        <f>SUM('Data from DHIS2 (AA)'!L204:L206)</f>
        <v>0</v>
      </c>
      <c r="M275" s="18">
        <f>SUM('Data from DHIS2 (AA)'!M204:M206)</f>
        <v>0</v>
      </c>
      <c r="N275" s="16">
        <f t="shared" ref="N275:N276" si="120">SUM(B275:M275)</f>
        <v>0</v>
      </c>
    </row>
    <row r="276" spans="1:14" x14ac:dyDescent="0.3">
      <c r="A276" s="14" t="s">
        <v>74</v>
      </c>
      <c r="B276" s="18">
        <f>SUM('Data from DHIS2 (AA)'!B212:B214)</f>
        <v>0</v>
      </c>
      <c r="C276" s="18">
        <f>SUM('Data from DHIS2 (AA)'!C212:C214)</f>
        <v>0</v>
      </c>
      <c r="D276" s="18">
        <f>SUM('Data from DHIS2 (AA)'!D212:D214)</f>
        <v>0</v>
      </c>
      <c r="E276" s="18">
        <f>SUM('Data from DHIS2 (AA)'!E212:E214)</f>
        <v>0</v>
      </c>
      <c r="F276" s="18">
        <f>SUM('Data from DHIS2 (AA)'!F212:F214)</f>
        <v>0</v>
      </c>
      <c r="G276" s="18">
        <f>SUM('Data from DHIS2 (AA)'!G212:G214)</f>
        <v>0</v>
      </c>
      <c r="H276" s="18">
        <f>SUM('Data from DHIS2 (AA)'!H212:H214)</f>
        <v>0</v>
      </c>
      <c r="I276" s="18">
        <f>SUM('Data from DHIS2 (AA)'!I212:I214)</f>
        <v>0</v>
      </c>
      <c r="J276" s="18">
        <f>SUM('Data from DHIS2 (AA)'!J212:J214)</f>
        <v>0</v>
      </c>
      <c r="K276" s="18">
        <f>SUM('Data from DHIS2 (AA)'!K212:K214)</f>
        <v>0</v>
      </c>
      <c r="L276" s="18">
        <f>SUM('Data from DHIS2 (AA)'!L212:L214)</f>
        <v>0</v>
      </c>
      <c r="M276" s="18">
        <f>SUM('Data from DHIS2 (AA)'!M212:M214)</f>
        <v>0</v>
      </c>
      <c r="N276" s="16">
        <f t="shared" si="120"/>
        <v>0</v>
      </c>
    </row>
    <row r="277" spans="1:14" x14ac:dyDescent="0.3">
      <c r="A277" s="15" t="s">
        <v>75</v>
      </c>
      <c r="B277" s="18" t="b">
        <f>B275=B276</f>
        <v>1</v>
      </c>
      <c r="C277" s="18" t="b">
        <f t="shared" ref="C277:N277" si="121">C275=C276</f>
        <v>1</v>
      </c>
      <c r="D277" s="18" t="b">
        <f t="shared" si="121"/>
        <v>1</v>
      </c>
      <c r="E277" s="18" t="b">
        <f t="shared" si="121"/>
        <v>1</v>
      </c>
      <c r="F277" s="18" t="b">
        <f t="shared" si="121"/>
        <v>1</v>
      </c>
      <c r="G277" s="18" t="b">
        <f t="shared" si="121"/>
        <v>1</v>
      </c>
      <c r="H277" s="18" t="b">
        <f t="shared" si="121"/>
        <v>1</v>
      </c>
      <c r="I277" s="18" t="b">
        <f t="shared" si="121"/>
        <v>1</v>
      </c>
      <c r="J277" s="18" t="b">
        <f t="shared" si="121"/>
        <v>1</v>
      </c>
      <c r="K277" s="18" t="b">
        <f t="shared" si="121"/>
        <v>1</v>
      </c>
      <c r="L277" s="18" t="b">
        <f t="shared" si="121"/>
        <v>1</v>
      </c>
      <c r="M277" s="18" t="b">
        <f t="shared" si="121"/>
        <v>1</v>
      </c>
      <c r="N277" s="18" t="b">
        <f t="shared" si="121"/>
        <v>1</v>
      </c>
    </row>
    <row r="278" spans="1:14" x14ac:dyDescent="0.3">
      <c r="A278"/>
    </row>
    <row r="279" spans="1:14" x14ac:dyDescent="0.3">
      <c r="A279" s="14" t="str">
        <f>'Data from DHIS2 (AA)'!A201</f>
        <v>Safe Motherhood Program-Delivery Outcome-Mother Single</v>
      </c>
      <c r="B279" s="18">
        <f>'Data from DHIS2 (AA)'!B201</f>
        <v>0</v>
      </c>
      <c r="C279" s="18">
        <f>'Data from DHIS2 (AA)'!C201</f>
        <v>0</v>
      </c>
      <c r="D279" s="18">
        <f>'Data from DHIS2 (AA)'!D201</f>
        <v>0</v>
      </c>
      <c r="E279" s="18">
        <f>'Data from DHIS2 (AA)'!E201</f>
        <v>0</v>
      </c>
      <c r="F279" s="18">
        <f>'Data from DHIS2 (AA)'!F201</f>
        <v>0</v>
      </c>
      <c r="G279" s="18">
        <f>'Data from DHIS2 (AA)'!G201</f>
        <v>0</v>
      </c>
      <c r="H279" s="18">
        <f>'Data from DHIS2 (AA)'!H201</f>
        <v>0</v>
      </c>
      <c r="I279" s="18">
        <f>'Data from DHIS2 (AA)'!I201</f>
        <v>0</v>
      </c>
      <c r="J279" s="18">
        <f>'Data from DHIS2 (AA)'!J201</f>
        <v>0</v>
      </c>
      <c r="K279" s="18">
        <f>'Data from DHIS2 (AA)'!K201</f>
        <v>0</v>
      </c>
      <c r="L279" s="18">
        <f>'Data from DHIS2 (AA)'!L201</f>
        <v>0</v>
      </c>
      <c r="M279" s="18">
        <f>'Data from DHIS2 (AA)'!M201</f>
        <v>0</v>
      </c>
      <c r="N279" s="16">
        <f t="shared" ref="N279" si="122">SUM(B279:M279)</f>
        <v>0</v>
      </c>
    </row>
    <row r="280" spans="1:14" x14ac:dyDescent="0.3">
      <c r="A280" s="28" t="str">
        <f>'Data from DHIS2 (AA)'!A204</f>
        <v>Safe Motherhood Program-Delivery Outcome-live Births Single</v>
      </c>
      <c r="B280" s="18">
        <f>'Data from DHIS2 (AA)'!B204</f>
        <v>0</v>
      </c>
      <c r="C280" s="18">
        <f>'Data from DHIS2 (AA)'!C204</f>
        <v>0</v>
      </c>
      <c r="D280" s="18">
        <f>'Data from DHIS2 (AA)'!D204</f>
        <v>0</v>
      </c>
      <c r="E280" s="18">
        <f>'Data from DHIS2 (AA)'!E204</f>
        <v>0</v>
      </c>
      <c r="F280" s="18">
        <f>'Data from DHIS2 (AA)'!F204</f>
        <v>0</v>
      </c>
      <c r="G280" s="18">
        <f>'Data from DHIS2 (AA)'!G204</f>
        <v>0</v>
      </c>
      <c r="H280" s="18">
        <f>'Data from DHIS2 (AA)'!H204</f>
        <v>0</v>
      </c>
      <c r="I280" s="18">
        <f>'Data from DHIS2 (AA)'!I204</f>
        <v>0</v>
      </c>
      <c r="J280" s="18">
        <f>'Data from DHIS2 (AA)'!J204</f>
        <v>0</v>
      </c>
      <c r="K280" s="18">
        <f>'Data from DHIS2 (AA)'!K204</f>
        <v>0</v>
      </c>
      <c r="L280" s="18">
        <f>'Data from DHIS2 (AA)'!L204</f>
        <v>0</v>
      </c>
      <c r="M280" s="18">
        <f>'Data from DHIS2 (AA)'!M204</f>
        <v>0</v>
      </c>
      <c r="N280" s="16">
        <f>SUM(B280:M280)</f>
        <v>0</v>
      </c>
    </row>
    <row r="281" spans="1:14" x14ac:dyDescent="0.3">
      <c r="A281" s="15" t="s">
        <v>76</v>
      </c>
      <c r="B281" s="18" t="b">
        <f>B279&gt;=B280</f>
        <v>1</v>
      </c>
      <c r="C281" s="18" t="b">
        <f t="shared" ref="C281:N281" si="123">C279&gt;=C280</f>
        <v>1</v>
      </c>
      <c r="D281" s="18" t="b">
        <f t="shared" si="123"/>
        <v>1</v>
      </c>
      <c r="E281" s="18" t="b">
        <f t="shared" si="123"/>
        <v>1</v>
      </c>
      <c r="F281" s="18" t="b">
        <f t="shared" si="123"/>
        <v>1</v>
      </c>
      <c r="G281" s="18" t="b">
        <f t="shared" si="123"/>
        <v>1</v>
      </c>
      <c r="H281" s="18" t="b">
        <f t="shared" si="123"/>
        <v>1</v>
      </c>
      <c r="I281" s="18" t="b">
        <f t="shared" si="123"/>
        <v>1</v>
      </c>
      <c r="J281" s="18" t="b">
        <f t="shared" si="123"/>
        <v>1</v>
      </c>
      <c r="K281" s="18" t="b">
        <f t="shared" si="123"/>
        <v>1</v>
      </c>
      <c r="L281" s="18" t="b">
        <f t="shared" si="123"/>
        <v>1</v>
      </c>
      <c r="M281" s="18" t="b">
        <f t="shared" si="123"/>
        <v>1</v>
      </c>
      <c r="N281" s="18" t="b">
        <f t="shared" si="123"/>
        <v>1</v>
      </c>
    </row>
    <row r="282" spans="1:14" x14ac:dyDescent="0.3">
      <c r="A282"/>
    </row>
    <row r="283" spans="1:14" x14ac:dyDescent="0.3">
      <c r="A283" s="14" t="str">
        <f>'Data from DHIS2 (AA)'!A202</f>
        <v>Safe Motherhood Program-Delivery Outcome-Mother Twin</v>
      </c>
      <c r="B283" s="18">
        <f>'Data from DHIS2 (AA)'!B202</f>
        <v>0</v>
      </c>
      <c r="C283" s="18">
        <f>'Data from DHIS2 (AA)'!C202</f>
        <v>0</v>
      </c>
      <c r="D283" s="18">
        <f>'Data from DHIS2 (AA)'!D202</f>
        <v>0</v>
      </c>
      <c r="E283" s="18">
        <f>'Data from DHIS2 (AA)'!E202</f>
        <v>0</v>
      </c>
      <c r="F283" s="18">
        <f>'Data from DHIS2 (AA)'!F202</f>
        <v>0</v>
      </c>
      <c r="G283" s="18">
        <f>'Data from DHIS2 (AA)'!G202</f>
        <v>0</v>
      </c>
      <c r="H283" s="18">
        <f>'Data from DHIS2 (AA)'!H202</f>
        <v>0</v>
      </c>
      <c r="I283" s="18">
        <f>'Data from DHIS2 (AA)'!I202</f>
        <v>0</v>
      </c>
      <c r="J283" s="18">
        <f>'Data from DHIS2 (AA)'!J202</f>
        <v>0</v>
      </c>
      <c r="K283" s="18">
        <f>'Data from DHIS2 (AA)'!K202</f>
        <v>0</v>
      </c>
      <c r="L283" s="18">
        <f>'Data from DHIS2 (AA)'!L202</f>
        <v>0</v>
      </c>
      <c r="M283" s="18">
        <f>'Data from DHIS2 (AA)'!M202</f>
        <v>0</v>
      </c>
      <c r="N283" s="16">
        <f>SUM(B283:M283)</f>
        <v>0</v>
      </c>
    </row>
    <row r="284" spans="1:14" x14ac:dyDescent="0.3">
      <c r="A284" s="28" t="str">
        <f>'Data from DHIS2 (AA)'!A205</f>
        <v>Safe Motherhood Program-Delivery Outcome-live Births Twin</v>
      </c>
      <c r="B284" s="18">
        <f>'Data from DHIS2 (AA)'!B205</f>
        <v>0</v>
      </c>
      <c r="C284" s="18">
        <f>'Data from DHIS2 (AA)'!C205</f>
        <v>0</v>
      </c>
      <c r="D284" s="18">
        <f>'Data from DHIS2 (AA)'!D205</f>
        <v>0</v>
      </c>
      <c r="E284" s="18">
        <f>'Data from DHIS2 (AA)'!E205</f>
        <v>0</v>
      </c>
      <c r="F284" s="18">
        <f>'Data from DHIS2 (AA)'!F205</f>
        <v>0</v>
      </c>
      <c r="G284" s="18">
        <f>'Data from DHIS2 (AA)'!G205</f>
        <v>0</v>
      </c>
      <c r="H284" s="18">
        <f>'Data from DHIS2 (AA)'!H205</f>
        <v>0</v>
      </c>
      <c r="I284" s="18">
        <f>'Data from DHIS2 (AA)'!I205</f>
        <v>0</v>
      </c>
      <c r="J284" s="18">
        <f>'Data from DHIS2 (AA)'!J205</f>
        <v>0</v>
      </c>
      <c r="K284" s="18">
        <f>'Data from DHIS2 (AA)'!K205</f>
        <v>0</v>
      </c>
      <c r="L284" s="18">
        <f>'Data from DHIS2 (AA)'!L205</f>
        <v>0</v>
      </c>
      <c r="M284" s="18">
        <f>'Data from DHIS2 (AA)'!M205</f>
        <v>0</v>
      </c>
      <c r="N284" s="16">
        <f>SUM(B284:M284)</f>
        <v>0</v>
      </c>
    </row>
    <row r="285" spans="1:14" x14ac:dyDescent="0.3">
      <c r="A285" s="15" t="s">
        <v>77</v>
      </c>
      <c r="B285" s="18" t="b">
        <f>B284&lt;=(B283*2)</f>
        <v>1</v>
      </c>
      <c r="C285" s="18" t="b">
        <f t="shared" ref="C285:N285" si="124">C284&lt;=(C283*2)</f>
        <v>1</v>
      </c>
      <c r="D285" s="18" t="b">
        <f t="shared" si="124"/>
        <v>1</v>
      </c>
      <c r="E285" s="18" t="b">
        <f t="shared" si="124"/>
        <v>1</v>
      </c>
      <c r="F285" s="18" t="b">
        <f>F284&lt;=(F283*2)</f>
        <v>1</v>
      </c>
      <c r="G285" s="18" t="b">
        <f t="shared" si="124"/>
        <v>1</v>
      </c>
      <c r="H285" s="18" t="b">
        <f t="shared" si="124"/>
        <v>1</v>
      </c>
      <c r="I285" s="18" t="b">
        <f t="shared" si="124"/>
        <v>1</v>
      </c>
      <c r="J285" s="18" t="b">
        <f t="shared" si="124"/>
        <v>1</v>
      </c>
      <c r="K285" s="18" t="b">
        <f t="shared" si="124"/>
        <v>1</v>
      </c>
      <c r="L285" s="18" t="b">
        <f t="shared" si="124"/>
        <v>1</v>
      </c>
      <c r="M285" s="18" t="b">
        <f t="shared" si="124"/>
        <v>1</v>
      </c>
      <c r="N285" s="18" t="b">
        <f t="shared" si="124"/>
        <v>1</v>
      </c>
    </row>
    <row r="286" spans="1:14" x14ac:dyDescent="0.3">
      <c r="A286"/>
    </row>
    <row r="287" spans="1:14" x14ac:dyDescent="0.3">
      <c r="A287" s="14" t="str">
        <f>'Data from DHIS2 (AA)'!A203</f>
        <v>Safe Motherhood Program-Delivery Outcome-Mother≥ Triplet</v>
      </c>
      <c r="B287" s="18">
        <f>'Data from DHIS2 (AA)'!B203</f>
        <v>0</v>
      </c>
      <c r="C287" s="18">
        <f>'Data from DHIS2 (AA)'!C203</f>
        <v>0</v>
      </c>
      <c r="D287" s="18">
        <f>'Data from DHIS2 (AA)'!D203</f>
        <v>0</v>
      </c>
      <c r="E287" s="18">
        <f>'Data from DHIS2 (AA)'!E203</f>
        <v>0</v>
      </c>
      <c r="F287" s="18">
        <f>'Data from DHIS2 (AA)'!F203</f>
        <v>0</v>
      </c>
      <c r="G287" s="18">
        <f>'Data from DHIS2 (AA)'!G203</f>
        <v>0</v>
      </c>
      <c r="H287" s="18">
        <f>'Data from DHIS2 (AA)'!H203</f>
        <v>0</v>
      </c>
      <c r="I287" s="18">
        <f>'Data from DHIS2 (AA)'!I203</f>
        <v>0</v>
      </c>
      <c r="J287" s="18">
        <f>'Data from DHIS2 (AA)'!J203</f>
        <v>0</v>
      </c>
      <c r="K287" s="18">
        <f>'Data from DHIS2 (AA)'!K203</f>
        <v>0</v>
      </c>
      <c r="L287" s="18">
        <f>'Data from DHIS2 (AA)'!L203</f>
        <v>0</v>
      </c>
      <c r="M287" s="18">
        <f>'Data from DHIS2 (AA)'!M203</f>
        <v>0</v>
      </c>
      <c r="N287" s="16">
        <f>SUM(B287:M287)</f>
        <v>0</v>
      </c>
    </row>
    <row r="288" spans="1:14" x14ac:dyDescent="0.3">
      <c r="A288" s="28" t="str">
        <f>'Data from DHIS2 (AA)'!A206</f>
        <v>Safe Motherhood Program-Delivery Outcome-live Births ≥ Triplet</v>
      </c>
      <c r="B288" s="18">
        <f>'Data from DHIS2 (AA)'!B206</f>
        <v>0</v>
      </c>
      <c r="C288" s="18">
        <f>'Data from DHIS2 (AA)'!C206</f>
        <v>0</v>
      </c>
      <c r="D288" s="18">
        <f>'Data from DHIS2 (AA)'!D206</f>
        <v>0</v>
      </c>
      <c r="E288" s="18">
        <f>'Data from DHIS2 (AA)'!E206</f>
        <v>0</v>
      </c>
      <c r="F288" s="18">
        <f>'Data from DHIS2 (AA)'!F206</f>
        <v>0</v>
      </c>
      <c r="G288" s="18">
        <f>'Data from DHIS2 (AA)'!G206</f>
        <v>0</v>
      </c>
      <c r="H288" s="18">
        <f>'Data from DHIS2 (AA)'!H206</f>
        <v>0</v>
      </c>
      <c r="I288" s="18">
        <f>'Data from DHIS2 (AA)'!I206</f>
        <v>0</v>
      </c>
      <c r="J288" s="18">
        <f>'Data from DHIS2 (AA)'!J206</f>
        <v>0</v>
      </c>
      <c r="K288" s="18">
        <f>'Data from DHIS2 (AA)'!K206</f>
        <v>0</v>
      </c>
      <c r="L288" s="18">
        <f>'Data from DHIS2 (AA)'!L206</f>
        <v>0</v>
      </c>
      <c r="M288" s="18">
        <f>'Data from DHIS2 (AA)'!M206</f>
        <v>0</v>
      </c>
      <c r="N288" s="16">
        <f t="shared" ref="N288" si="125">SUM(B288:M288)</f>
        <v>0</v>
      </c>
    </row>
    <row r="289" spans="1:14" x14ac:dyDescent="0.3">
      <c r="A289" s="15" t="s">
        <v>78</v>
      </c>
      <c r="B289" s="18" t="b">
        <f>B288&lt;=(B287*3)</f>
        <v>1</v>
      </c>
      <c r="C289" s="18" t="b">
        <f t="shared" ref="C289:N289" si="126">C288&lt;=(C287*3)</f>
        <v>1</v>
      </c>
      <c r="D289" s="18" t="b">
        <f t="shared" si="126"/>
        <v>1</v>
      </c>
      <c r="E289" s="18" t="b">
        <f t="shared" si="126"/>
        <v>1</v>
      </c>
      <c r="F289" s="18" t="b">
        <f t="shared" si="126"/>
        <v>1</v>
      </c>
      <c r="G289" s="18" t="b">
        <f t="shared" si="126"/>
        <v>1</v>
      </c>
      <c r="H289" s="18" t="b">
        <f t="shared" si="126"/>
        <v>1</v>
      </c>
      <c r="I289" s="18" t="b">
        <f t="shared" si="126"/>
        <v>1</v>
      </c>
      <c r="J289" s="18" t="b">
        <f t="shared" si="126"/>
        <v>1</v>
      </c>
      <c r="K289" s="18" t="b">
        <f t="shared" si="126"/>
        <v>1</v>
      </c>
      <c r="L289" s="18" t="b">
        <f t="shared" si="126"/>
        <v>1</v>
      </c>
      <c r="M289" s="18" t="b">
        <f t="shared" si="126"/>
        <v>1</v>
      </c>
      <c r="N289" s="18" t="b">
        <f t="shared" si="126"/>
        <v>1</v>
      </c>
    </row>
    <row r="290" spans="1:14" x14ac:dyDescent="0.3">
      <c r="A290"/>
    </row>
    <row r="291" spans="1:14" x14ac:dyDescent="0.3">
      <c r="A291" s="14" t="s">
        <v>79</v>
      </c>
      <c r="B291" s="18">
        <f>SUM('Data from DHIS2 (AA)'!B201,'Data from DHIS2 (AA)'!B202*2,'Data from DHIS2 (AA)'!B203*3)</f>
        <v>0</v>
      </c>
      <c r="C291" s="18">
        <f>SUM('Data from DHIS2 (AA)'!C201,'Data from DHIS2 (AA)'!C202*2,'Data from DHIS2 (AA)'!C203*3)</f>
        <v>0</v>
      </c>
      <c r="D291" s="18">
        <f>SUM('Data from DHIS2 (AA)'!D201,'Data from DHIS2 (AA)'!D202*2,'Data from DHIS2 (AA)'!D203*3)</f>
        <v>0</v>
      </c>
      <c r="E291" s="18">
        <f>SUM('Data from DHIS2 (AA)'!E201,'Data from DHIS2 (AA)'!E202*2,'Data from DHIS2 (AA)'!E203*3)</f>
        <v>0</v>
      </c>
      <c r="F291" s="18">
        <f>SUM('Data from DHIS2 (AA)'!F201,'Data from DHIS2 (AA)'!F202*2,'Data from DHIS2 (AA)'!F203*3)</f>
        <v>0</v>
      </c>
      <c r="G291" s="18">
        <f>SUM('Data from DHIS2 (AA)'!G201,'Data from DHIS2 (AA)'!G202*2,'Data from DHIS2 (AA)'!G203*3)</f>
        <v>0</v>
      </c>
      <c r="H291" s="18">
        <f>SUM('Data from DHIS2 (AA)'!H201,'Data from DHIS2 (AA)'!H202*2,'Data from DHIS2 (AA)'!H203*3)</f>
        <v>0</v>
      </c>
      <c r="I291" s="18">
        <f>SUM('Data from DHIS2 (AA)'!I201,'Data from DHIS2 (AA)'!I202*2,'Data from DHIS2 (AA)'!I203*3)</f>
        <v>0</v>
      </c>
      <c r="J291" s="18">
        <f>SUM('Data from DHIS2 (AA)'!J201,'Data from DHIS2 (AA)'!J202*2,'Data from DHIS2 (AA)'!J203*3)</f>
        <v>0</v>
      </c>
      <c r="K291" s="18">
        <f>SUM('Data from DHIS2 (AA)'!K201,'Data from DHIS2 (AA)'!K202*2,'Data from DHIS2 (AA)'!K203*3)</f>
        <v>0</v>
      </c>
      <c r="L291" s="18">
        <f>SUM('Data from DHIS2 (AA)'!L201,'Data from DHIS2 (AA)'!L202*2,'Data from DHIS2 (AA)'!L203*3)</f>
        <v>0</v>
      </c>
      <c r="M291" s="18">
        <f>SUM('Data from DHIS2 (AA)'!M201,'Data from DHIS2 (AA)'!M202*2,'Data from DHIS2 (AA)'!M203*3)</f>
        <v>0</v>
      </c>
      <c r="N291" s="16">
        <f>SUM(B291:M291)</f>
        <v>0</v>
      </c>
    </row>
    <row r="292" spans="1:14" x14ac:dyDescent="0.3">
      <c r="A292" s="14" t="s">
        <v>73</v>
      </c>
      <c r="B292" s="18">
        <f>SUM('Data from DHIS2 (AA)'!B204:B206)</f>
        <v>0</v>
      </c>
      <c r="C292" s="18">
        <f>SUM('Data from DHIS2 (AA)'!C204:C206)</f>
        <v>0</v>
      </c>
      <c r="D292" s="18">
        <f>SUM('Data from DHIS2 (AA)'!D204:D206)</f>
        <v>0</v>
      </c>
      <c r="E292" s="18">
        <f>SUM('Data from DHIS2 (AA)'!E204:E206)</f>
        <v>0</v>
      </c>
      <c r="F292" s="18">
        <f>SUM('Data from DHIS2 (AA)'!F204:F206)</f>
        <v>0</v>
      </c>
      <c r="G292" s="18">
        <f>SUM('Data from DHIS2 (AA)'!G204:G206)</f>
        <v>0</v>
      </c>
      <c r="H292" s="18">
        <f>SUM('Data from DHIS2 (AA)'!H204:H206)</f>
        <v>0</v>
      </c>
      <c r="I292" s="18">
        <f>SUM('Data from DHIS2 (AA)'!I204:I206)</f>
        <v>0</v>
      </c>
      <c r="J292" s="18">
        <f>SUM('Data from DHIS2 (AA)'!J204:J206)</f>
        <v>0</v>
      </c>
      <c r="K292" s="18">
        <f>SUM('Data from DHIS2 (AA)'!K204:K206)</f>
        <v>0</v>
      </c>
      <c r="L292" s="18">
        <f>SUM('Data from DHIS2 (AA)'!L204:L206)</f>
        <v>0</v>
      </c>
      <c r="M292" s="18">
        <f>SUM('Data from DHIS2 (AA)'!M204:M206)</f>
        <v>0</v>
      </c>
      <c r="N292" s="16">
        <f t="shared" ref="N292:N293" si="127">SUM(B292:M292)</f>
        <v>0</v>
      </c>
    </row>
    <row r="293" spans="1:14" x14ac:dyDescent="0.3">
      <c r="A293" s="14" t="s">
        <v>80</v>
      </c>
      <c r="B293" s="18">
        <f>SUM('Data from DHIS2 (AA)'!B208:B209)</f>
        <v>0</v>
      </c>
      <c r="C293" s="18">
        <f>SUM('Data from DHIS2 (AA)'!C208:C209)</f>
        <v>0</v>
      </c>
      <c r="D293" s="18">
        <f>SUM('Data from DHIS2 (AA)'!D208:D209)</f>
        <v>0</v>
      </c>
      <c r="E293" s="18">
        <f>SUM('Data from DHIS2 (AA)'!E208:E209)</f>
        <v>0</v>
      </c>
      <c r="F293" s="18">
        <f>SUM('Data from DHIS2 (AA)'!F208:F209)</f>
        <v>0</v>
      </c>
      <c r="G293" s="18">
        <f>SUM('Data from DHIS2 (AA)'!G208:G209)</f>
        <v>0</v>
      </c>
      <c r="H293" s="18">
        <f>SUM('Data from DHIS2 (AA)'!H208:H209)</f>
        <v>0</v>
      </c>
      <c r="I293" s="18">
        <f>SUM('Data from DHIS2 (AA)'!I208:I209)</f>
        <v>0</v>
      </c>
      <c r="J293" s="18">
        <f>SUM('Data from DHIS2 (AA)'!J208:J209)</f>
        <v>0</v>
      </c>
      <c r="K293" s="18">
        <f>SUM('Data from DHIS2 (AA)'!K208:K209)</f>
        <v>0</v>
      </c>
      <c r="L293" s="18">
        <f>SUM('Data from DHIS2 (AA)'!L208:L209)</f>
        <v>0</v>
      </c>
      <c r="M293" s="18">
        <f>SUM('Data from DHIS2 (AA)'!M208:M209)</f>
        <v>0</v>
      </c>
      <c r="N293" s="16">
        <f t="shared" si="127"/>
        <v>0</v>
      </c>
    </row>
    <row r="294" spans="1:14" x14ac:dyDescent="0.3">
      <c r="A294" s="15" t="s">
        <v>78</v>
      </c>
      <c r="B294" s="18" t="b">
        <f>B291=SUM(B292:B293)</f>
        <v>1</v>
      </c>
      <c r="C294" s="18" t="b">
        <f t="shared" ref="C294:N294" si="128">C291=SUM(C292:C293)</f>
        <v>1</v>
      </c>
      <c r="D294" s="18" t="b">
        <f t="shared" si="128"/>
        <v>1</v>
      </c>
      <c r="E294" s="18" t="b">
        <f t="shared" si="128"/>
        <v>1</v>
      </c>
      <c r="F294" s="18" t="b">
        <f t="shared" si="128"/>
        <v>1</v>
      </c>
      <c r="G294" s="18" t="b">
        <f t="shared" si="128"/>
        <v>1</v>
      </c>
      <c r="H294" s="18" t="b">
        <f t="shared" si="128"/>
        <v>1</v>
      </c>
      <c r="I294" s="18" t="b">
        <f t="shared" si="128"/>
        <v>1</v>
      </c>
      <c r="J294" s="18" t="b">
        <f t="shared" si="128"/>
        <v>1</v>
      </c>
      <c r="K294" s="18" t="b">
        <f t="shared" si="128"/>
        <v>1</v>
      </c>
      <c r="L294" s="18" t="b">
        <f t="shared" si="128"/>
        <v>1</v>
      </c>
      <c r="M294" s="18" t="b">
        <f t="shared" si="128"/>
        <v>1</v>
      </c>
      <c r="N294" s="18" t="b">
        <f t="shared" si="128"/>
        <v>1</v>
      </c>
    </row>
    <row r="295" spans="1:14" x14ac:dyDescent="0.3">
      <c r="A295"/>
    </row>
    <row r="296" spans="1:14" x14ac:dyDescent="0.3">
      <c r="A296" s="14" t="s">
        <v>73</v>
      </c>
      <c r="B296" s="18">
        <f>SUM('Data from DHIS2 (AA)'!B204:B206)</f>
        <v>0</v>
      </c>
      <c r="C296" s="18">
        <f>SUM('Data from DHIS2 (AA)'!C204:C206)</f>
        <v>0</v>
      </c>
      <c r="D296" s="18">
        <f>SUM('Data from DHIS2 (AA)'!D204:D206)</f>
        <v>0</v>
      </c>
      <c r="E296" s="18">
        <f>SUM('Data from DHIS2 (AA)'!E204:E206)</f>
        <v>0</v>
      </c>
      <c r="F296" s="18">
        <f>SUM('Data from DHIS2 (AA)'!F204:F206)</f>
        <v>0</v>
      </c>
      <c r="G296" s="18">
        <f>SUM('Data from DHIS2 (AA)'!G204:G206)</f>
        <v>0</v>
      </c>
      <c r="H296" s="18">
        <f>SUM('Data from DHIS2 (AA)'!H204:H206)</f>
        <v>0</v>
      </c>
      <c r="I296" s="18">
        <f>SUM('Data from DHIS2 (AA)'!I204:I206)</f>
        <v>0</v>
      </c>
      <c r="J296" s="18">
        <f>SUM('Data from DHIS2 (AA)'!J204:J206)</f>
        <v>0</v>
      </c>
      <c r="K296" s="18">
        <f>SUM('Data from DHIS2 (AA)'!K204:K206)</f>
        <v>0</v>
      </c>
      <c r="L296" s="18">
        <f>SUM('Data from DHIS2 (AA)'!L204:L206)</f>
        <v>0</v>
      </c>
      <c r="M296" s="18">
        <f>SUM('Data from DHIS2 (AA)'!M204:M206)</f>
        <v>0</v>
      </c>
      <c r="N296" s="16">
        <f t="shared" ref="N296:N297" si="129">SUM(B296:M296)</f>
        <v>0</v>
      </c>
    </row>
    <row r="297" spans="1:14" x14ac:dyDescent="0.3">
      <c r="A297" s="14" t="str">
        <f>'Data from DHIS2 (AA)'!A210</f>
        <v>MNH-Breastfeeding-Within 1 Hour</v>
      </c>
      <c r="B297" s="15">
        <f>'Data from DHIS2 (AA)'!B210</f>
        <v>0</v>
      </c>
      <c r="C297" s="15">
        <f>'Data from DHIS2 (AA)'!C210</f>
        <v>0</v>
      </c>
      <c r="D297" s="15">
        <f>'Data from DHIS2 (AA)'!D210</f>
        <v>0</v>
      </c>
      <c r="E297" s="15">
        <f>'Data from DHIS2 (AA)'!E210</f>
        <v>0</v>
      </c>
      <c r="F297" s="15">
        <f>'Data from DHIS2 (AA)'!F210</f>
        <v>0</v>
      </c>
      <c r="G297" s="15">
        <f>'Data from DHIS2 (AA)'!G210</f>
        <v>0</v>
      </c>
      <c r="H297" s="15">
        <f>'Data from DHIS2 (AA)'!H210</f>
        <v>0</v>
      </c>
      <c r="I297" s="15">
        <f>'Data from DHIS2 (AA)'!I210</f>
        <v>0</v>
      </c>
      <c r="J297" s="15">
        <f>'Data from DHIS2 (AA)'!J210</f>
        <v>0</v>
      </c>
      <c r="K297" s="15">
        <f>'Data from DHIS2 (AA)'!K210</f>
        <v>0</v>
      </c>
      <c r="L297" s="15">
        <f>'Data from DHIS2 (AA)'!L210</f>
        <v>0</v>
      </c>
      <c r="M297" s="15">
        <f>'Data from DHIS2 (AA)'!M210</f>
        <v>0</v>
      </c>
      <c r="N297" s="16">
        <f t="shared" si="129"/>
        <v>0</v>
      </c>
    </row>
    <row r="298" spans="1:14" x14ac:dyDescent="0.3">
      <c r="A298" s="14" t="str">
        <f>'Data from DHIS2 (AA)'!A211</f>
        <v>Safe Motherhood Program-CHX applied in Cord</v>
      </c>
      <c r="B298" s="15">
        <f>'Data from DHIS2 (AA)'!B211</f>
        <v>0</v>
      </c>
      <c r="C298" s="15">
        <f>'Data from DHIS2 (AA)'!C211</f>
        <v>0</v>
      </c>
      <c r="D298" s="15">
        <f>'Data from DHIS2 (AA)'!D211</f>
        <v>0</v>
      </c>
      <c r="E298" s="15">
        <f>'Data from DHIS2 (AA)'!E211</f>
        <v>0</v>
      </c>
      <c r="F298" s="15">
        <f>'Data from DHIS2 (AA)'!F211</f>
        <v>0</v>
      </c>
      <c r="G298" s="15">
        <f>'Data from DHIS2 (AA)'!G211</f>
        <v>0</v>
      </c>
      <c r="H298" s="15">
        <f>'Data from DHIS2 (AA)'!H211</f>
        <v>0</v>
      </c>
      <c r="I298" s="15">
        <f>'Data from DHIS2 (AA)'!I211</f>
        <v>0</v>
      </c>
      <c r="J298" s="15">
        <f>'Data from DHIS2 (AA)'!J211</f>
        <v>0</v>
      </c>
      <c r="K298" s="15">
        <f>'Data from DHIS2 (AA)'!K211</f>
        <v>0</v>
      </c>
      <c r="L298" s="15">
        <f>'Data from DHIS2 (AA)'!L211</f>
        <v>0</v>
      </c>
      <c r="M298" s="15">
        <f>'Data from DHIS2 (AA)'!M211</f>
        <v>0</v>
      </c>
      <c r="N298" s="16">
        <f>SUM(B298:M298)</f>
        <v>0</v>
      </c>
    </row>
    <row r="299" spans="1:14" x14ac:dyDescent="0.3">
      <c r="A299" s="15" t="s">
        <v>81</v>
      </c>
      <c r="B299" s="18" t="b">
        <f t="array" ref="B299">AND(EXACT(B296,B297:B298))</f>
        <v>1</v>
      </c>
      <c r="C299" s="18" t="b">
        <f t="array" ref="C299">AND(EXACT(C296,C297:C298))</f>
        <v>1</v>
      </c>
      <c r="D299" s="18" t="b">
        <f t="array" ref="D299">AND(EXACT(D296,D297:D298))</f>
        <v>1</v>
      </c>
      <c r="E299" s="18" t="b">
        <f t="array" ref="E299">AND(EXACT(E296,E297:E298))</f>
        <v>1</v>
      </c>
      <c r="F299" s="18" t="b">
        <f t="array" ref="F299">AND(EXACT(F296,F297:F298))</f>
        <v>1</v>
      </c>
      <c r="G299" s="18" t="b">
        <f t="array" ref="G299">AND(EXACT(G296,G297:G298))</f>
        <v>1</v>
      </c>
      <c r="H299" s="18" t="b">
        <f t="array" ref="H299">AND(EXACT(H296,H297:H298))</f>
        <v>1</v>
      </c>
      <c r="I299" s="18" t="b">
        <f t="array" ref="I299">AND(EXACT(I296,I297:I298))</f>
        <v>1</v>
      </c>
      <c r="J299" s="18" t="b">
        <f t="array" ref="J299">AND(EXACT(J296,J297:J298))</f>
        <v>1</v>
      </c>
      <c r="K299" s="18" t="b">
        <f t="array" ref="K299">AND(EXACT(K296,K297:K298))</f>
        <v>1</v>
      </c>
      <c r="L299" s="18" t="b">
        <f t="array" ref="L299">AND(EXACT(L296,L297:L298))</f>
        <v>1</v>
      </c>
      <c r="M299" s="18" t="b">
        <f t="array" ref="M299">AND(EXACT(M296,M297:M298))</f>
        <v>1</v>
      </c>
      <c r="N299" s="18" t="b">
        <f t="array" ref="N299">AND(EXACT(N296,N297:N298))</f>
        <v>1</v>
      </c>
    </row>
    <row r="300" spans="1:14" x14ac:dyDescent="0.3">
      <c r="A300"/>
    </row>
    <row r="301" spans="1:14" x14ac:dyDescent="0.3">
      <c r="A301" s="14" t="s">
        <v>69</v>
      </c>
      <c r="B301" s="18">
        <f>SUM('Data from DHIS2 (AA)'!B188:B190)</f>
        <v>0</v>
      </c>
      <c r="C301" s="18">
        <f>SUM('Data from DHIS2 (AA)'!C188:C190)</f>
        <v>0</v>
      </c>
      <c r="D301" s="18">
        <f>SUM('Data from DHIS2 (AA)'!D188:D190)</f>
        <v>0</v>
      </c>
      <c r="E301" s="18">
        <f>SUM('Data from DHIS2 (AA)'!E188:E190)</f>
        <v>0</v>
      </c>
      <c r="F301" s="18">
        <f>SUM('Data from DHIS2 (AA)'!F188:F190)</f>
        <v>0</v>
      </c>
      <c r="G301" s="18">
        <f>SUM('Data from DHIS2 (AA)'!G188:G190)</f>
        <v>0</v>
      </c>
      <c r="H301" s="18">
        <f>SUM('Data from DHIS2 (AA)'!H188:H190)</f>
        <v>0</v>
      </c>
      <c r="I301" s="18">
        <f>SUM('Data from DHIS2 (AA)'!I188:I190)</f>
        <v>0</v>
      </c>
      <c r="J301" s="18">
        <f>SUM('Data from DHIS2 (AA)'!J188:J190)</f>
        <v>0</v>
      </c>
      <c r="K301" s="18">
        <f>SUM('Data from DHIS2 (AA)'!K188:K190)</f>
        <v>0</v>
      </c>
      <c r="L301" s="18">
        <f>SUM('Data from DHIS2 (AA)'!L188:L190)</f>
        <v>0</v>
      </c>
      <c r="M301" s="18">
        <f>SUM('Data from DHIS2 (AA)'!M188:M190)</f>
        <v>0</v>
      </c>
      <c r="N301" s="16">
        <f t="shared" ref="N301" si="130">SUM(B301:M301)</f>
        <v>0</v>
      </c>
    </row>
    <row r="302" spans="1:14" x14ac:dyDescent="0.3">
      <c r="A302" s="14" t="str">
        <f>'Data from DHIS2 (AA)'!A215</f>
        <v>Safe Motherhood Program-Aama Program-Incentive-Transport-No of Women Eligible</v>
      </c>
      <c r="B302" s="18">
        <f>'Data from DHIS2 (AA)'!B215</f>
        <v>0</v>
      </c>
      <c r="C302" s="18">
        <f>'Data from DHIS2 (AA)'!C215</f>
        <v>0</v>
      </c>
      <c r="D302" s="18">
        <f>'Data from DHIS2 (AA)'!D215</f>
        <v>0</v>
      </c>
      <c r="E302" s="18">
        <f>'Data from DHIS2 (AA)'!E215</f>
        <v>0</v>
      </c>
      <c r="F302" s="18">
        <f>'Data from DHIS2 (AA)'!F215</f>
        <v>0</v>
      </c>
      <c r="G302" s="18">
        <f>'Data from DHIS2 (AA)'!G215</f>
        <v>0</v>
      </c>
      <c r="H302" s="18">
        <f>'Data from DHIS2 (AA)'!H215</f>
        <v>0</v>
      </c>
      <c r="I302" s="18">
        <f>'Data from DHIS2 (AA)'!I215</f>
        <v>0</v>
      </c>
      <c r="J302" s="18">
        <f>'Data from DHIS2 (AA)'!J215</f>
        <v>0</v>
      </c>
      <c r="K302" s="18">
        <f>'Data from DHIS2 (AA)'!K215</f>
        <v>0</v>
      </c>
      <c r="L302" s="18">
        <f>'Data from DHIS2 (AA)'!L215</f>
        <v>0</v>
      </c>
      <c r="M302" s="18">
        <f>'Data from DHIS2 (AA)'!M215</f>
        <v>0</v>
      </c>
      <c r="N302" s="16">
        <f>SUM(B302:M302)</f>
        <v>0</v>
      </c>
    </row>
    <row r="303" spans="1:14" x14ac:dyDescent="0.3">
      <c r="A303" s="14" t="str">
        <f>'Data from DHIS2 (AA)'!A216</f>
        <v>Safe Motherhood Program-Aama Program-Pregnant Women Received Incentive on Transportation</v>
      </c>
      <c r="B303" s="18">
        <f>'Data from DHIS2 (AA)'!B216</f>
        <v>0</v>
      </c>
      <c r="C303" s="18">
        <f>'Data from DHIS2 (AA)'!C216</f>
        <v>0</v>
      </c>
      <c r="D303" s="18">
        <f>'Data from DHIS2 (AA)'!D216</f>
        <v>0</v>
      </c>
      <c r="E303" s="18">
        <f>'Data from DHIS2 (AA)'!E216</f>
        <v>0</v>
      </c>
      <c r="F303" s="18">
        <f>'Data from DHIS2 (AA)'!F216</f>
        <v>0</v>
      </c>
      <c r="G303" s="18">
        <f>'Data from DHIS2 (AA)'!G216</f>
        <v>0</v>
      </c>
      <c r="H303" s="18">
        <f>'Data from DHIS2 (AA)'!H216</f>
        <v>0</v>
      </c>
      <c r="I303" s="18">
        <f>'Data from DHIS2 (AA)'!I216</f>
        <v>0</v>
      </c>
      <c r="J303" s="18">
        <f>'Data from DHIS2 (AA)'!J216</f>
        <v>0</v>
      </c>
      <c r="K303" s="18">
        <f>'Data from DHIS2 (AA)'!K216</f>
        <v>0</v>
      </c>
      <c r="L303" s="18">
        <f>'Data from DHIS2 (AA)'!L216</f>
        <v>0</v>
      </c>
      <c r="M303" s="18">
        <f>'Data from DHIS2 (AA)'!M216</f>
        <v>0</v>
      </c>
      <c r="N303" s="16">
        <f>SUM(B303:M303)</f>
        <v>0</v>
      </c>
    </row>
    <row r="304" spans="1:14" x14ac:dyDescent="0.3">
      <c r="A304" s="15" t="s">
        <v>82</v>
      </c>
      <c r="B304" s="18" t="b">
        <f>B301=B302</f>
        <v>1</v>
      </c>
      <c r="C304" s="18" t="b">
        <f t="shared" ref="C304:M304" si="131">C301=C302</f>
        <v>1</v>
      </c>
      <c r="D304" s="18" t="b">
        <f t="shared" si="131"/>
        <v>1</v>
      </c>
      <c r="E304" s="18" t="b">
        <f t="shared" si="131"/>
        <v>1</v>
      </c>
      <c r="F304" s="18" t="b">
        <f t="shared" si="131"/>
        <v>1</v>
      </c>
      <c r="G304" s="18" t="b">
        <f t="shared" si="131"/>
        <v>1</v>
      </c>
      <c r="H304" s="18" t="b">
        <f t="shared" si="131"/>
        <v>1</v>
      </c>
      <c r="I304" s="18" t="b">
        <f t="shared" si="131"/>
        <v>1</v>
      </c>
      <c r="J304" s="18" t="b">
        <f t="shared" si="131"/>
        <v>1</v>
      </c>
      <c r="K304" s="18" t="b">
        <f t="shared" si="131"/>
        <v>1</v>
      </c>
      <c r="L304" s="18" t="b">
        <f t="shared" si="131"/>
        <v>1</v>
      </c>
      <c r="M304" s="18" t="b">
        <f t="shared" si="131"/>
        <v>1</v>
      </c>
      <c r="N304" s="18" t="b">
        <f t="shared" ref="N304" si="132">N301=N302</f>
        <v>1</v>
      </c>
    </row>
    <row r="305" spans="1:14" x14ac:dyDescent="0.3">
      <c r="A305" s="17" t="s">
        <v>83</v>
      </c>
      <c r="B305" s="18" t="b">
        <f>B302=B303</f>
        <v>1</v>
      </c>
      <c r="C305" s="18" t="b">
        <f t="shared" ref="C305:M305" si="133">C302=C303</f>
        <v>1</v>
      </c>
      <c r="D305" s="18" t="b">
        <f t="shared" si="133"/>
        <v>1</v>
      </c>
      <c r="E305" s="18" t="b">
        <f t="shared" si="133"/>
        <v>1</v>
      </c>
      <c r="F305" s="18" t="b">
        <f t="shared" si="133"/>
        <v>1</v>
      </c>
      <c r="G305" s="18" t="b">
        <f t="shared" si="133"/>
        <v>1</v>
      </c>
      <c r="H305" s="18" t="b">
        <f t="shared" si="133"/>
        <v>1</v>
      </c>
      <c r="I305" s="18" t="b">
        <f t="shared" si="133"/>
        <v>1</v>
      </c>
      <c r="J305" s="18" t="b">
        <f t="shared" si="133"/>
        <v>1</v>
      </c>
      <c r="K305" s="18" t="b">
        <f t="shared" si="133"/>
        <v>1</v>
      </c>
      <c r="L305" s="18" t="b">
        <f t="shared" si="133"/>
        <v>1</v>
      </c>
      <c r="M305" s="18" t="b">
        <f t="shared" si="133"/>
        <v>1</v>
      </c>
      <c r="N305" s="18" t="b">
        <f t="shared" ref="N305" si="134">N302=N303</f>
        <v>1</v>
      </c>
    </row>
    <row r="306" spans="1:14" x14ac:dyDescent="0.3">
      <c r="A306"/>
    </row>
    <row r="307" spans="1:14" x14ac:dyDescent="0.3">
      <c r="A307" s="14" t="str">
        <f>'Data from DHIS2 (AA)'!A217</f>
        <v>Safe Motherhood Program-Aama Program-Incentive-ANC-No of Women Eligible</v>
      </c>
      <c r="B307" s="18">
        <f>'Data from DHIS2 (AA)'!B217</f>
        <v>0</v>
      </c>
      <c r="C307" s="18">
        <f>'Data from DHIS2 (AA)'!C217</f>
        <v>0</v>
      </c>
      <c r="D307" s="18">
        <f>'Data from DHIS2 (AA)'!D217</f>
        <v>0</v>
      </c>
      <c r="E307" s="18">
        <f>'Data from DHIS2 (AA)'!E217</f>
        <v>0</v>
      </c>
      <c r="F307" s="18">
        <f>'Data from DHIS2 (AA)'!F217</f>
        <v>0</v>
      </c>
      <c r="G307" s="18">
        <f>'Data from DHIS2 (AA)'!G217</f>
        <v>0</v>
      </c>
      <c r="H307" s="18">
        <f>'Data from DHIS2 (AA)'!H217</f>
        <v>0</v>
      </c>
      <c r="I307" s="18">
        <f>'Data from DHIS2 (AA)'!I217</f>
        <v>0</v>
      </c>
      <c r="J307" s="18">
        <f>'Data from DHIS2 (AA)'!J217</f>
        <v>0</v>
      </c>
      <c r="K307" s="18">
        <f>'Data from DHIS2 (AA)'!K217</f>
        <v>0</v>
      </c>
      <c r="L307" s="18">
        <f>'Data from DHIS2 (AA)'!L217</f>
        <v>0</v>
      </c>
      <c r="M307" s="18">
        <f>'Data from DHIS2 (AA)'!M217</f>
        <v>0</v>
      </c>
      <c r="N307" s="16">
        <f>SUM(B307:M307)</f>
        <v>0</v>
      </c>
    </row>
    <row r="308" spans="1:14" x14ac:dyDescent="0.3">
      <c r="A308" s="14" t="str">
        <f>'Data from DHIS2 (AA)'!A218</f>
        <v>Safe Motherhood Program-Aama Program-Incentive-ANC-Number of Women Receive</v>
      </c>
      <c r="B308" s="18">
        <f>'Data from DHIS2 (AA)'!B218</f>
        <v>0</v>
      </c>
      <c r="C308" s="18">
        <f>'Data from DHIS2 (AA)'!C218</f>
        <v>0</v>
      </c>
      <c r="D308" s="18">
        <f>'Data from DHIS2 (AA)'!D218</f>
        <v>0</v>
      </c>
      <c r="E308" s="18">
        <f>'Data from DHIS2 (AA)'!E218</f>
        <v>0</v>
      </c>
      <c r="F308" s="18">
        <f>'Data from DHIS2 (AA)'!F218</f>
        <v>0</v>
      </c>
      <c r="G308" s="18">
        <f>'Data from DHIS2 (AA)'!G218</f>
        <v>0</v>
      </c>
      <c r="H308" s="18">
        <f>'Data from DHIS2 (AA)'!H218</f>
        <v>0</v>
      </c>
      <c r="I308" s="18">
        <f>'Data from DHIS2 (AA)'!I218</f>
        <v>0</v>
      </c>
      <c r="J308" s="18">
        <f>'Data from DHIS2 (AA)'!J218</f>
        <v>0</v>
      </c>
      <c r="K308" s="18">
        <f>'Data from DHIS2 (AA)'!K218</f>
        <v>0</v>
      </c>
      <c r="L308" s="18">
        <f>'Data from DHIS2 (AA)'!L218</f>
        <v>0</v>
      </c>
      <c r="M308" s="18">
        <f>'Data from DHIS2 (AA)'!M218</f>
        <v>0</v>
      </c>
      <c r="N308" s="16">
        <f>SUM(B308:M308)</f>
        <v>0</v>
      </c>
    </row>
    <row r="309" spans="1:14" x14ac:dyDescent="0.3">
      <c r="A309" s="17" t="s">
        <v>84</v>
      </c>
      <c r="B309" s="18" t="b">
        <f>B307=B308</f>
        <v>1</v>
      </c>
      <c r="C309" s="18" t="b">
        <f t="shared" ref="C309:N309" si="135">C307=C308</f>
        <v>1</v>
      </c>
      <c r="D309" s="18" t="b">
        <f t="shared" si="135"/>
        <v>1</v>
      </c>
      <c r="E309" s="18" t="b">
        <f t="shared" si="135"/>
        <v>1</v>
      </c>
      <c r="F309" s="18" t="b">
        <f t="shared" si="135"/>
        <v>1</v>
      </c>
      <c r="G309" s="18" t="b">
        <f t="shared" si="135"/>
        <v>1</v>
      </c>
      <c r="H309" s="18" t="b">
        <f t="shared" si="135"/>
        <v>1</v>
      </c>
      <c r="I309" s="18" t="b">
        <f t="shared" si="135"/>
        <v>1</v>
      </c>
      <c r="J309" s="18" t="b">
        <f t="shared" si="135"/>
        <v>1</v>
      </c>
      <c r="K309" s="18" t="b">
        <f t="shared" si="135"/>
        <v>1</v>
      </c>
      <c r="L309" s="18" t="b">
        <f t="shared" si="135"/>
        <v>1</v>
      </c>
      <c r="M309" s="18" t="b">
        <f t="shared" si="135"/>
        <v>1</v>
      </c>
      <c r="N309" s="18" t="b">
        <f t="shared" si="135"/>
        <v>1</v>
      </c>
    </row>
    <row r="310" spans="1:14" x14ac:dyDescent="0.3">
      <c r="A310"/>
    </row>
    <row r="311" spans="1:14" x14ac:dyDescent="0.3">
      <c r="A311" s="14" t="s">
        <v>69</v>
      </c>
      <c r="B311" s="18">
        <f>SUM('Data from DHIS2 (AA)'!B188:B190)</f>
        <v>0</v>
      </c>
      <c r="C311" s="18">
        <f>SUM('Data from DHIS2 (AA)'!C188:C190)</f>
        <v>0</v>
      </c>
      <c r="D311" s="18">
        <f>SUM('Data from DHIS2 (AA)'!D188:D190)</f>
        <v>0</v>
      </c>
      <c r="E311" s="18">
        <f>SUM('Data from DHIS2 (AA)'!E188:E190)</f>
        <v>0</v>
      </c>
      <c r="F311" s="18">
        <f>SUM('Data from DHIS2 (AA)'!F188:F190)</f>
        <v>0</v>
      </c>
      <c r="G311" s="18">
        <f>SUM('Data from DHIS2 (AA)'!G188:G190)</f>
        <v>0</v>
      </c>
      <c r="H311" s="18">
        <f>SUM('Data from DHIS2 (AA)'!H188:H190)</f>
        <v>0</v>
      </c>
      <c r="I311" s="18">
        <f>SUM('Data from DHIS2 (AA)'!I188:I190)</f>
        <v>0</v>
      </c>
      <c r="J311" s="18">
        <f>SUM('Data from DHIS2 (AA)'!J188:J190)</f>
        <v>0</v>
      </c>
      <c r="K311" s="18">
        <f>SUM('Data from DHIS2 (AA)'!K188:K190)</f>
        <v>0</v>
      </c>
      <c r="L311" s="18">
        <f>SUM('Data from DHIS2 (AA)'!L188:L190)</f>
        <v>0</v>
      </c>
      <c r="M311" s="18">
        <f>SUM('Data from DHIS2 (AA)'!M188:M190)</f>
        <v>0</v>
      </c>
      <c r="N311" s="16">
        <f>SUM(B311:M311)</f>
        <v>0</v>
      </c>
    </row>
    <row r="312" spans="1:14" x14ac:dyDescent="0.3">
      <c r="A312" s="14" t="str">
        <f>'Data from DHIS2 (AA)'!A219</f>
        <v>Disaggregation by Sex &amp; Caste/Ethnicity-Institutional Delivery</v>
      </c>
      <c r="B312" s="15">
        <f>'Data from DHIS2 (AA)'!B219</f>
        <v>0</v>
      </c>
      <c r="C312" s="15">
        <f>'Data from DHIS2 (AA)'!C219</f>
        <v>0</v>
      </c>
      <c r="D312" s="15">
        <f>'Data from DHIS2 (AA)'!D219</f>
        <v>0</v>
      </c>
      <c r="E312" s="15">
        <f>'Data from DHIS2 (AA)'!E219</f>
        <v>0</v>
      </c>
      <c r="F312" s="15">
        <f>'Data from DHIS2 (AA)'!F219</f>
        <v>0</v>
      </c>
      <c r="G312" s="15">
        <f>'Data from DHIS2 (AA)'!G219</f>
        <v>0</v>
      </c>
      <c r="H312" s="15">
        <f>'Data from DHIS2 (AA)'!H219</f>
        <v>0</v>
      </c>
      <c r="I312" s="15">
        <f>'Data from DHIS2 (AA)'!I219</f>
        <v>0</v>
      </c>
      <c r="J312" s="15">
        <f>'Data from DHIS2 (AA)'!J219</f>
        <v>0</v>
      </c>
      <c r="K312" s="15">
        <f>'Data from DHIS2 (AA)'!K219</f>
        <v>0</v>
      </c>
      <c r="L312" s="15">
        <f>'Data from DHIS2 (AA)'!L219</f>
        <v>0</v>
      </c>
      <c r="M312" s="15">
        <f>'Data from DHIS2 (AA)'!M219</f>
        <v>0</v>
      </c>
      <c r="N312" s="16">
        <f>SUM(B312:M312)</f>
        <v>0</v>
      </c>
    </row>
    <row r="313" spans="1:14" x14ac:dyDescent="0.3">
      <c r="A313" s="15" t="s">
        <v>85</v>
      </c>
      <c r="B313" s="18" t="b">
        <f>B311=B312</f>
        <v>1</v>
      </c>
      <c r="C313" s="18" t="b">
        <f t="shared" ref="C313:M313" si="136">C311=C312</f>
        <v>1</v>
      </c>
      <c r="D313" s="18" t="b">
        <f t="shared" si="136"/>
        <v>1</v>
      </c>
      <c r="E313" s="18" t="b">
        <f t="shared" si="136"/>
        <v>1</v>
      </c>
      <c r="F313" s="18" t="b">
        <f t="shared" si="136"/>
        <v>1</v>
      </c>
      <c r="G313" s="18" t="b">
        <f t="shared" si="136"/>
        <v>1</v>
      </c>
      <c r="H313" s="18" t="b">
        <f t="shared" si="136"/>
        <v>1</v>
      </c>
      <c r="I313" s="18" t="b">
        <f t="shared" si="136"/>
        <v>1</v>
      </c>
      <c r="J313" s="18" t="b">
        <f t="shared" si="136"/>
        <v>1</v>
      </c>
      <c r="K313" s="18" t="b">
        <f t="shared" si="136"/>
        <v>1</v>
      </c>
      <c r="L313" s="18" t="b">
        <f t="shared" si="136"/>
        <v>1</v>
      </c>
      <c r="M313" s="18" t="b">
        <f t="shared" si="136"/>
        <v>1</v>
      </c>
      <c r="N313" s="18" t="b">
        <f>N311=N312</f>
        <v>1</v>
      </c>
    </row>
    <row r="314" spans="1:14" x14ac:dyDescent="0.3">
      <c r="A314"/>
    </row>
    <row r="315" spans="1:14" x14ac:dyDescent="0.3">
      <c r="A315" s="14" t="str">
        <f>'Data from DHIS2 (AA)'!A220</f>
        <v>FCHV Program-SMH/FP-Home Delivery-Total Live Birth</v>
      </c>
      <c r="B315" s="18">
        <f>'Data from DHIS2 (AA)'!B220</f>
        <v>0</v>
      </c>
      <c r="C315" s="18">
        <f>'Data from DHIS2 (AA)'!C220</f>
        <v>0</v>
      </c>
      <c r="D315" s="18">
        <f>'Data from DHIS2 (AA)'!D220</f>
        <v>0</v>
      </c>
      <c r="E315" s="18">
        <f>'Data from DHIS2 (AA)'!E220</f>
        <v>0</v>
      </c>
      <c r="F315" s="18">
        <f>'Data from DHIS2 (AA)'!F220</f>
        <v>0</v>
      </c>
      <c r="G315" s="18">
        <f>'Data from DHIS2 (AA)'!G220</f>
        <v>0</v>
      </c>
      <c r="H315" s="18">
        <f>'Data from DHIS2 (AA)'!H220</f>
        <v>0</v>
      </c>
      <c r="I315" s="18">
        <f>'Data from DHIS2 (AA)'!I220</f>
        <v>0</v>
      </c>
      <c r="J315" s="18">
        <f>'Data from DHIS2 (AA)'!J220</f>
        <v>0</v>
      </c>
      <c r="K315" s="18">
        <f>'Data from DHIS2 (AA)'!K220</f>
        <v>0</v>
      </c>
      <c r="L315" s="18">
        <f>'Data from DHIS2 (AA)'!L220</f>
        <v>0</v>
      </c>
      <c r="M315" s="18">
        <f>'Data from DHIS2 (AA)'!M220</f>
        <v>0</v>
      </c>
      <c r="N315" s="16">
        <f t="shared" ref="N315" si="137">SUM(B315:M315)</f>
        <v>0</v>
      </c>
    </row>
    <row r="316" spans="1:14" x14ac:dyDescent="0.3">
      <c r="A316" s="14" t="str">
        <f>'Data from DHIS2 (AA)'!A221</f>
        <v>FCHV Program-SMH/FP-Home Delivery-Chlorhexidine applied in cord</v>
      </c>
      <c r="B316" s="18">
        <f>'Data from DHIS2 (AA)'!B221</f>
        <v>0</v>
      </c>
      <c r="C316" s="18">
        <f>'Data from DHIS2 (AA)'!C221</f>
        <v>0</v>
      </c>
      <c r="D316" s="18">
        <f>'Data from DHIS2 (AA)'!D221</f>
        <v>0</v>
      </c>
      <c r="E316" s="18">
        <f>'Data from DHIS2 (AA)'!E221</f>
        <v>0</v>
      </c>
      <c r="F316" s="18">
        <f>'Data from DHIS2 (AA)'!F221</f>
        <v>0</v>
      </c>
      <c r="G316" s="18">
        <f>'Data from DHIS2 (AA)'!G221</f>
        <v>0</v>
      </c>
      <c r="H316" s="18">
        <f>'Data from DHIS2 (AA)'!H221</f>
        <v>0</v>
      </c>
      <c r="I316" s="18">
        <f>'Data from DHIS2 (AA)'!I221</f>
        <v>0</v>
      </c>
      <c r="J316" s="18">
        <f>'Data from DHIS2 (AA)'!J221</f>
        <v>0</v>
      </c>
      <c r="K316" s="18">
        <f>'Data from DHIS2 (AA)'!K221</f>
        <v>0</v>
      </c>
      <c r="L316" s="18">
        <f>'Data from DHIS2 (AA)'!L221</f>
        <v>0</v>
      </c>
      <c r="M316" s="18">
        <f>'Data from DHIS2 (AA)'!M221</f>
        <v>0</v>
      </c>
      <c r="N316" s="16">
        <f>SUM(B316:M316)</f>
        <v>0</v>
      </c>
    </row>
    <row r="317" spans="1:14" x14ac:dyDescent="0.3">
      <c r="A317" s="14" t="str">
        <f>'Data from DHIS2 (AA)'!A222</f>
        <v>FCHV Program-SMH/FP-Home Delivery-Ensure Mesoprostol Tablets Taken</v>
      </c>
      <c r="B317" s="18">
        <f>'Data from DHIS2 (AA)'!B222</f>
        <v>0</v>
      </c>
      <c r="C317" s="18">
        <f>'Data from DHIS2 (AA)'!C222</f>
        <v>0</v>
      </c>
      <c r="D317" s="18">
        <f>'Data from DHIS2 (AA)'!D222</f>
        <v>0</v>
      </c>
      <c r="E317" s="18">
        <f>'Data from DHIS2 (AA)'!E222</f>
        <v>0</v>
      </c>
      <c r="F317" s="18">
        <f>'Data from DHIS2 (AA)'!F222</f>
        <v>0</v>
      </c>
      <c r="G317" s="18">
        <f>'Data from DHIS2 (AA)'!G222</f>
        <v>0</v>
      </c>
      <c r="H317" s="18">
        <f>'Data from DHIS2 (AA)'!H222</f>
        <v>0</v>
      </c>
      <c r="I317" s="18">
        <f>'Data from DHIS2 (AA)'!I222</f>
        <v>0</v>
      </c>
      <c r="J317" s="18">
        <f>'Data from DHIS2 (AA)'!J222</f>
        <v>0</v>
      </c>
      <c r="K317" s="18">
        <f>'Data from DHIS2 (AA)'!K222</f>
        <v>0</v>
      </c>
      <c r="L317" s="18">
        <f>'Data from DHIS2 (AA)'!L222</f>
        <v>0</v>
      </c>
      <c r="M317" s="18">
        <f>'Data from DHIS2 (AA)'!M222</f>
        <v>0</v>
      </c>
      <c r="N317" s="16">
        <f>SUM(B317:M317)</f>
        <v>0</v>
      </c>
    </row>
    <row r="318" spans="1:14" x14ac:dyDescent="0.3">
      <c r="A318" s="15" t="s">
        <v>86</v>
      </c>
      <c r="B318" s="18" t="b">
        <f t="array" ref="B318">AND(EXACT(B315,B316:B317))</f>
        <v>1</v>
      </c>
      <c r="C318" s="18" t="b">
        <f t="array" ref="C318">AND(EXACT(C315,C316:C317))</f>
        <v>1</v>
      </c>
      <c r="D318" s="18" t="b">
        <f t="array" ref="D318">AND(EXACT(D315,D316:D317))</f>
        <v>1</v>
      </c>
      <c r="E318" s="18" t="b">
        <f t="array" ref="E318">AND(EXACT(E315,E316:E317))</f>
        <v>1</v>
      </c>
      <c r="F318" s="18" t="b">
        <f t="array" ref="F318">AND(EXACT(F315,F316:F317))</f>
        <v>1</v>
      </c>
      <c r="G318" s="18" t="b">
        <f t="array" ref="G318">AND(EXACT(G315,G316:G317))</f>
        <v>1</v>
      </c>
      <c r="H318" s="18" t="b">
        <f t="array" ref="H318">AND(EXACT(H315,H316:H317))</f>
        <v>1</v>
      </c>
      <c r="I318" s="18" t="b">
        <f t="array" ref="I318">AND(EXACT(I315,I316:I317))</f>
        <v>1</v>
      </c>
      <c r="J318" s="18" t="b">
        <f t="array" ref="J318">AND(EXACT(J315,J316:J317))</f>
        <v>1</v>
      </c>
      <c r="K318" s="18" t="b">
        <f t="array" ref="K318">AND(EXACT(K315,K316:K317))</f>
        <v>1</v>
      </c>
      <c r="L318" s="18" t="b">
        <f t="array" ref="L318">AND(EXACT(L315,L316:L317))</f>
        <v>1</v>
      </c>
      <c r="M318" s="18" t="b">
        <f t="array" ref="M318">AND(EXACT(M315,M316:M317))</f>
        <v>1</v>
      </c>
      <c r="N318" s="18" t="b">
        <f t="array" ref="N318">AND(EXACT(N315,N316:N317))</f>
        <v>1</v>
      </c>
    </row>
    <row r="319" spans="1:14" x14ac:dyDescent="0.3">
      <c r="A319"/>
    </row>
    <row r="320" spans="1:14" x14ac:dyDescent="0.3">
      <c r="A320" s="14" t="str">
        <f>'Data from DHIS2 (AA)'!A223</f>
        <v>HIV-PMTCT-Pregnant/Intrapartum/Postpartum-Counselled</v>
      </c>
      <c r="B320" s="18">
        <f>'Data from DHIS2 (AA)'!B223</f>
        <v>0</v>
      </c>
      <c r="C320" s="18">
        <f>'Data from DHIS2 (AA)'!C223</f>
        <v>0</v>
      </c>
      <c r="D320" s="18">
        <f>'Data from DHIS2 (AA)'!D223</f>
        <v>0</v>
      </c>
      <c r="E320" s="18">
        <f>'Data from DHIS2 (AA)'!E223</f>
        <v>0</v>
      </c>
      <c r="F320" s="18">
        <f>'Data from DHIS2 (AA)'!F223</f>
        <v>0</v>
      </c>
      <c r="G320" s="18">
        <f>'Data from DHIS2 (AA)'!G223</f>
        <v>0</v>
      </c>
      <c r="H320" s="18">
        <f>'Data from DHIS2 (AA)'!H223</f>
        <v>0</v>
      </c>
      <c r="I320" s="18">
        <f>'Data from DHIS2 (AA)'!I223</f>
        <v>0</v>
      </c>
      <c r="J320" s="18">
        <f>'Data from DHIS2 (AA)'!J223</f>
        <v>0</v>
      </c>
      <c r="K320" s="18">
        <f>'Data from DHIS2 (AA)'!K223</f>
        <v>0</v>
      </c>
      <c r="L320" s="18">
        <f>'Data from DHIS2 (AA)'!L223</f>
        <v>0</v>
      </c>
      <c r="M320" s="18">
        <f>'Data from DHIS2 (AA)'!M223</f>
        <v>0</v>
      </c>
      <c r="N320" s="16">
        <f>SUM(B320:M320)</f>
        <v>0</v>
      </c>
    </row>
    <row r="321" spans="1:15" x14ac:dyDescent="0.3">
      <c r="A321" s="14" t="str">
        <f>'Data from DHIS2 (AA)'!A224</f>
        <v>HIV-PMTCT-Pregnant/Intrapartum/Postpartum-Tested</v>
      </c>
      <c r="B321" s="18">
        <f>'Data from DHIS2 (AA)'!B224</f>
        <v>0</v>
      </c>
      <c r="C321" s="18">
        <f>'Data from DHIS2 (AA)'!C224</f>
        <v>0</v>
      </c>
      <c r="D321" s="18">
        <f>'Data from DHIS2 (AA)'!D224</f>
        <v>0</v>
      </c>
      <c r="E321" s="18">
        <f>'Data from DHIS2 (AA)'!E224</f>
        <v>0</v>
      </c>
      <c r="F321" s="18">
        <f>'Data from DHIS2 (AA)'!F224</f>
        <v>0</v>
      </c>
      <c r="G321" s="18">
        <f>'Data from DHIS2 (AA)'!G224</f>
        <v>0</v>
      </c>
      <c r="H321" s="18">
        <f>'Data from DHIS2 (AA)'!H224</f>
        <v>0</v>
      </c>
      <c r="I321" s="18">
        <f>'Data from DHIS2 (AA)'!I224</f>
        <v>0</v>
      </c>
      <c r="J321" s="18">
        <f>'Data from DHIS2 (AA)'!J224</f>
        <v>0</v>
      </c>
      <c r="K321" s="18">
        <f>'Data from DHIS2 (AA)'!K224</f>
        <v>0</v>
      </c>
      <c r="L321" s="18">
        <f>'Data from DHIS2 (AA)'!L224</f>
        <v>0</v>
      </c>
      <c r="M321" s="18">
        <f>'Data from DHIS2 (AA)'!M224</f>
        <v>0</v>
      </c>
      <c r="N321" s="16">
        <f>SUM(B321:M321)</f>
        <v>0</v>
      </c>
    </row>
    <row r="322" spans="1:15" x14ac:dyDescent="0.3">
      <c r="A322" s="14" t="str">
        <f>'Data from DHIS2 (AA)'!A225</f>
        <v>HIV-PMTCT-Pregnant/Intrapartum/Postpartum-Positive</v>
      </c>
      <c r="B322" s="18">
        <f>'Data from DHIS2 (AA)'!B225</f>
        <v>0</v>
      </c>
      <c r="C322" s="18">
        <f>'Data from DHIS2 (AA)'!C225</f>
        <v>0</v>
      </c>
      <c r="D322" s="18">
        <f>'Data from DHIS2 (AA)'!D225</f>
        <v>0</v>
      </c>
      <c r="E322" s="18">
        <f>'Data from DHIS2 (AA)'!E225</f>
        <v>0</v>
      </c>
      <c r="F322" s="18">
        <f>'Data from DHIS2 (AA)'!F225</f>
        <v>0</v>
      </c>
      <c r="G322" s="18">
        <f>'Data from DHIS2 (AA)'!G225</f>
        <v>0</v>
      </c>
      <c r="H322" s="18">
        <f>'Data from DHIS2 (AA)'!H225</f>
        <v>0</v>
      </c>
      <c r="I322" s="18">
        <f>'Data from DHIS2 (AA)'!I225</f>
        <v>0</v>
      </c>
      <c r="J322" s="18">
        <f>'Data from DHIS2 (AA)'!J225</f>
        <v>0</v>
      </c>
      <c r="K322" s="18">
        <f>'Data from DHIS2 (AA)'!K225</f>
        <v>0</v>
      </c>
      <c r="L322" s="18">
        <f>'Data from DHIS2 (AA)'!L225</f>
        <v>0</v>
      </c>
      <c r="M322" s="18">
        <f>'Data from DHIS2 (AA)'!M225</f>
        <v>0</v>
      </c>
      <c r="N322" s="16">
        <f>SUM(B322:M322)</f>
        <v>0</v>
      </c>
    </row>
    <row r="323" spans="1:15" x14ac:dyDescent="0.3">
      <c r="A323" s="15" t="s">
        <v>542</v>
      </c>
      <c r="B323" s="18" t="b">
        <f>B320=B321</f>
        <v>1</v>
      </c>
      <c r="C323" s="18" t="b">
        <f t="shared" ref="C323:N323" si="138">C320=C321</f>
        <v>1</v>
      </c>
      <c r="D323" s="18" t="b">
        <f t="shared" si="138"/>
        <v>1</v>
      </c>
      <c r="E323" s="18" t="b">
        <f t="shared" si="138"/>
        <v>1</v>
      </c>
      <c r="F323" s="18" t="b">
        <f t="shared" si="138"/>
        <v>1</v>
      </c>
      <c r="G323" s="18" t="b">
        <f t="shared" si="138"/>
        <v>1</v>
      </c>
      <c r="H323" s="18" t="b">
        <f t="shared" si="138"/>
        <v>1</v>
      </c>
      <c r="I323" s="18" t="b">
        <f t="shared" si="138"/>
        <v>1</v>
      </c>
      <c r="J323" s="18" t="b">
        <f t="shared" si="138"/>
        <v>1</v>
      </c>
      <c r="K323" s="18" t="b">
        <f t="shared" si="138"/>
        <v>1</v>
      </c>
      <c r="L323" s="18" t="b">
        <f t="shared" si="138"/>
        <v>1</v>
      </c>
      <c r="M323" s="18" t="b">
        <f t="shared" si="138"/>
        <v>1</v>
      </c>
      <c r="N323" s="18" t="b">
        <f t="shared" si="138"/>
        <v>1</v>
      </c>
    </row>
    <row r="324" spans="1:15" x14ac:dyDescent="0.3">
      <c r="A324" s="2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1:15" x14ac:dyDescent="0.3">
      <c r="A325"/>
    </row>
    <row r="326" spans="1:15" ht="15.6" x14ac:dyDescent="0.3">
      <c r="A326" s="11" t="s">
        <v>630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</row>
    <row r="327" spans="1:15" x14ac:dyDescent="0.3">
      <c r="A327" s="14" t="str">
        <f>'Data from DHIS2 (AA)'!A226</f>
        <v>Family Planning Program-Temporary FP Method-Condom-Pieces Qty</v>
      </c>
      <c r="B327" s="18">
        <f>'Data from DHIS2 (AA)'!B226</f>
        <v>0</v>
      </c>
      <c r="C327" s="18">
        <f>'Data from DHIS2 (AA)'!C226</f>
        <v>0</v>
      </c>
      <c r="D327" s="18">
        <f>'Data from DHIS2 (AA)'!D226</f>
        <v>0</v>
      </c>
      <c r="E327" s="18">
        <f>'Data from DHIS2 (AA)'!E226</f>
        <v>0</v>
      </c>
      <c r="F327" s="18">
        <f>'Data from DHIS2 (AA)'!F226</f>
        <v>0</v>
      </c>
      <c r="G327" s="18">
        <f>'Data from DHIS2 (AA)'!G226</f>
        <v>0</v>
      </c>
      <c r="H327" s="18">
        <f>'Data from DHIS2 (AA)'!H226</f>
        <v>0</v>
      </c>
      <c r="I327" s="18">
        <f>'Data from DHIS2 (AA)'!I226</f>
        <v>0</v>
      </c>
      <c r="J327" s="18">
        <f>'Data from DHIS2 (AA)'!J226</f>
        <v>0</v>
      </c>
      <c r="K327" s="18">
        <f>'Data from DHIS2 (AA)'!K226</f>
        <v>0</v>
      </c>
      <c r="L327" s="18">
        <f>'Data from DHIS2 (AA)'!L226</f>
        <v>0</v>
      </c>
      <c r="M327" s="18">
        <f>'Data from DHIS2 (AA)'!M226</f>
        <v>0</v>
      </c>
      <c r="N327" s="16">
        <f>SUM(B327:M327)</f>
        <v>0</v>
      </c>
    </row>
    <row r="328" spans="1:15" x14ac:dyDescent="0.3">
      <c r="A328" s="14" t="str">
        <f>'Data from DHIS2 (AA)'!A227</f>
        <v>Outreach Clinic &amp; Community Health Program-FP Method-Condom-Piece</v>
      </c>
      <c r="B328" s="18">
        <f>'Data from DHIS2 (AA)'!B227</f>
        <v>0</v>
      </c>
      <c r="C328" s="18">
        <f>'Data from DHIS2 (AA)'!C227</f>
        <v>0</v>
      </c>
      <c r="D328" s="18">
        <f>'Data from DHIS2 (AA)'!D227</f>
        <v>0</v>
      </c>
      <c r="E328" s="18">
        <f>'Data from DHIS2 (AA)'!E227</f>
        <v>0</v>
      </c>
      <c r="F328" s="18">
        <f>'Data from DHIS2 (AA)'!F227</f>
        <v>0</v>
      </c>
      <c r="G328" s="18">
        <f>'Data from DHIS2 (AA)'!G227</f>
        <v>0</v>
      </c>
      <c r="H328" s="18">
        <f>'Data from DHIS2 (AA)'!H227</f>
        <v>0</v>
      </c>
      <c r="I328" s="18">
        <f>'Data from DHIS2 (AA)'!I227</f>
        <v>0</v>
      </c>
      <c r="J328" s="18">
        <f>'Data from DHIS2 (AA)'!J227</f>
        <v>0</v>
      </c>
      <c r="K328" s="18">
        <f>'Data from DHIS2 (AA)'!K227</f>
        <v>0</v>
      </c>
      <c r="L328" s="18">
        <f>'Data from DHIS2 (AA)'!L227</f>
        <v>0</v>
      </c>
      <c r="M328" s="18">
        <f>'Data from DHIS2 (AA)'!M227</f>
        <v>0</v>
      </c>
      <c r="N328" s="16">
        <f>SUM(B328:M328)</f>
        <v>0</v>
      </c>
    </row>
    <row r="329" spans="1:15" x14ac:dyDescent="0.3">
      <c r="A329" s="14" t="str">
        <f>'Data from DHIS2 (AA)'!A228</f>
        <v>FCHV Program-SMH/FP-No. of Condoms Pieces Distribution</v>
      </c>
      <c r="B329" s="18">
        <f>'Data from DHIS2 (AA)'!B228</f>
        <v>0</v>
      </c>
      <c r="C329" s="18">
        <f>'Data from DHIS2 (AA)'!C228</f>
        <v>0</v>
      </c>
      <c r="D329" s="18">
        <f>'Data from DHIS2 (AA)'!D228</f>
        <v>0</v>
      </c>
      <c r="E329" s="18">
        <f>'Data from DHIS2 (AA)'!E228</f>
        <v>0</v>
      </c>
      <c r="F329" s="18">
        <f>'Data from DHIS2 (AA)'!F228</f>
        <v>0</v>
      </c>
      <c r="G329" s="18">
        <f>'Data from DHIS2 (AA)'!G228</f>
        <v>0</v>
      </c>
      <c r="H329" s="18">
        <f>'Data from DHIS2 (AA)'!H228</f>
        <v>0</v>
      </c>
      <c r="I329" s="18">
        <f>'Data from DHIS2 (AA)'!I228</f>
        <v>0</v>
      </c>
      <c r="J329" s="18">
        <f>'Data from DHIS2 (AA)'!J228</f>
        <v>0</v>
      </c>
      <c r="K329" s="18">
        <f>'Data from DHIS2 (AA)'!K228</f>
        <v>0</v>
      </c>
      <c r="L329" s="18">
        <f>'Data from DHIS2 (AA)'!L228</f>
        <v>0</v>
      </c>
      <c r="M329" s="18">
        <f>'Data from DHIS2 (AA)'!M228</f>
        <v>0</v>
      </c>
      <c r="N329" s="16">
        <f>SUM(B329:M329)</f>
        <v>0</v>
      </c>
    </row>
    <row r="330" spans="1:15" x14ac:dyDescent="0.3">
      <c r="A330" s="15" t="s">
        <v>535</v>
      </c>
      <c r="B330" s="18" t="b">
        <f>B327&gt;=SUM(B328:B329)</f>
        <v>1</v>
      </c>
      <c r="C330" s="18" t="b">
        <f t="shared" ref="C330" si="139">C327&gt;=SUM(C328:C329)</f>
        <v>1</v>
      </c>
      <c r="D330" s="18" t="b">
        <f t="shared" ref="D330" si="140">D327&gt;=SUM(D328:D329)</f>
        <v>1</v>
      </c>
      <c r="E330" s="18" t="b">
        <f t="shared" ref="E330" si="141">E327&gt;=SUM(E328:E329)</f>
        <v>1</v>
      </c>
      <c r="F330" s="18" t="b">
        <f t="shared" ref="F330" si="142">F327&gt;=SUM(F328:F329)</f>
        <v>1</v>
      </c>
      <c r="G330" s="18" t="b">
        <f t="shared" ref="G330" si="143">G327&gt;=SUM(G328:G329)</f>
        <v>1</v>
      </c>
      <c r="H330" s="18" t="b">
        <f t="shared" ref="H330" si="144">H327&gt;=SUM(H328:H329)</f>
        <v>1</v>
      </c>
      <c r="I330" s="18" t="b">
        <f t="shared" ref="I330" si="145">I327&gt;=SUM(I328:I329)</f>
        <v>1</v>
      </c>
      <c r="J330" s="18" t="b">
        <f t="shared" ref="J330" si="146">J327&gt;=SUM(J328:J329)</f>
        <v>1</v>
      </c>
      <c r="K330" s="18" t="b">
        <f t="shared" ref="K330" si="147">K327&gt;=SUM(K328:K329)</f>
        <v>1</v>
      </c>
      <c r="L330" s="18" t="b">
        <f t="shared" ref="L330" si="148">L327&gt;=SUM(L328:L329)</f>
        <v>1</v>
      </c>
      <c r="M330" s="18" t="b">
        <f t="shared" ref="M330" si="149">M327&gt;=SUM(M328:M329)</f>
        <v>1</v>
      </c>
    </row>
    <row r="331" spans="1:15" x14ac:dyDescent="0.3">
      <c r="A331"/>
    </row>
    <row r="332" spans="1:15" x14ac:dyDescent="0.3">
      <c r="A332" s="14" t="str">
        <f>'Data from DHIS2 (AA)'!A229</f>
        <v>Pills New Users Total</v>
      </c>
      <c r="B332" s="18">
        <f>'Data from DHIS2 (AA)'!B229</f>
        <v>0</v>
      </c>
      <c r="C332" s="18">
        <f>'Data from DHIS2 (AA)'!C229</f>
        <v>0</v>
      </c>
      <c r="D332" s="18">
        <f>'Data from DHIS2 (AA)'!D229</f>
        <v>0</v>
      </c>
      <c r="E332" s="18">
        <f>'Data from DHIS2 (AA)'!E229</f>
        <v>0</v>
      </c>
      <c r="F332" s="18">
        <f>'Data from DHIS2 (AA)'!F229</f>
        <v>0</v>
      </c>
      <c r="G332" s="18">
        <f>'Data from DHIS2 (AA)'!G229</f>
        <v>0</v>
      </c>
      <c r="H332" s="18">
        <f>'Data from DHIS2 (AA)'!H229</f>
        <v>0</v>
      </c>
      <c r="I332" s="18">
        <f>'Data from DHIS2 (AA)'!I229</f>
        <v>0</v>
      </c>
      <c r="J332" s="18">
        <f>'Data from DHIS2 (AA)'!J229</f>
        <v>0</v>
      </c>
      <c r="K332" s="18">
        <f>'Data from DHIS2 (AA)'!K229</f>
        <v>0</v>
      </c>
      <c r="L332" s="18">
        <f>'Data from DHIS2 (AA)'!L229</f>
        <v>0</v>
      </c>
      <c r="M332" s="18">
        <f>'Data from DHIS2 (AA)'!M229</f>
        <v>0</v>
      </c>
      <c r="N332" s="16">
        <f>SUM(B332:M332)</f>
        <v>0</v>
      </c>
    </row>
    <row r="333" spans="1:15" x14ac:dyDescent="0.3">
      <c r="A333" s="14" t="str">
        <f>'Data from DHIS2 (AA)'!A230</f>
        <v>Family Planning Program-Temporary FP Method-Pills-Discontinued/Removed</v>
      </c>
      <c r="B333" s="18">
        <f>'Data from DHIS2 (AA)'!B230</f>
        <v>0</v>
      </c>
      <c r="C333" s="18">
        <f>'Data from DHIS2 (AA)'!C230</f>
        <v>0</v>
      </c>
      <c r="D333" s="18">
        <f>'Data from DHIS2 (AA)'!D230</f>
        <v>0</v>
      </c>
      <c r="E333" s="18">
        <f>'Data from DHIS2 (AA)'!E230</f>
        <v>0</v>
      </c>
      <c r="F333" s="18">
        <f>'Data from DHIS2 (AA)'!F230</f>
        <v>0</v>
      </c>
      <c r="G333" s="18">
        <f>'Data from DHIS2 (AA)'!G230</f>
        <v>0</v>
      </c>
      <c r="H333" s="18">
        <f>'Data from DHIS2 (AA)'!H230</f>
        <v>0</v>
      </c>
      <c r="I333" s="18">
        <f>'Data from DHIS2 (AA)'!I230</f>
        <v>0</v>
      </c>
      <c r="J333" s="18">
        <f>'Data from DHIS2 (AA)'!J230</f>
        <v>0</v>
      </c>
      <c r="K333" s="18">
        <f>'Data from DHIS2 (AA)'!K230</f>
        <v>0</v>
      </c>
      <c r="L333" s="18">
        <f>'Data from DHIS2 (AA)'!L230</f>
        <v>0</v>
      </c>
      <c r="M333" s="18">
        <f>'Data from DHIS2 (AA)'!M230</f>
        <v>0</v>
      </c>
      <c r="N333" s="16">
        <f>SUM(B333:M333)</f>
        <v>0</v>
      </c>
      <c r="O333" s="2" t="s">
        <v>87</v>
      </c>
    </row>
    <row r="334" spans="1:15" x14ac:dyDescent="0.3">
      <c r="A334" s="14" t="str">
        <f>'Data from DHIS2 (AA)'!A231</f>
        <v>Family Planning Program-Temporary FP Method-Pills-Current User</v>
      </c>
      <c r="B334" s="18">
        <f>'Data from DHIS2 (AA)'!B231</f>
        <v>0</v>
      </c>
      <c r="C334" s="18">
        <f>'Data from DHIS2 (AA)'!C231</f>
        <v>0</v>
      </c>
      <c r="D334" s="18">
        <f>'Data from DHIS2 (AA)'!D231</f>
        <v>0</v>
      </c>
      <c r="E334" s="18">
        <f>'Data from DHIS2 (AA)'!E231</f>
        <v>0</v>
      </c>
      <c r="F334" s="18">
        <f>'Data from DHIS2 (AA)'!F231</f>
        <v>0</v>
      </c>
      <c r="G334" s="18">
        <f>'Data from DHIS2 (AA)'!G231</f>
        <v>0</v>
      </c>
      <c r="H334" s="18">
        <f>'Data from DHIS2 (AA)'!H231</f>
        <v>0</v>
      </c>
      <c r="I334" s="18">
        <f>'Data from DHIS2 (AA)'!I231</f>
        <v>0</v>
      </c>
      <c r="J334" s="18">
        <f>'Data from DHIS2 (AA)'!J231</f>
        <v>0</v>
      </c>
      <c r="K334" s="18">
        <f>'Data from DHIS2 (AA)'!K231</f>
        <v>0</v>
      </c>
      <c r="L334" s="18">
        <f>'Data from DHIS2 (AA)'!L231</f>
        <v>0</v>
      </c>
      <c r="M334" s="18">
        <f>'Data from DHIS2 (AA)'!M231</f>
        <v>0</v>
      </c>
      <c r="N334" s="16">
        <f>M334</f>
        <v>0</v>
      </c>
    </row>
    <row r="335" spans="1:15" x14ac:dyDescent="0.3">
      <c r="A335" s="30" t="s">
        <v>560</v>
      </c>
      <c r="B335" s="26"/>
      <c r="C335" s="18">
        <f>IF(C334=0,0,B334+C332-C333)</f>
        <v>0</v>
      </c>
      <c r="D335" s="18">
        <f t="shared" ref="D335" si="150">IF(D334=0,0,C334+D332-D333)</f>
        <v>0</v>
      </c>
      <c r="E335" s="18">
        <f t="shared" ref="E335" si="151">IF(E334=0,0,D334+E332-E333)</f>
        <v>0</v>
      </c>
      <c r="F335" s="18">
        <f t="shared" ref="F335" si="152">IF(F334=0,0,E334+F332-F333)</f>
        <v>0</v>
      </c>
      <c r="G335" s="18">
        <f t="shared" ref="G335" si="153">IF(G334=0,0,F334+G332-G333)</f>
        <v>0</v>
      </c>
      <c r="H335" s="18">
        <f t="shared" ref="H335" si="154">IF(H334=0,0,G334+H332-H333)</f>
        <v>0</v>
      </c>
      <c r="I335" s="18">
        <f t="shared" ref="I335" si="155">IF(I334=0,0,H334+I332-I333)</f>
        <v>0</v>
      </c>
      <c r="J335" s="18">
        <f t="shared" ref="J335" si="156">IF(J334=0,0,I334+J332-J333)</f>
        <v>0</v>
      </c>
      <c r="K335" s="18">
        <f t="shared" ref="K335" si="157">IF(K334=0,0,J334+K332-K333)</f>
        <v>0</v>
      </c>
      <c r="L335" s="18">
        <f t="shared" ref="L335" si="158">IF(L334=0,0,K334+L332-L333)</f>
        <v>0</v>
      </c>
      <c r="M335" s="18">
        <f t="shared" ref="M335" si="159">IF(M334=0,0,L334+M332-M333)</f>
        <v>0</v>
      </c>
      <c r="N335" s="16">
        <f>SUM(B335:M335)</f>
        <v>0</v>
      </c>
    </row>
    <row r="336" spans="1:15" x14ac:dyDescent="0.3">
      <c r="A336" s="15" t="s">
        <v>561</v>
      </c>
      <c r="B336" s="26"/>
      <c r="C336" s="18" t="b">
        <f>C335&lt;=C334</f>
        <v>1</v>
      </c>
      <c r="D336" s="18" t="b">
        <f t="shared" ref="D336" si="160">D335&lt;=D334</f>
        <v>1</v>
      </c>
      <c r="E336" s="18" t="b">
        <f t="shared" ref="E336" si="161">E335&lt;=E334</f>
        <v>1</v>
      </c>
      <c r="F336" s="18" t="b">
        <f t="shared" ref="F336" si="162">F335&lt;=F334</f>
        <v>1</v>
      </c>
      <c r="G336" s="18" t="b">
        <f t="shared" ref="G336" si="163">G335&lt;=G334</f>
        <v>1</v>
      </c>
      <c r="H336" s="18" t="b">
        <f t="shared" ref="H336" si="164">H335&lt;=H334</f>
        <v>1</v>
      </c>
      <c r="I336" s="18" t="b">
        <f t="shared" ref="I336" si="165">I335&lt;=I334</f>
        <v>1</v>
      </c>
      <c r="J336" s="18" t="b">
        <f t="shared" ref="J336" si="166">J335&lt;=J334</f>
        <v>1</v>
      </c>
      <c r="K336" s="18" t="b">
        <f t="shared" ref="K336" si="167">K335&lt;=K334</f>
        <v>1</v>
      </c>
      <c r="L336" s="18" t="b">
        <f t="shared" ref="L336" si="168">L335&lt;=L334</f>
        <v>1</v>
      </c>
      <c r="M336" s="18" t="b">
        <f t="shared" ref="M336" si="169">M335&lt;=M334</f>
        <v>1</v>
      </c>
    </row>
    <row r="337" spans="1:15" x14ac:dyDescent="0.3">
      <c r="A337"/>
    </row>
    <row r="338" spans="1:15" x14ac:dyDescent="0.3">
      <c r="A338" s="14" t="str">
        <f>'Data from DHIS2 (AA)'!A232</f>
        <v>Family Planning Program-Temporary FP Method-Pills-Cycle Qty</v>
      </c>
      <c r="B338" s="18">
        <f>'Data from DHIS2 (AA)'!B232</f>
        <v>0</v>
      </c>
      <c r="C338" s="18">
        <f>'Data from DHIS2 (AA)'!C232</f>
        <v>0</v>
      </c>
      <c r="D338" s="18">
        <f>'Data from DHIS2 (AA)'!D232</f>
        <v>0</v>
      </c>
      <c r="E338" s="18">
        <f>'Data from DHIS2 (AA)'!E232</f>
        <v>0</v>
      </c>
      <c r="F338" s="18">
        <f>'Data from DHIS2 (AA)'!F232</f>
        <v>0</v>
      </c>
      <c r="G338" s="18">
        <f>'Data from DHIS2 (AA)'!G232</f>
        <v>0</v>
      </c>
      <c r="H338" s="18">
        <f>'Data from DHIS2 (AA)'!H232</f>
        <v>0</v>
      </c>
      <c r="I338" s="18">
        <f>'Data from DHIS2 (AA)'!I232</f>
        <v>0</v>
      </c>
      <c r="J338" s="18">
        <f>'Data from DHIS2 (AA)'!J232</f>
        <v>0</v>
      </c>
      <c r="K338" s="18">
        <f>'Data from DHIS2 (AA)'!K232</f>
        <v>0</v>
      </c>
      <c r="L338" s="18">
        <f>'Data from DHIS2 (AA)'!L232</f>
        <v>0</v>
      </c>
      <c r="M338" s="18">
        <f>'Data from DHIS2 (AA)'!M232</f>
        <v>0</v>
      </c>
      <c r="N338" s="16">
        <f t="shared" ref="N338:N340" si="170">SUM(B338:M338)</f>
        <v>0</v>
      </c>
    </row>
    <row r="339" spans="1:15" x14ac:dyDescent="0.3">
      <c r="A339" s="14" t="str">
        <f>'Data from DHIS2 (AA)'!A233</f>
        <v>Outreach Clinic &amp; Community Health Program-FP Method-Pills-Cycle</v>
      </c>
      <c r="B339" s="18">
        <f>'Data from DHIS2 (AA)'!B233</f>
        <v>0</v>
      </c>
      <c r="C339" s="18">
        <f>'Data from DHIS2 (AA)'!C233</f>
        <v>0</v>
      </c>
      <c r="D339" s="18">
        <f>'Data from DHIS2 (AA)'!D233</f>
        <v>0</v>
      </c>
      <c r="E339" s="18">
        <f>'Data from DHIS2 (AA)'!E233</f>
        <v>0</v>
      </c>
      <c r="F339" s="18">
        <f>'Data from DHIS2 (AA)'!F233</f>
        <v>0</v>
      </c>
      <c r="G339" s="18">
        <f>'Data from DHIS2 (AA)'!G233</f>
        <v>0</v>
      </c>
      <c r="H339" s="18">
        <f>'Data from DHIS2 (AA)'!H233</f>
        <v>0</v>
      </c>
      <c r="I339" s="18">
        <f>'Data from DHIS2 (AA)'!I233</f>
        <v>0</v>
      </c>
      <c r="J339" s="18">
        <f>'Data from DHIS2 (AA)'!J233</f>
        <v>0</v>
      </c>
      <c r="K339" s="18">
        <f>'Data from DHIS2 (AA)'!K233</f>
        <v>0</v>
      </c>
      <c r="L339" s="18">
        <f>'Data from DHIS2 (AA)'!L233</f>
        <v>0</v>
      </c>
      <c r="M339" s="18">
        <f>'Data from DHIS2 (AA)'!M233</f>
        <v>0</v>
      </c>
      <c r="N339" s="16">
        <f t="shared" si="170"/>
        <v>0</v>
      </c>
    </row>
    <row r="340" spans="1:15" x14ac:dyDescent="0.3">
      <c r="A340" s="14" t="str">
        <f>'Data from DHIS2 (AA)'!A234</f>
        <v>FCHV Program-SMH/FP-Pills Cycles Distribution</v>
      </c>
      <c r="B340" s="18">
        <f>'Data from DHIS2 (AA)'!B234</f>
        <v>0</v>
      </c>
      <c r="C340" s="18">
        <f>'Data from DHIS2 (AA)'!C234</f>
        <v>0</v>
      </c>
      <c r="D340" s="18">
        <f>'Data from DHIS2 (AA)'!D234</f>
        <v>0</v>
      </c>
      <c r="E340" s="18">
        <f>'Data from DHIS2 (AA)'!E234</f>
        <v>0</v>
      </c>
      <c r="F340" s="18">
        <f>'Data from DHIS2 (AA)'!F234</f>
        <v>0</v>
      </c>
      <c r="G340" s="18">
        <f>'Data from DHIS2 (AA)'!G234</f>
        <v>0</v>
      </c>
      <c r="H340" s="18">
        <f>'Data from DHIS2 (AA)'!H234</f>
        <v>0</v>
      </c>
      <c r="I340" s="18">
        <f>'Data from DHIS2 (AA)'!I234</f>
        <v>0</v>
      </c>
      <c r="J340" s="18">
        <f>'Data from DHIS2 (AA)'!J234</f>
        <v>0</v>
      </c>
      <c r="K340" s="18">
        <f>'Data from DHIS2 (AA)'!K234</f>
        <v>0</v>
      </c>
      <c r="L340" s="18">
        <f>'Data from DHIS2 (AA)'!L234</f>
        <v>0</v>
      </c>
      <c r="M340" s="18">
        <f>'Data from DHIS2 (AA)'!M234</f>
        <v>0</v>
      </c>
      <c r="N340" s="16">
        <f t="shared" si="170"/>
        <v>0</v>
      </c>
    </row>
    <row r="341" spans="1:15" x14ac:dyDescent="0.3">
      <c r="A341" s="15" t="s">
        <v>536</v>
      </c>
      <c r="B341" s="18" t="b">
        <f t="shared" ref="B341:D341" si="171">B338&gt;=SUM(B339:B340)</f>
        <v>1</v>
      </c>
      <c r="C341" s="18" t="b">
        <f t="shared" si="171"/>
        <v>1</v>
      </c>
      <c r="D341" s="18" t="b">
        <f t="shared" si="171"/>
        <v>1</v>
      </c>
      <c r="E341" s="18" t="b">
        <f t="shared" ref="E341" si="172">E338&gt;=SUM(E339:E340)</f>
        <v>1</v>
      </c>
      <c r="F341" s="18" t="b">
        <f t="shared" ref="F341" si="173">F338&gt;=SUM(F339:F340)</f>
        <v>1</v>
      </c>
      <c r="G341" s="18" t="b">
        <f t="shared" ref="G341" si="174">G338&gt;=SUM(G339:G340)</f>
        <v>1</v>
      </c>
      <c r="H341" s="18" t="b">
        <f t="shared" ref="H341" si="175">H338&gt;=SUM(H339:H340)</f>
        <v>1</v>
      </c>
      <c r="I341" s="18" t="b">
        <f t="shared" ref="I341" si="176">I338&gt;=SUM(I339:I340)</f>
        <v>1</v>
      </c>
      <c r="J341" s="18" t="b">
        <f t="shared" ref="J341" si="177">J338&gt;=SUM(J339:J340)</f>
        <v>1</v>
      </c>
      <c r="K341" s="18" t="b">
        <f t="shared" ref="K341" si="178">K338&gt;=SUM(K339:K340)</f>
        <v>1</v>
      </c>
      <c r="L341" s="18" t="b">
        <f t="shared" ref="L341" si="179">L338&gt;=SUM(L339:L340)</f>
        <v>1</v>
      </c>
      <c r="M341" s="18" t="b">
        <f t="shared" ref="M341" si="180">M338&gt;=SUM(M339:M340)</f>
        <v>1</v>
      </c>
    </row>
    <row r="342" spans="1:15" x14ac:dyDescent="0.3">
      <c r="A342"/>
    </row>
    <row r="343" spans="1:15" x14ac:dyDescent="0.3">
      <c r="A343" s="14" t="str">
        <f>'Data from DHIS2 (AA)'!A235</f>
        <v>Depo New Users Total</v>
      </c>
      <c r="B343" s="18">
        <f>'Data from DHIS2 (AA)'!B235</f>
        <v>0</v>
      </c>
      <c r="C343" s="18">
        <f>'Data from DHIS2 (AA)'!C235</f>
        <v>0</v>
      </c>
      <c r="D343" s="18">
        <f>'Data from DHIS2 (AA)'!D235</f>
        <v>0</v>
      </c>
      <c r="E343" s="18">
        <f>'Data from DHIS2 (AA)'!E235</f>
        <v>0</v>
      </c>
      <c r="F343" s="18">
        <f>'Data from DHIS2 (AA)'!F235</f>
        <v>0</v>
      </c>
      <c r="G343" s="18">
        <f>'Data from DHIS2 (AA)'!G235</f>
        <v>0</v>
      </c>
      <c r="H343" s="18">
        <f>'Data from DHIS2 (AA)'!H235</f>
        <v>0</v>
      </c>
      <c r="I343" s="18">
        <f>'Data from DHIS2 (AA)'!I235</f>
        <v>0</v>
      </c>
      <c r="J343" s="18">
        <f>'Data from DHIS2 (AA)'!J235</f>
        <v>0</v>
      </c>
      <c r="K343" s="18">
        <f>'Data from DHIS2 (AA)'!K235</f>
        <v>0</v>
      </c>
      <c r="L343" s="18">
        <f>'Data from DHIS2 (AA)'!L235</f>
        <v>0</v>
      </c>
      <c r="M343" s="18">
        <f>'Data from DHIS2 (AA)'!M235</f>
        <v>0</v>
      </c>
      <c r="N343" s="16">
        <f t="shared" ref="N343:N346" si="181">SUM(B343:M343)</f>
        <v>0</v>
      </c>
    </row>
    <row r="344" spans="1:15" x14ac:dyDescent="0.3">
      <c r="A344" s="14" t="str">
        <f>'Data from DHIS2 (AA)'!A236</f>
        <v>Family Planning Program-Temporary FP Method-Depo-Discontinued/Removed</v>
      </c>
      <c r="B344" s="18">
        <f>'Data from DHIS2 (AA)'!B236</f>
        <v>0</v>
      </c>
      <c r="C344" s="18">
        <f>'Data from DHIS2 (AA)'!C236</f>
        <v>0</v>
      </c>
      <c r="D344" s="18">
        <f>'Data from DHIS2 (AA)'!D236</f>
        <v>0</v>
      </c>
      <c r="E344" s="18">
        <f>'Data from DHIS2 (AA)'!E236</f>
        <v>0</v>
      </c>
      <c r="F344" s="18">
        <f>'Data from DHIS2 (AA)'!F236</f>
        <v>0</v>
      </c>
      <c r="G344" s="18">
        <f>'Data from DHIS2 (AA)'!G236</f>
        <v>0</v>
      </c>
      <c r="H344" s="18">
        <f>'Data from DHIS2 (AA)'!H236</f>
        <v>0</v>
      </c>
      <c r="I344" s="18">
        <f>'Data from DHIS2 (AA)'!I236</f>
        <v>0</v>
      </c>
      <c r="J344" s="18">
        <f>'Data from DHIS2 (AA)'!J236</f>
        <v>0</v>
      </c>
      <c r="K344" s="18">
        <f>'Data from DHIS2 (AA)'!K236</f>
        <v>0</v>
      </c>
      <c r="L344" s="18">
        <f>'Data from DHIS2 (AA)'!L236</f>
        <v>0</v>
      </c>
      <c r="M344" s="18">
        <f>'Data from DHIS2 (AA)'!M236</f>
        <v>0</v>
      </c>
      <c r="N344" s="16">
        <f t="shared" si="181"/>
        <v>0</v>
      </c>
      <c r="O344" s="2" t="s">
        <v>87</v>
      </c>
    </row>
    <row r="345" spans="1:15" x14ac:dyDescent="0.3">
      <c r="A345" s="14" t="str">
        <f>'Data from DHIS2 (AA)'!A237</f>
        <v>Family Planning Program-Temporary FP Method-Depo-Current User</v>
      </c>
      <c r="B345" s="18">
        <f>'Data from DHIS2 (AA)'!B237</f>
        <v>0</v>
      </c>
      <c r="C345" s="18">
        <f>'Data from DHIS2 (AA)'!C237</f>
        <v>0</v>
      </c>
      <c r="D345" s="18">
        <f>'Data from DHIS2 (AA)'!D237</f>
        <v>0</v>
      </c>
      <c r="E345" s="18">
        <f>'Data from DHIS2 (AA)'!E237</f>
        <v>0</v>
      </c>
      <c r="F345" s="18">
        <f>'Data from DHIS2 (AA)'!F237</f>
        <v>0</v>
      </c>
      <c r="G345" s="18">
        <f>'Data from DHIS2 (AA)'!G237</f>
        <v>0</v>
      </c>
      <c r="H345" s="18">
        <f>'Data from DHIS2 (AA)'!H237</f>
        <v>0</v>
      </c>
      <c r="I345" s="18">
        <f>'Data from DHIS2 (AA)'!I237</f>
        <v>0</v>
      </c>
      <c r="J345" s="18">
        <f>'Data from DHIS2 (AA)'!J237</f>
        <v>0</v>
      </c>
      <c r="K345" s="18">
        <f>'Data from DHIS2 (AA)'!K237</f>
        <v>0</v>
      </c>
      <c r="L345" s="18">
        <f>'Data from DHIS2 (AA)'!L237</f>
        <v>0</v>
      </c>
      <c r="M345" s="18">
        <f>'Data from DHIS2 (AA)'!M237</f>
        <v>0</v>
      </c>
      <c r="N345" s="16">
        <f>M345</f>
        <v>0</v>
      </c>
    </row>
    <row r="346" spans="1:15" x14ac:dyDescent="0.3">
      <c r="A346" s="30" t="s">
        <v>562</v>
      </c>
      <c r="B346" s="26"/>
      <c r="C346" s="18">
        <f>IF(C345=0,0,B345+C343-C344)</f>
        <v>0</v>
      </c>
      <c r="D346" s="18">
        <f t="shared" ref="D346" si="182">IF(D345=0,0,C345+D343-D344)</f>
        <v>0</v>
      </c>
      <c r="E346" s="18">
        <f t="shared" ref="E346" si="183">IF(E345=0,0,D345+E343-E344)</f>
        <v>0</v>
      </c>
      <c r="F346" s="18">
        <f t="shared" ref="F346" si="184">IF(F345=0,0,E345+F343-F344)</f>
        <v>0</v>
      </c>
      <c r="G346" s="18">
        <f t="shared" ref="G346" si="185">IF(G345=0,0,F345+G343-G344)</f>
        <v>0</v>
      </c>
      <c r="H346" s="18">
        <f t="shared" ref="H346" si="186">IF(H345=0,0,G345+H343-H344)</f>
        <v>0</v>
      </c>
      <c r="I346" s="18">
        <f t="shared" ref="I346" si="187">IF(I345=0,0,H345+I343-I344)</f>
        <v>0</v>
      </c>
      <c r="J346" s="18">
        <f t="shared" ref="J346" si="188">IF(J345=0,0,I345+J343-J344)</f>
        <v>0</v>
      </c>
      <c r="K346" s="18">
        <f t="shared" ref="K346" si="189">IF(K345=0,0,J345+K343-K344)</f>
        <v>0</v>
      </c>
      <c r="L346" s="18">
        <f t="shared" ref="L346" si="190">IF(L345=0,0,K345+L343-L344)</f>
        <v>0</v>
      </c>
      <c r="M346" s="18">
        <f t="shared" ref="M346" si="191">IF(M345=0,0,L345+M343-M344)</f>
        <v>0</v>
      </c>
      <c r="N346" s="16">
        <f t="shared" si="181"/>
        <v>0</v>
      </c>
    </row>
    <row r="347" spans="1:15" x14ac:dyDescent="0.3">
      <c r="A347" s="15" t="s">
        <v>563</v>
      </c>
      <c r="B347" s="26"/>
      <c r="C347" s="18" t="b">
        <f>C346&lt;=C345</f>
        <v>1</v>
      </c>
      <c r="D347" s="18" t="b">
        <f t="shared" ref="D347:M347" si="192">D346&lt;=D345</f>
        <v>1</v>
      </c>
      <c r="E347" s="18" t="b">
        <f t="shared" si="192"/>
        <v>1</v>
      </c>
      <c r="F347" s="18" t="b">
        <f t="shared" si="192"/>
        <v>1</v>
      </c>
      <c r="G347" s="18" t="b">
        <f t="shared" si="192"/>
        <v>1</v>
      </c>
      <c r="H347" s="18" t="b">
        <f t="shared" si="192"/>
        <v>1</v>
      </c>
      <c r="I347" s="18" t="b">
        <f t="shared" si="192"/>
        <v>1</v>
      </c>
      <c r="J347" s="18" t="b">
        <f t="shared" si="192"/>
        <v>1</v>
      </c>
      <c r="K347" s="18" t="b">
        <f t="shared" si="192"/>
        <v>1</v>
      </c>
      <c r="L347" s="18" t="b">
        <f t="shared" si="192"/>
        <v>1</v>
      </c>
      <c r="M347" s="18" t="b">
        <f t="shared" si="192"/>
        <v>1</v>
      </c>
    </row>
    <row r="348" spans="1:15" x14ac:dyDescent="0.3">
      <c r="A348"/>
    </row>
    <row r="349" spans="1:15" x14ac:dyDescent="0.3">
      <c r="A349" s="14" t="str">
        <f>'Data from DHIS2 (AA)'!A238</f>
        <v>IUCD New Users Total</v>
      </c>
      <c r="B349" s="18">
        <f>'Data from DHIS2 (AA)'!B238</f>
        <v>0</v>
      </c>
      <c r="C349" s="18">
        <f>'Data from DHIS2 (AA)'!C238</f>
        <v>0</v>
      </c>
      <c r="D349" s="18">
        <f>'Data from DHIS2 (AA)'!D238</f>
        <v>0</v>
      </c>
      <c r="E349" s="18">
        <f>'Data from DHIS2 (AA)'!E238</f>
        <v>0</v>
      </c>
      <c r="F349" s="18">
        <f>'Data from DHIS2 (AA)'!F238</f>
        <v>0</v>
      </c>
      <c r="G349" s="18">
        <f>'Data from DHIS2 (AA)'!G238</f>
        <v>0</v>
      </c>
      <c r="H349" s="18">
        <f>'Data from DHIS2 (AA)'!H238</f>
        <v>0</v>
      </c>
      <c r="I349" s="18">
        <f>'Data from DHIS2 (AA)'!I238</f>
        <v>0</v>
      </c>
      <c r="J349" s="18">
        <f>'Data from DHIS2 (AA)'!J238</f>
        <v>0</v>
      </c>
      <c r="K349" s="18">
        <f>'Data from DHIS2 (AA)'!K238</f>
        <v>0</v>
      </c>
      <c r="L349" s="18">
        <f>'Data from DHIS2 (AA)'!L238</f>
        <v>0</v>
      </c>
      <c r="M349" s="18">
        <f>'Data from DHIS2 (AA)'!M238</f>
        <v>0</v>
      </c>
      <c r="N349" s="16">
        <f>SUM(B349:M349)</f>
        <v>0</v>
      </c>
    </row>
    <row r="350" spans="1:15" x14ac:dyDescent="0.3">
      <c r="A350" s="14" t="str">
        <f>'Data from DHIS2 (AA)'!A239</f>
        <v>Family Planning Program-Temporary FP Method-IUCD-Discontinued/Removed</v>
      </c>
      <c r="B350" s="18">
        <f>'Data from DHIS2 (AA)'!B239</f>
        <v>0</v>
      </c>
      <c r="C350" s="18">
        <f>'Data from DHIS2 (AA)'!C239</f>
        <v>0</v>
      </c>
      <c r="D350" s="18">
        <f>'Data from DHIS2 (AA)'!D239</f>
        <v>0</v>
      </c>
      <c r="E350" s="18">
        <f>'Data from DHIS2 (AA)'!E239</f>
        <v>0</v>
      </c>
      <c r="F350" s="18">
        <f>'Data from DHIS2 (AA)'!F239</f>
        <v>0</v>
      </c>
      <c r="G350" s="18">
        <f>'Data from DHIS2 (AA)'!G239</f>
        <v>0</v>
      </c>
      <c r="H350" s="18">
        <f>'Data from DHIS2 (AA)'!H239</f>
        <v>0</v>
      </c>
      <c r="I350" s="18">
        <f>'Data from DHIS2 (AA)'!I239</f>
        <v>0</v>
      </c>
      <c r="J350" s="18">
        <f>'Data from DHIS2 (AA)'!J239</f>
        <v>0</v>
      </c>
      <c r="K350" s="18">
        <f>'Data from DHIS2 (AA)'!K239</f>
        <v>0</v>
      </c>
      <c r="L350" s="18">
        <f>'Data from DHIS2 (AA)'!L239</f>
        <v>0</v>
      </c>
      <c r="M350" s="18">
        <f>'Data from DHIS2 (AA)'!M239</f>
        <v>0</v>
      </c>
      <c r="N350" s="16">
        <f t="shared" ref="N350:N352" si="193">SUM(B350:M350)</f>
        <v>0</v>
      </c>
      <c r="O350" s="2" t="s">
        <v>87</v>
      </c>
    </row>
    <row r="351" spans="1:15" x14ac:dyDescent="0.3">
      <c r="A351" s="14" t="str">
        <f>'Data from DHIS2 (AA)'!A240</f>
        <v>Family Planning Program-Temporary FP Method-IUCD-Current User</v>
      </c>
      <c r="B351" s="18">
        <f>'Data from DHIS2 (AA)'!B240</f>
        <v>0</v>
      </c>
      <c r="C351" s="18">
        <f>'Data from DHIS2 (AA)'!C240</f>
        <v>0</v>
      </c>
      <c r="D351" s="18">
        <f>'Data from DHIS2 (AA)'!D240</f>
        <v>0</v>
      </c>
      <c r="E351" s="18">
        <f>'Data from DHIS2 (AA)'!E240</f>
        <v>0</v>
      </c>
      <c r="F351" s="18">
        <f>'Data from DHIS2 (AA)'!F240</f>
        <v>0</v>
      </c>
      <c r="G351" s="18">
        <f>'Data from DHIS2 (AA)'!G240</f>
        <v>0</v>
      </c>
      <c r="H351" s="18">
        <f>'Data from DHIS2 (AA)'!H240</f>
        <v>0</v>
      </c>
      <c r="I351" s="18">
        <f>'Data from DHIS2 (AA)'!I240</f>
        <v>0</v>
      </c>
      <c r="J351" s="18">
        <f>'Data from DHIS2 (AA)'!J240</f>
        <v>0</v>
      </c>
      <c r="K351" s="18">
        <f>'Data from DHIS2 (AA)'!K240</f>
        <v>0</v>
      </c>
      <c r="L351" s="18">
        <f>'Data from DHIS2 (AA)'!L240</f>
        <v>0</v>
      </c>
      <c r="M351" s="18">
        <f>'Data from DHIS2 (AA)'!M240</f>
        <v>0</v>
      </c>
      <c r="N351" s="16">
        <f>M351</f>
        <v>0</v>
      </c>
    </row>
    <row r="352" spans="1:15" x14ac:dyDescent="0.3">
      <c r="A352" s="30" t="s">
        <v>564</v>
      </c>
      <c r="B352" s="26"/>
      <c r="C352" s="18">
        <f>IF(C351=0,0,B351+C349-C350)</f>
        <v>0</v>
      </c>
      <c r="D352" s="18">
        <f t="shared" ref="D352" si="194">IF(D351=0,0,C351+D349-D350)</f>
        <v>0</v>
      </c>
      <c r="E352" s="18">
        <f t="shared" ref="E352" si="195">IF(E351=0,0,D351+E349-E350)</f>
        <v>0</v>
      </c>
      <c r="F352" s="18">
        <f t="shared" ref="F352" si="196">IF(F351=0,0,E351+F349-F350)</f>
        <v>0</v>
      </c>
      <c r="G352" s="18">
        <f t="shared" ref="G352" si="197">IF(G351=0,0,F351+G349-G350)</f>
        <v>0</v>
      </c>
      <c r="H352" s="18">
        <f t="shared" ref="H352" si="198">IF(H351=0,0,G351+H349-H350)</f>
        <v>0</v>
      </c>
      <c r="I352" s="18">
        <f t="shared" ref="I352" si="199">IF(I351=0,0,H351+I349-I350)</f>
        <v>0</v>
      </c>
      <c r="J352" s="18">
        <f t="shared" ref="J352" si="200">IF(J351=0,0,I351+J349-J350)</f>
        <v>0</v>
      </c>
      <c r="K352" s="18">
        <f t="shared" ref="K352" si="201">IF(K351=0,0,J351+K349-K350)</f>
        <v>0</v>
      </c>
      <c r="L352" s="18">
        <f t="shared" ref="L352" si="202">IF(L351=0,0,K351+L349-L350)</f>
        <v>0</v>
      </c>
      <c r="M352" s="18">
        <f t="shared" ref="M352" si="203">IF(M351=0,0,L351+M349-M350)</f>
        <v>0</v>
      </c>
      <c r="N352" s="16">
        <f t="shared" si="193"/>
        <v>0</v>
      </c>
    </row>
    <row r="353" spans="1:15" x14ac:dyDescent="0.3">
      <c r="A353" s="15" t="s">
        <v>565</v>
      </c>
      <c r="B353" s="26"/>
      <c r="C353" s="18" t="b">
        <f>C352&lt;=C351</f>
        <v>1</v>
      </c>
      <c r="D353" s="18" t="b">
        <f t="shared" ref="D353:M353" si="204">D352&lt;=D351</f>
        <v>1</v>
      </c>
      <c r="E353" s="18" t="b">
        <f t="shared" si="204"/>
        <v>1</v>
      </c>
      <c r="F353" s="18" t="b">
        <f t="shared" si="204"/>
        <v>1</v>
      </c>
      <c r="G353" s="18" t="b">
        <f t="shared" si="204"/>
        <v>1</v>
      </c>
      <c r="H353" s="18" t="b">
        <f t="shared" si="204"/>
        <v>1</v>
      </c>
      <c r="I353" s="18" t="b">
        <f t="shared" si="204"/>
        <v>1</v>
      </c>
      <c r="J353" s="18" t="b">
        <f t="shared" si="204"/>
        <v>1</v>
      </c>
      <c r="K353" s="18" t="b">
        <f t="shared" si="204"/>
        <v>1</v>
      </c>
      <c r="L353" s="18" t="b">
        <f t="shared" si="204"/>
        <v>1</v>
      </c>
      <c r="M353" s="18" t="b">
        <f t="shared" si="204"/>
        <v>1</v>
      </c>
    </row>
    <row r="354" spans="1:15" x14ac:dyDescent="0.3">
      <c r="A354"/>
    </row>
    <row r="355" spans="1:15" x14ac:dyDescent="0.3">
      <c r="A355" s="14" t="str">
        <f>'Data from DHIS2 (AA)'!A238</f>
        <v>IUCD New Users Total</v>
      </c>
      <c r="B355" s="18">
        <f>'Data from DHIS2 (AA)'!B238</f>
        <v>0</v>
      </c>
      <c r="C355" s="18">
        <f>'Data from DHIS2 (AA)'!C238</f>
        <v>0</v>
      </c>
      <c r="D355" s="18">
        <f>'Data from DHIS2 (AA)'!D238</f>
        <v>0</v>
      </c>
      <c r="E355" s="18">
        <f>'Data from DHIS2 (AA)'!E238</f>
        <v>0</v>
      </c>
      <c r="F355" s="18">
        <f>'Data from DHIS2 (AA)'!F238</f>
        <v>0</v>
      </c>
      <c r="G355" s="18">
        <f>'Data from DHIS2 (AA)'!G238</f>
        <v>0</v>
      </c>
      <c r="H355" s="18">
        <f>'Data from DHIS2 (AA)'!H238</f>
        <v>0</v>
      </c>
      <c r="I355" s="18">
        <f>'Data from DHIS2 (AA)'!I238</f>
        <v>0</v>
      </c>
      <c r="J355" s="18">
        <f>'Data from DHIS2 (AA)'!J238</f>
        <v>0</v>
      </c>
      <c r="K355" s="18">
        <f>'Data from DHIS2 (AA)'!K238</f>
        <v>0</v>
      </c>
      <c r="L355" s="18">
        <f>'Data from DHIS2 (AA)'!L238</f>
        <v>0</v>
      </c>
      <c r="M355" s="18">
        <f>'Data from DHIS2 (AA)'!M238</f>
        <v>0</v>
      </c>
      <c r="N355" s="16">
        <f>SUM(B355:M355)</f>
        <v>0</v>
      </c>
    </row>
    <row r="356" spans="1:15" x14ac:dyDescent="0.3">
      <c r="A356" s="14" t="str">
        <f>'Data from DHIS2 (AA)'!A241</f>
        <v>Family Planning Program-Temporary FP Method-IUCD-Set Qty</v>
      </c>
      <c r="B356" s="18">
        <f>'Data from DHIS2 (AA)'!B241</f>
        <v>0</v>
      </c>
      <c r="C356" s="18">
        <f>'Data from DHIS2 (AA)'!C241</f>
        <v>0</v>
      </c>
      <c r="D356" s="18">
        <f>'Data from DHIS2 (AA)'!D241</f>
        <v>0</v>
      </c>
      <c r="E356" s="18">
        <f>'Data from DHIS2 (AA)'!E241</f>
        <v>0</v>
      </c>
      <c r="F356" s="18">
        <f>'Data from DHIS2 (AA)'!F241</f>
        <v>0</v>
      </c>
      <c r="G356" s="18">
        <f>'Data from DHIS2 (AA)'!G241</f>
        <v>0</v>
      </c>
      <c r="H356" s="18">
        <f>'Data from DHIS2 (AA)'!H241</f>
        <v>0</v>
      </c>
      <c r="I356" s="18">
        <f>'Data from DHIS2 (AA)'!I241</f>
        <v>0</v>
      </c>
      <c r="J356" s="18">
        <f>'Data from DHIS2 (AA)'!J241</f>
        <v>0</v>
      </c>
      <c r="K356" s="18">
        <f>'Data from DHIS2 (AA)'!K241</f>
        <v>0</v>
      </c>
      <c r="L356" s="18">
        <f>'Data from DHIS2 (AA)'!L241</f>
        <v>0</v>
      </c>
      <c r="M356" s="18">
        <f>'Data from DHIS2 (AA)'!M241</f>
        <v>0</v>
      </c>
      <c r="N356" s="16">
        <f>SUM(B356:M356)</f>
        <v>0</v>
      </c>
    </row>
    <row r="357" spans="1:15" x14ac:dyDescent="0.3">
      <c r="A357" s="15" t="s">
        <v>538</v>
      </c>
      <c r="B357" s="18" t="b">
        <f>B356&gt;=B355</f>
        <v>1</v>
      </c>
      <c r="C357" s="18" t="b">
        <f t="shared" ref="C357" si="205">C356&gt;=C355</f>
        <v>1</v>
      </c>
      <c r="D357" s="18" t="b">
        <f t="shared" ref="D357" si="206">D356&gt;=D355</f>
        <v>1</v>
      </c>
      <c r="E357" s="18" t="b">
        <f t="shared" ref="E357" si="207">E356&gt;=E355</f>
        <v>1</v>
      </c>
      <c r="F357" s="18" t="b">
        <f t="shared" ref="F357" si="208">F356&gt;=F355</f>
        <v>1</v>
      </c>
      <c r="G357" s="18" t="b">
        <f t="shared" ref="G357" si="209">G356&gt;=G355</f>
        <v>1</v>
      </c>
      <c r="H357" s="18" t="b">
        <f t="shared" ref="H357" si="210">H356&gt;=H355</f>
        <v>1</v>
      </c>
      <c r="I357" s="18" t="b">
        <f t="shared" ref="I357" si="211">I356&gt;=I355</f>
        <v>1</v>
      </c>
      <c r="J357" s="18" t="b">
        <f t="shared" ref="J357" si="212">J356&gt;=J355</f>
        <v>1</v>
      </c>
      <c r="K357" s="18" t="b">
        <f t="shared" ref="K357" si="213">K356&gt;=K355</f>
        <v>1</v>
      </c>
      <c r="L357" s="18" t="b">
        <f t="shared" ref="L357" si="214">L356&gt;=L355</f>
        <v>1</v>
      </c>
      <c r="M357" s="18" t="b">
        <f t="shared" ref="M357" si="215">M356&gt;=M355</f>
        <v>1</v>
      </c>
    </row>
    <row r="358" spans="1:15" x14ac:dyDescent="0.3">
      <c r="A358"/>
    </row>
    <row r="359" spans="1:15" x14ac:dyDescent="0.3">
      <c r="A359" s="14" t="str">
        <f>'Data from DHIS2 (AA)'!A242</f>
        <v>Implant New Users Total</v>
      </c>
      <c r="B359" s="18">
        <f>'Data from DHIS2 (AA)'!B242</f>
        <v>0</v>
      </c>
      <c r="C359" s="18">
        <f>'Data from DHIS2 (AA)'!C242</f>
        <v>0</v>
      </c>
      <c r="D359" s="18">
        <f>'Data from DHIS2 (AA)'!D242</f>
        <v>0</v>
      </c>
      <c r="E359" s="18">
        <f>'Data from DHIS2 (AA)'!E242</f>
        <v>0</v>
      </c>
      <c r="F359" s="18">
        <f>'Data from DHIS2 (AA)'!F242</f>
        <v>0</v>
      </c>
      <c r="G359" s="18">
        <f>'Data from DHIS2 (AA)'!G242</f>
        <v>0</v>
      </c>
      <c r="H359" s="18">
        <f>'Data from DHIS2 (AA)'!H242</f>
        <v>0</v>
      </c>
      <c r="I359" s="18">
        <f>'Data from DHIS2 (AA)'!I242</f>
        <v>0</v>
      </c>
      <c r="J359" s="18">
        <f>'Data from DHIS2 (AA)'!J242</f>
        <v>0</v>
      </c>
      <c r="K359" s="18">
        <f>'Data from DHIS2 (AA)'!K242</f>
        <v>0</v>
      </c>
      <c r="L359" s="18">
        <f>'Data from DHIS2 (AA)'!L242</f>
        <v>0</v>
      </c>
      <c r="M359" s="18">
        <f>'Data from DHIS2 (AA)'!M242</f>
        <v>0</v>
      </c>
      <c r="N359" s="16">
        <f t="shared" ref="N359:N362" si="216">SUM(B359:M359)</f>
        <v>0</v>
      </c>
    </row>
    <row r="360" spans="1:15" x14ac:dyDescent="0.3">
      <c r="A360" s="14" t="str">
        <f>'Data from DHIS2 (AA)'!A243</f>
        <v>Family Planning Program-Temporary FP Method-Implant-Discontinued/Removed</v>
      </c>
      <c r="B360" s="18">
        <f>'Data from DHIS2 (AA)'!B243</f>
        <v>0</v>
      </c>
      <c r="C360" s="18">
        <f>'Data from DHIS2 (AA)'!C243</f>
        <v>0</v>
      </c>
      <c r="D360" s="18">
        <f>'Data from DHIS2 (AA)'!D243</f>
        <v>0</v>
      </c>
      <c r="E360" s="18">
        <f>'Data from DHIS2 (AA)'!E243</f>
        <v>0</v>
      </c>
      <c r="F360" s="18">
        <f>'Data from DHIS2 (AA)'!F243</f>
        <v>0</v>
      </c>
      <c r="G360" s="18">
        <f>'Data from DHIS2 (AA)'!G243</f>
        <v>0</v>
      </c>
      <c r="H360" s="18">
        <f>'Data from DHIS2 (AA)'!H243</f>
        <v>0</v>
      </c>
      <c r="I360" s="18">
        <f>'Data from DHIS2 (AA)'!I243</f>
        <v>0</v>
      </c>
      <c r="J360" s="18">
        <f>'Data from DHIS2 (AA)'!J243</f>
        <v>0</v>
      </c>
      <c r="K360" s="18">
        <f>'Data from DHIS2 (AA)'!K243</f>
        <v>0</v>
      </c>
      <c r="L360" s="18">
        <f>'Data from DHIS2 (AA)'!L243</f>
        <v>0</v>
      </c>
      <c r="M360" s="18">
        <f>'Data from DHIS2 (AA)'!M243</f>
        <v>0</v>
      </c>
      <c r="N360" s="16">
        <f t="shared" si="216"/>
        <v>0</v>
      </c>
      <c r="O360" s="2" t="s">
        <v>87</v>
      </c>
    </row>
    <row r="361" spans="1:15" x14ac:dyDescent="0.3">
      <c r="A361" s="14" t="str">
        <f>'Data from DHIS2 (AA)'!A244</f>
        <v>Family Planning Program-Temporary FP Method-Implant-Current User</v>
      </c>
      <c r="B361" s="18">
        <f>'Data from DHIS2 (AA)'!B244</f>
        <v>0</v>
      </c>
      <c r="C361" s="18">
        <f>'Data from DHIS2 (AA)'!C244</f>
        <v>0</v>
      </c>
      <c r="D361" s="18">
        <f>'Data from DHIS2 (AA)'!D244</f>
        <v>0</v>
      </c>
      <c r="E361" s="18">
        <f>'Data from DHIS2 (AA)'!E244</f>
        <v>0</v>
      </c>
      <c r="F361" s="18">
        <f>'Data from DHIS2 (AA)'!F244</f>
        <v>0</v>
      </c>
      <c r="G361" s="18">
        <f>'Data from DHIS2 (AA)'!G244</f>
        <v>0</v>
      </c>
      <c r="H361" s="18">
        <f>'Data from DHIS2 (AA)'!H244</f>
        <v>0</v>
      </c>
      <c r="I361" s="18">
        <f>'Data from DHIS2 (AA)'!I244</f>
        <v>0</v>
      </c>
      <c r="J361" s="18">
        <f>'Data from DHIS2 (AA)'!J244</f>
        <v>0</v>
      </c>
      <c r="K361" s="18">
        <f>'Data from DHIS2 (AA)'!K244</f>
        <v>0</v>
      </c>
      <c r="L361" s="18">
        <f>'Data from DHIS2 (AA)'!L244</f>
        <v>0</v>
      </c>
      <c r="M361" s="18">
        <f>'Data from DHIS2 (AA)'!M244</f>
        <v>0</v>
      </c>
      <c r="N361" s="16">
        <f>M361</f>
        <v>0</v>
      </c>
    </row>
    <row r="362" spans="1:15" x14ac:dyDescent="0.3">
      <c r="A362" s="30" t="s">
        <v>566</v>
      </c>
      <c r="B362" s="26"/>
      <c r="C362" s="18">
        <f>IF(C361=0,0,B361+C359-C360)</f>
        <v>0</v>
      </c>
      <c r="D362" s="18">
        <f t="shared" ref="D362" si="217">IF(D361=0,0,C361+D359-D360)</f>
        <v>0</v>
      </c>
      <c r="E362" s="18">
        <f t="shared" ref="E362" si="218">IF(E361=0,0,D361+E359-E360)</f>
        <v>0</v>
      </c>
      <c r="F362" s="18">
        <f t="shared" ref="F362" si="219">IF(F361=0,0,E361+F359-F360)</f>
        <v>0</v>
      </c>
      <c r="G362" s="18">
        <f t="shared" ref="G362" si="220">IF(G361=0,0,F361+G359-G360)</f>
        <v>0</v>
      </c>
      <c r="H362" s="18">
        <f t="shared" ref="H362" si="221">IF(H361=0,0,G361+H359-H360)</f>
        <v>0</v>
      </c>
      <c r="I362" s="18">
        <f t="shared" ref="I362" si="222">IF(I361=0,0,H361+I359-I360)</f>
        <v>0</v>
      </c>
      <c r="J362" s="18">
        <f t="shared" ref="J362" si="223">IF(J361=0,0,I361+J359-J360)</f>
        <v>0</v>
      </c>
      <c r="K362" s="18">
        <f t="shared" ref="K362" si="224">IF(K361=0,0,J361+K359-K360)</f>
        <v>0</v>
      </c>
      <c r="L362" s="18">
        <f t="shared" ref="L362" si="225">IF(L361=0,0,K361+L359-L360)</f>
        <v>0</v>
      </c>
      <c r="M362" s="18">
        <f t="shared" ref="M362" si="226">IF(M361=0,0,L361+M359-M360)</f>
        <v>0</v>
      </c>
      <c r="N362" s="16">
        <f t="shared" si="216"/>
        <v>0</v>
      </c>
    </row>
    <row r="363" spans="1:15" x14ac:dyDescent="0.3">
      <c r="A363" s="15" t="s">
        <v>567</v>
      </c>
      <c r="B363" s="26"/>
      <c r="C363" s="18" t="b">
        <f>C362&lt;=C361</f>
        <v>1</v>
      </c>
      <c r="D363" s="18" t="b">
        <f t="shared" ref="D363:M363" si="227">D362&lt;=D361</f>
        <v>1</v>
      </c>
      <c r="E363" s="18" t="b">
        <f t="shared" si="227"/>
        <v>1</v>
      </c>
      <c r="F363" s="18" t="b">
        <f t="shared" si="227"/>
        <v>1</v>
      </c>
      <c r="G363" s="18" t="b">
        <f t="shared" si="227"/>
        <v>1</v>
      </c>
      <c r="H363" s="18" t="b">
        <f t="shared" si="227"/>
        <v>1</v>
      </c>
      <c r="I363" s="18" t="b">
        <f t="shared" si="227"/>
        <v>1</v>
      </c>
      <c r="J363" s="18" t="b">
        <f t="shared" si="227"/>
        <v>1</v>
      </c>
      <c r="K363" s="18" t="b">
        <f t="shared" si="227"/>
        <v>1</v>
      </c>
      <c r="L363" s="18" t="b">
        <f t="shared" si="227"/>
        <v>1</v>
      </c>
      <c r="M363" s="18" t="b">
        <f t="shared" si="227"/>
        <v>1</v>
      </c>
    </row>
    <row r="365" spans="1:15" x14ac:dyDescent="0.3">
      <c r="A365" s="14" t="str">
        <f>'Data from DHIS2 (AA)'!A242</f>
        <v>Implant New Users Total</v>
      </c>
      <c r="B365" s="18">
        <f>'Data from DHIS2 (AA)'!B242</f>
        <v>0</v>
      </c>
      <c r="C365" s="18">
        <f>'Data from DHIS2 (AA)'!C242</f>
        <v>0</v>
      </c>
      <c r="D365" s="18">
        <f>'Data from DHIS2 (AA)'!D242</f>
        <v>0</v>
      </c>
      <c r="E365" s="18">
        <f>'Data from DHIS2 (AA)'!E242</f>
        <v>0</v>
      </c>
      <c r="F365" s="18">
        <f>'Data from DHIS2 (AA)'!F242</f>
        <v>0</v>
      </c>
      <c r="G365" s="18">
        <f>'Data from DHIS2 (AA)'!G242</f>
        <v>0</v>
      </c>
      <c r="H365" s="18">
        <f>'Data from DHIS2 (AA)'!H242</f>
        <v>0</v>
      </c>
      <c r="I365" s="18">
        <f>'Data from DHIS2 (AA)'!I242</f>
        <v>0</v>
      </c>
      <c r="J365" s="18">
        <f>'Data from DHIS2 (AA)'!J242</f>
        <v>0</v>
      </c>
      <c r="K365" s="18">
        <f>'Data from DHIS2 (AA)'!K242</f>
        <v>0</v>
      </c>
      <c r="L365" s="18">
        <f>'Data from DHIS2 (AA)'!L242</f>
        <v>0</v>
      </c>
      <c r="M365" s="18">
        <f>'Data from DHIS2 (AA)'!M242</f>
        <v>0</v>
      </c>
      <c r="N365" s="16">
        <f t="shared" ref="N365" si="228">SUM(B365:M365)</f>
        <v>0</v>
      </c>
    </row>
    <row r="366" spans="1:15" x14ac:dyDescent="0.3">
      <c r="A366" s="14" t="str">
        <f>'Data from DHIS2 (AA)'!A245</f>
        <v>Family Planning Program-Implant-Set Qty</v>
      </c>
      <c r="B366" s="18">
        <f>'Data from DHIS2 (AA)'!B245</f>
        <v>0</v>
      </c>
      <c r="C366" s="18">
        <f>'Data from DHIS2 (AA)'!C245</f>
        <v>0</v>
      </c>
      <c r="D366" s="18">
        <f>'Data from DHIS2 (AA)'!D245</f>
        <v>0</v>
      </c>
      <c r="E366" s="18">
        <f>'Data from DHIS2 (AA)'!E245</f>
        <v>0</v>
      </c>
      <c r="F366" s="18">
        <f>'Data from DHIS2 (AA)'!F245</f>
        <v>0</v>
      </c>
      <c r="G366" s="18">
        <f>'Data from DHIS2 (AA)'!G245</f>
        <v>0</v>
      </c>
      <c r="H366" s="18">
        <f>'Data from DHIS2 (AA)'!H245</f>
        <v>0</v>
      </c>
      <c r="I366" s="18">
        <f>'Data from DHIS2 (AA)'!I245</f>
        <v>0</v>
      </c>
      <c r="J366" s="18">
        <f>'Data from DHIS2 (AA)'!J245</f>
        <v>0</v>
      </c>
      <c r="K366" s="18">
        <f>'Data from DHIS2 (AA)'!K245</f>
        <v>0</v>
      </c>
      <c r="L366" s="18">
        <f>'Data from DHIS2 (AA)'!L245</f>
        <v>0</v>
      </c>
      <c r="M366" s="18">
        <f>'Data from DHIS2 (AA)'!M245</f>
        <v>0</v>
      </c>
      <c r="N366" s="16">
        <f>SUM(B366:M366)</f>
        <v>0</v>
      </c>
    </row>
    <row r="367" spans="1:15" x14ac:dyDescent="0.3">
      <c r="A367" s="15" t="s">
        <v>537</v>
      </c>
      <c r="B367" s="18" t="b">
        <f>B366&gt;=B359</f>
        <v>1</v>
      </c>
      <c r="C367" s="18" t="b">
        <f t="shared" ref="C367:E367" si="229">C366&gt;=C359</f>
        <v>1</v>
      </c>
      <c r="D367" s="18" t="b">
        <f t="shared" si="229"/>
        <v>1</v>
      </c>
      <c r="E367" s="18" t="b">
        <f t="shared" si="229"/>
        <v>1</v>
      </c>
      <c r="F367" s="18" t="b">
        <f>F366&gt;=F359</f>
        <v>1</v>
      </c>
      <c r="G367" s="18" t="b">
        <f t="shared" ref="G367:M367" si="230">G366&gt;=G359</f>
        <v>1</v>
      </c>
      <c r="H367" s="18" t="b">
        <f t="shared" si="230"/>
        <v>1</v>
      </c>
      <c r="I367" s="18" t="b">
        <f t="shared" si="230"/>
        <v>1</v>
      </c>
      <c r="J367" s="18" t="b">
        <f t="shared" si="230"/>
        <v>1</v>
      </c>
      <c r="K367" s="18" t="b">
        <f t="shared" si="230"/>
        <v>1</v>
      </c>
      <c r="L367" s="18" t="b">
        <f t="shared" si="230"/>
        <v>1</v>
      </c>
      <c r="M367" s="18" t="b">
        <f t="shared" si="230"/>
        <v>1</v>
      </c>
    </row>
    <row r="368" spans="1:15" x14ac:dyDescent="0.3">
      <c r="A368"/>
    </row>
    <row r="369" spans="1:14" x14ac:dyDescent="0.3">
      <c r="A369"/>
    </row>
    <row r="370" spans="1:14" ht="15.6" x14ac:dyDescent="0.3">
      <c r="A370" s="11" t="s">
        <v>605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</row>
    <row r="371" spans="1:14" x14ac:dyDescent="0.3">
      <c r="A371" s="14" t="str">
        <f>'Data from DHIS2 (AA)'!A246</f>
        <v>Total malaria Slide collection</v>
      </c>
      <c r="B371" s="18">
        <f>'Data from DHIS2 (AA)'!B246</f>
        <v>0</v>
      </c>
      <c r="C371" s="18">
        <f>'Data from DHIS2 (AA)'!C246</f>
        <v>0</v>
      </c>
      <c r="D371" s="18">
        <f>'Data from DHIS2 (AA)'!D246</f>
        <v>0</v>
      </c>
      <c r="E371" s="18">
        <f>'Data from DHIS2 (AA)'!E246</f>
        <v>0</v>
      </c>
      <c r="F371" s="18">
        <f>'Data from DHIS2 (AA)'!F246</f>
        <v>0</v>
      </c>
      <c r="G371" s="18">
        <f>'Data from DHIS2 (AA)'!G246</f>
        <v>0</v>
      </c>
      <c r="H371" s="18">
        <f>'Data from DHIS2 (AA)'!H246</f>
        <v>0</v>
      </c>
      <c r="I371" s="18">
        <f>'Data from DHIS2 (AA)'!I246</f>
        <v>0</v>
      </c>
      <c r="J371" s="18">
        <f>'Data from DHIS2 (AA)'!J246</f>
        <v>0</v>
      </c>
      <c r="K371" s="18">
        <f>'Data from DHIS2 (AA)'!K246</f>
        <v>0</v>
      </c>
      <c r="L371" s="18">
        <f>'Data from DHIS2 (AA)'!L246</f>
        <v>0</v>
      </c>
      <c r="M371" s="18">
        <f>'Data from DHIS2 (AA)'!M246</f>
        <v>0</v>
      </c>
      <c r="N371" s="16">
        <f>SUM(B371:M371)</f>
        <v>0</v>
      </c>
    </row>
    <row r="372" spans="1:14" x14ac:dyDescent="0.3">
      <c r="A372" s="14" t="str">
        <f>'Data from DHIS2 (AA)'!A247</f>
        <v>Total malaria slide examination</v>
      </c>
      <c r="B372" s="18">
        <f>'Data from DHIS2 (AA)'!B247</f>
        <v>0</v>
      </c>
      <c r="C372" s="18">
        <f>'Data from DHIS2 (AA)'!C247</f>
        <v>0</v>
      </c>
      <c r="D372" s="18">
        <f>'Data from DHIS2 (AA)'!D247</f>
        <v>0</v>
      </c>
      <c r="E372" s="18">
        <f>'Data from DHIS2 (AA)'!E247</f>
        <v>0</v>
      </c>
      <c r="F372" s="18">
        <f>'Data from DHIS2 (AA)'!F247</f>
        <v>0</v>
      </c>
      <c r="G372" s="18">
        <f>'Data from DHIS2 (AA)'!G247</f>
        <v>0</v>
      </c>
      <c r="H372" s="18">
        <f>'Data from DHIS2 (AA)'!H247</f>
        <v>0</v>
      </c>
      <c r="I372" s="18">
        <f>'Data from DHIS2 (AA)'!I247</f>
        <v>0</v>
      </c>
      <c r="J372" s="18">
        <f>'Data from DHIS2 (AA)'!J247</f>
        <v>0</v>
      </c>
      <c r="K372" s="18">
        <f>'Data from DHIS2 (AA)'!K247</f>
        <v>0</v>
      </c>
      <c r="L372" s="18">
        <f>'Data from DHIS2 (AA)'!L247</f>
        <v>0</v>
      </c>
      <c r="M372" s="18">
        <f>'Data from DHIS2 (AA)'!M247</f>
        <v>0</v>
      </c>
      <c r="N372" s="16">
        <f t="shared" ref="N372" si="231">SUM(B372:M372)</f>
        <v>0</v>
      </c>
    </row>
    <row r="373" spans="1:14" x14ac:dyDescent="0.3">
      <c r="A373" s="15" t="s">
        <v>545</v>
      </c>
      <c r="B373" s="18" t="b">
        <f t="shared" ref="B373:N373" si="232">B371=B372</f>
        <v>1</v>
      </c>
      <c r="C373" s="18" t="b">
        <f t="shared" si="232"/>
        <v>1</v>
      </c>
      <c r="D373" s="18" t="b">
        <f t="shared" si="232"/>
        <v>1</v>
      </c>
      <c r="E373" s="18" t="b">
        <f t="shared" si="232"/>
        <v>1</v>
      </c>
      <c r="F373" s="18" t="b">
        <f t="shared" si="232"/>
        <v>1</v>
      </c>
      <c r="G373" s="18" t="b">
        <f t="shared" si="232"/>
        <v>1</v>
      </c>
      <c r="H373" s="18" t="b">
        <f t="shared" si="232"/>
        <v>1</v>
      </c>
      <c r="I373" s="18" t="b">
        <f t="shared" si="232"/>
        <v>1</v>
      </c>
      <c r="J373" s="18" t="b">
        <f t="shared" si="232"/>
        <v>1</v>
      </c>
      <c r="K373" s="18" t="b">
        <f t="shared" si="232"/>
        <v>1</v>
      </c>
      <c r="L373" s="18" t="b">
        <f t="shared" si="232"/>
        <v>1</v>
      </c>
      <c r="M373" s="18" t="b">
        <f t="shared" si="232"/>
        <v>1</v>
      </c>
      <c r="N373" s="18" t="b">
        <f t="shared" si="232"/>
        <v>1</v>
      </c>
    </row>
    <row r="375" spans="1:14" x14ac:dyDescent="0.3">
      <c r="A375" s="14" t="str">
        <f>'Data from DHIS2 (AA)'!A248</f>
        <v>Total Malaria positive Cases</v>
      </c>
      <c r="B375" s="18">
        <f>'Data from DHIS2 (AA)'!B248</f>
        <v>0</v>
      </c>
      <c r="C375" s="18">
        <f>'Data from DHIS2 (AA)'!C248</f>
        <v>0</v>
      </c>
      <c r="D375" s="18">
        <f>'Data from DHIS2 (AA)'!D248</f>
        <v>0</v>
      </c>
      <c r="E375" s="18">
        <f>'Data from DHIS2 (AA)'!E248</f>
        <v>0</v>
      </c>
      <c r="F375" s="18">
        <f>'Data from DHIS2 (AA)'!F248</f>
        <v>0</v>
      </c>
      <c r="G375" s="18">
        <f>'Data from DHIS2 (AA)'!G248</f>
        <v>0</v>
      </c>
      <c r="H375" s="18">
        <f>'Data from DHIS2 (AA)'!H248</f>
        <v>0</v>
      </c>
      <c r="I375" s="18">
        <f>'Data from DHIS2 (AA)'!I248</f>
        <v>0</v>
      </c>
      <c r="J375" s="18">
        <f>'Data from DHIS2 (AA)'!J248</f>
        <v>0</v>
      </c>
      <c r="K375" s="18">
        <f>'Data from DHIS2 (AA)'!K248</f>
        <v>0</v>
      </c>
      <c r="L375" s="18">
        <f>'Data from DHIS2 (AA)'!L248</f>
        <v>0</v>
      </c>
      <c r="M375" s="18">
        <f>'Data from DHIS2 (AA)'!M248</f>
        <v>0</v>
      </c>
      <c r="N375" s="16">
        <f t="shared" ref="N375:N378" si="233">SUM(B375:M375)</f>
        <v>0</v>
      </c>
    </row>
    <row r="376" spans="1:14" x14ac:dyDescent="0.3">
      <c r="A376" s="14" t="str">
        <f>'Data from DHIS2 (AA)'!A249</f>
        <v>Total malaria positive (sum of test methods)</v>
      </c>
      <c r="B376" s="18">
        <f>'Data from DHIS2 (AA)'!B249</f>
        <v>0</v>
      </c>
      <c r="C376" s="18">
        <f>'Data from DHIS2 (AA)'!C249</f>
        <v>0</v>
      </c>
      <c r="D376" s="18">
        <f>'Data from DHIS2 (AA)'!D249</f>
        <v>0</v>
      </c>
      <c r="E376" s="18">
        <f>'Data from DHIS2 (AA)'!E249</f>
        <v>0</v>
      </c>
      <c r="F376" s="18">
        <f>'Data from DHIS2 (AA)'!F249</f>
        <v>0</v>
      </c>
      <c r="G376" s="18">
        <f>'Data from DHIS2 (AA)'!G249</f>
        <v>0</v>
      </c>
      <c r="H376" s="18">
        <f>'Data from DHIS2 (AA)'!H249</f>
        <v>0</v>
      </c>
      <c r="I376" s="18">
        <f>'Data from DHIS2 (AA)'!I249</f>
        <v>0</v>
      </c>
      <c r="J376" s="18">
        <f>'Data from DHIS2 (AA)'!J249</f>
        <v>0</v>
      </c>
      <c r="K376" s="18">
        <f>'Data from DHIS2 (AA)'!K249</f>
        <v>0</v>
      </c>
      <c r="L376" s="18">
        <f>'Data from DHIS2 (AA)'!L249</f>
        <v>0</v>
      </c>
      <c r="M376" s="18">
        <f>'Data from DHIS2 (AA)'!M249</f>
        <v>0</v>
      </c>
      <c r="N376" s="16">
        <f t="shared" si="233"/>
        <v>0</v>
      </c>
    </row>
    <row r="377" spans="1:14" x14ac:dyDescent="0.3">
      <c r="A377" s="14" t="str">
        <f>'Data from DHIS2 (AA)'!A250</f>
        <v>Malaria-Treatment-Total Cases</v>
      </c>
      <c r="B377" s="18">
        <f>'Data from DHIS2 (AA)'!B250</f>
        <v>0</v>
      </c>
      <c r="C377" s="18">
        <f>'Data from DHIS2 (AA)'!C250</f>
        <v>0</v>
      </c>
      <c r="D377" s="18">
        <f>'Data from DHIS2 (AA)'!D250</f>
        <v>0</v>
      </c>
      <c r="E377" s="18">
        <f>'Data from DHIS2 (AA)'!E250</f>
        <v>0</v>
      </c>
      <c r="F377" s="18">
        <f>'Data from DHIS2 (AA)'!F250</f>
        <v>0</v>
      </c>
      <c r="G377" s="18">
        <f>'Data from DHIS2 (AA)'!G250</f>
        <v>0</v>
      </c>
      <c r="H377" s="18">
        <f>'Data from DHIS2 (AA)'!H250</f>
        <v>0</v>
      </c>
      <c r="I377" s="18">
        <f>'Data from DHIS2 (AA)'!I250</f>
        <v>0</v>
      </c>
      <c r="J377" s="18">
        <f>'Data from DHIS2 (AA)'!J250</f>
        <v>0</v>
      </c>
      <c r="K377" s="18">
        <f>'Data from DHIS2 (AA)'!K250</f>
        <v>0</v>
      </c>
      <c r="L377" s="18">
        <f>'Data from DHIS2 (AA)'!L250</f>
        <v>0</v>
      </c>
      <c r="M377" s="18">
        <f>'Data from DHIS2 (AA)'!M250</f>
        <v>0</v>
      </c>
      <c r="N377" s="16">
        <f t="shared" si="233"/>
        <v>0</v>
      </c>
    </row>
    <row r="378" spans="1:14" x14ac:dyDescent="0.3">
      <c r="A378" s="14" t="s">
        <v>498</v>
      </c>
      <c r="B378" s="18">
        <f>SUM('Data from DHIS2 (AA)'!B251:B260)</f>
        <v>0</v>
      </c>
      <c r="C378" s="18">
        <f>SUM('Data from DHIS2 (AA)'!C251:C260)</f>
        <v>0</v>
      </c>
      <c r="D378" s="18">
        <f>SUM('Data from DHIS2 (AA)'!D251:D260)</f>
        <v>0</v>
      </c>
      <c r="E378" s="18">
        <f>SUM('Data from DHIS2 (AA)'!E251:E260)</f>
        <v>0</v>
      </c>
      <c r="F378" s="18">
        <f>SUM('Data from DHIS2 (AA)'!F251:F260)</f>
        <v>0</v>
      </c>
      <c r="G378" s="18">
        <f>SUM('Data from DHIS2 (AA)'!G251:G260)</f>
        <v>0</v>
      </c>
      <c r="H378" s="18">
        <f>SUM('Data from DHIS2 (AA)'!H251:H260)</f>
        <v>0</v>
      </c>
      <c r="I378" s="18">
        <f>SUM('Data from DHIS2 (AA)'!I251:I260)</f>
        <v>0</v>
      </c>
      <c r="J378" s="18">
        <f>SUM('Data from DHIS2 (AA)'!J251:J260)</f>
        <v>0</v>
      </c>
      <c r="K378" s="18">
        <f>SUM('Data from DHIS2 (AA)'!K251:K260)</f>
        <v>0</v>
      </c>
      <c r="L378" s="18">
        <f>SUM('Data from DHIS2 (AA)'!L251:L260)</f>
        <v>0</v>
      </c>
      <c r="M378" s="18">
        <f>SUM('Data from DHIS2 (AA)'!M251:M260)</f>
        <v>0</v>
      </c>
      <c r="N378" s="16">
        <f t="shared" si="233"/>
        <v>0</v>
      </c>
    </row>
    <row r="379" spans="1:14" x14ac:dyDescent="0.3">
      <c r="A379" s="15" t="s">
        <v>556</v>
      </c>
      <c r="B379" s="18" t="b">
        <f t="array" ref="B379">AND(EXACT(B375,B376:B378))</f>
        <v>1</v>
      </c>
      <c r="C379" s="18" t="b">
        <f t="array" ref="C379">AND(EXACT(C375,C376:C378))</f>
        <v>1</v>
      </c>
      <c r="D379" s="18" t="b">
        <f t="array" ref="D379">AND(EXACT(D375,D376:D378))</f>
        <v>1</v>
      </c>
      <c r="E379" s="18" t="b">
        <f t="array" ref="E379">AND(EXACT(E375,E376:E378))</f>
        <v>1</v>
      </c>
      <c r="F379" s="18" t="b">
        <f t="array" ref="F379">AND(EXACT(F375,F376:F378))</f>
        <v>1</v>
      </c>
      <c r="G379" s="18" t="b">
        <f t="array" ref="G379">AND(EXACT(G375,G376:G378))</f>
        <v>1</v>
      </c>
      <c r="H379" s="18" t="b">
        <f t="array" ref="H379">AND(EXACT(H375,H376:H378))</f>
        <v>1</v>
      </c>
      <c r="I379" s="18" t="b">
        <f t="array" ref="I379">AND(EXACT(I375,I376:I378))</f>
        <v>1</v>
      </c>
      <c r="J379" s="18" t="b">
        <f t="array" ref="J379">AND(EXACT(J375,J376:J378))</f>
        <v>1</v>
      </c>
      <c r="K379" s="18" t="b">
        <f t="array" ref="K379">AND(EXACT(K375,K376:K378))</f>
        <v>1</v>
      </c>
      <c r="L379" s="18" t="b">
        <f t="array" ref="L379">AND(EXACT(L375,L376:L378))</f>
        <v>1</v>
      </c>
      <c r="M379" s="18" t="b">
        <f t="array" ref="M379">AND(EXACT(M375,M376:M378))</f>
        <v>1</v>
      </c>
      <c r="N379" s="18" t="b">
        <f t="array" ref="N379">AND(EXACT(N375,N376:N378))</f>
        <v>1</v>
      </c>
    </row>
    <row r="380" spans="1:14" x14ac:dyDescent="0.3">
      <c r="A380"/>
    </row>
    <row r="381" spans="1:14" x14ac:dyDescent="0.3">
      <c r="A381"/>
    </row>
    <row r="382" spans="1:14" ht="15.6" x14ac:dyDescent="0.3">
      <c r="A382" s="11" t="s">
        <v>604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</row>
    <row r="383" spans="1:14" x14ac:dyDescent="0.3">
      <c r="A383" s="14" t="str">
        <f>'Data from DHIS2 (AA)'!A261</f>
        <v>Leprosy-Patient at the End of last Month-Multi Bacillary</v>
      </c>
      <c r="B383" s="18">
        <f>'Data from DHIS2 (AA)'!B261</f>
        <v>0</v>
      </c>
      <c r="C383" s="18">
        <f>'Data from DHIS2 (AA)'!C261</f>
        <v>0</v>
      </c>
      <c r="D383" s="18">
        <f>'Data from DHIS2 (AA)'!D261</f>
        <v>0</v>
      </c>
      <c r="E383" s="18">
        <f>'Data from DHIS2 (AA)'!E261</f>
        <v>0</v>
      </c>
      <c r="F383" s="18">
        <f>'Data from DHIS2 (AA)'!F261</f>
        <v>0</v>
      </c>
      <c r="G383" s="18">
        <f>'Data from DHIS2 (AA)'!G261</f>
        <v>0</v>
      </c>
      <c r="H383" s="18">
        <f>'Data from DHIS2 (AA)'!H261</f>
        <v>0</v>
      </c>
      <c r="I383" s="18">
        <f>'Data from DHIS2 (AA)'!I261</f>
        <v>0</v>
      </c>
      <c r="J383" s="18">
        <f>'Data from DHIS2 (AA)'!J261</f>
        <v>0</v>
      </c>
      <c r="K383" s="18">
        <f>'Data from DHIS2 (AA)'!K261</f>
        <v>0</v>
      </c>
      <c r="L383" s="18">
        <f>'Data from DHIS2 (AA)'!L261</f>
        <v>0</v>
      </c>
      <c r="M383" s="18">
        <f>'Data from DHIS2 (AA)'!M261</f>
        <v>0</v>
      </c>
      <c r="N383" s="16">
        <f t="shared" ref="N383:N386" si="234">SUM(B383:M383)</f>
        <v>0</v>
      </c>
    </row>
    <row r="384" spans="1:14" x14ac:dyDescent="0.3">
      <c r="A384" s="14" t="s">
        <v>558</v>
      </c>
      <c r="B384" s="18">
        <f>SUM('Data from DHIS2 (AA)'!B262:B266)</f>
        <v>0</v>
      </c>
      <c r="C384" s="18">
        <f>SUM('Data from DHIS2 (AA)'!C262:C266)</f>
        <v>0</v>
      </c>
      <c r="D384" s="18">
        <f>SUM('Data from DHIS2 (AA)'!D262:D266)</f>
        <v>0</v>
      </c>
      <c r="E384" s="18">
        <f>SUM('Data from DHIS2 (AA)'!E262:E266)</f>
        <v>0</v>
      </c>
      <c r="F384" s="18">
        <f>SUM('Data from DHIS2 (AA)'!F262:F266)</f>
        <v>0</v>
      </c>
      <c r="G384" s="18">
        <f>SUM('Data from DHIS2 (AA)'!G262:G266)</f>
        <v>0</v>
      </c>
      <c r="H384" s="18">
        <f>SUM('Data from DHIS2 (AA)'!H262:H266)</f>
        <v>0</v>
      </c>
      <c r="I384" s="18">
        <f>SUM('Data from DHIS2 (AA)'!I262:I266)</f>
        <v>0</v>
      </c>
      <c r="J384" s="18">
        <f>SUM('Data from DHIS2 (AA)'!J262:J266)</f>
        <v>0</v>
      </c>
      <c r="K384" s="18">
        <f>SUM('Data from DHIS2 (AA)'!K262:K266)</f>
        <v>0</v>
      </c>
      <c r="L384" s="18">
        <f>SUM('Data from DHIS2 (AA)'!L262:L266)</f>
        <v>0</v>
      </c>
      <c r="M384" s="18">
        <f>SUM('Data from DHIS2 (AA)'!M262:M266)</f>
        <v>0</v>
      </c>
      <c r="N384" s="16">
        <f t="shared" si="234"/>
        <v>0</v>
      </c>
    </row>
    <row r="385" spans="1:14" x14ac:dyDescent="0.3">
      <c r="A385" s="14" t="s">
        <v>559</v>
      </c>
      <c r="B385" s="18">
        <f>SUM('Data from DHIS2 (AA)'!B267:B270)</f>
        <v>0</v>
      </c>
      <c r="C385" s="18">
        <f>SUM('Data from DHIS2 (AA)'!C267:C270)</f>
        <v>0</v>
      </c>
      <c r="D385" s="18">
        <f>SUM('Data from DHIS2 (AA)'!D267:D270)</f>
        <v>0</v>
      </c>
      <c r="E385" s="18">
        <f>SUM('Data from DHIS2 (AA)'!E267:E270)</f>
        <v>0</v>
      </c>
      <c r="F385" s="18">
        <f>SUM('Data from DHIS2 (AA)'!F267:F270)</f>
        <v>0</v>
      </c>
      <c r="G385" s="18">
        <f>SUM('Data from DHIS2 (AA)'!G267:G270)</f>
        <v>0</v>
      </c>
      <c r="H385" s="18">
        <f>SUM('Data from DHIS2 (AA)'!H267:H270)</f>
        <v>0</v>
      </c>
      <c r="I385" s="18">
        <f>SUM('Data from DHIS2 (AA)'!I267:I270)</f>
        <v>0</v>
      </c>
      <c r="J385" s="18">
        <f>SUM('Data from DHIS2 (AA)'!J267:J270)</f>
        <v>0</v>
      </c>
      <c r="K385" s="18">
        <f>SUM('Data from DHIS2 (AA)'!K267:K270)</f>
        <v>0</v>
      </c>
      <c r="L385" s="18">
        <f>SUM('Data from DHIS2 (AA)'!L267:L270)</f>
        <v>0</v>
      </c>
      <c r="M385" s="18">
        <f>SUM('Data from DHIS2 (AA)'!M267:M270)</f>
        <v>0</v>
      </c>
      <c r="N385" s="16">
        <f t="shared" si="234"/>
        <v>0</v>
      </c>
    </row>
    <row r="386" spans="1:14" x14ac:dyDescent="0.3">
      <c r="A386" s="15" t="s">
        <v>569</v>
      </c>
      <c r="B386" s="18">
        <f t="shared" ref="B386:M386" si="235">B383+B384-B385</f>
        <v>0</v>
      </c>
      <c r="C386" s="18">
        <f t="shared" si="235"/>
        <v>0</v>
      </c>
      <c r="D386" s="18">
        <f t="shared" si="235"/>
        <v>0</v>
      </c>
      <c r="E386" s="18">
        <f t="shared" si="235"/>
        <v>0</v>
      </c>
      <c r="F386" s="18">
        <f t="shared" si="235"/>
        <v>0</v>
      </c>
      <c r="G386" s="18">
        <f t="shared" si="235"/>
        <v>0</v>
      </c>
      <c r="H386" s="18">
        <f t="shared" si="235"/>
        <v>0</v>
      </c>
      <c r="I386" s="18">
        <f t="shared" si="235"/>
        <v>0</v>
      </c>
      <c r="J386" s="18">
        <f t="shared" si="235"/>
        <v>0</v>
      </c>
      <c r="K386" s="18">
        <f t="shared" si="235"/>
        <v>0</v>
      </c>
      <c r="L386" s="18">
        <f t="shared" si="235"/>
        <v>0</v>
      </c>
      <c r="M386" s="18">
        <f t="shared" si="235"/>
        <v>0</v>
      </c>
      <c r="N386" s="16">
        <f t="shared" si="234"/>
        <v>0</v>
      </c>
    </row>
    <row r="387" spans="1:14" x14ac:dyDescent="0.3">
      <c r="A387" s="15" t="s">
        <v>570</v>
      </c>
      <c r="B387" s="26"/>
      <c r="C387" s="18" t="b">
        <f t="shared" ref="C387:M387" si="236">IF(C383=0,TRUE,C383=B386)</f>
        <v>1</v>
      </c>
      <c r="D387" s="18" t="b">
        <f t="shared" si="236"/>
        <v>1</v>
      </c>
      <c r="E387" s="18" t="b">
        <f t="shared" si="236"/>
        <v>1</v>
      </c>
      <c r="F387" s="18" t="b">
        <f t="shared" si="236"/>
        <v>1</v>
      </c>
      <c r="G387" s="18" t="b">
        <f t="shared" si="236"/>
        <v>1</v>
      </c>
      <c r="H387" s="18" t="b">
        <f t="shared" si="236"/>
        <v>1</v>
      </c>
      <c r="I387" s="18" t="b">
        <f t="shared" si="236"/>
        <v>1</v>
      </c>
      <c r="J387" s="18" t="b">
        <f t="shared" si="236"/>
        <v>1</v>
      </c>
      <c r="K387" s="18" t="b">
        <f t="shared" si="236"/>
        <v>1</v>
      </c>
      <c r="L387" s="18" t="b">
        <f t="shared" si="236"/>
        <v>1</v>
      </c>
      <c r="M387" s="18" t="b">
        <f t="shared" si="236"/>
        <v>1</v>
      </c>
      <c r="N387" s="26"/>
    </row>
    <row r="388" spans="1:14" x14ac:dyDescent="0.3">
      <c r="A388"/>
    </row>
    <row r="389" spans="1:14" x14ac:dyDescent="0.3">
      <c r="A389" s="14" t="str">
        <f>'Data from DHIS2 (AA)'!A271</f>
        <v>Leprosy-Patient at the End of last Month-Pauci Bacillary</v>
      </c>
      <c r="B389" s="18">
        <f>'Data from DHIS2 (AA)'!B271</f>
        <v>0</v>
      </c>
      <c r="C389" s="18">
        <f>'Data from DHIS2 (AA)'!C271</f>
        <v>0</v>
      </c>
      <c r="D389" s="18">
        <f>'Data from DHIS2 (AA)'!D271</f>
        <v>0</v>
      </c>
      <c r="E389" s="18">
        <f>'Data from DHIS2 (AA)'!E271</f>
        <v>0</v>
      </c>
      <c r="F389" s="18">
        <f>'Data from DHIS2 (AA)'!F271</f>
        <v>0</v>
      </c>
      <c r="G389" s="18">
        <f>'Data from DHIS2 (AA)'!G271</f>
        <v>0</v>
      </c>
      <c r="H389" s="18">
        <f>'Data from DHIS2 (AA)'!H271</f>
        <v>0</v>
      </c>
      <c r="I389" s="18">
        <f>'Data from DHIS2 (AA)'!I271</f>
        <v>0</v>
      </c>
      <c r="J389" s="18">
        <f>'Data from DHIS2 (AA)'!J271</f>
        <v>0</v>
      </c>
      <c r="K389" s="18">
        <f>'Data from DHIS2 (AA)'!K271</f>
        <v>0</v>
      </c>
      <c r="L389" s="18">
        <f>'Data from DHIS2 (AA)'!L271</f>
        <v>0</v>
      </c>
      <c r="M389" s="18">
        <f>'Data from DHIS2 (AA)'!M271</f>
        <v>0</v>
      </c>
      <c r="N389" s="16">
        <f t="shared" ref="N389:N392" si="237">SUM(B389:M389)</f>
        <v>0</v>
      </c>
    </row>
    <row r="390" spans="1:14" x14ac:dyDescent="0.3">
      <c r="A390" s="14" t="s">
        <v>571</v>
      </c>
      <c r="B390" s="18">
        <f>SUM('Data from DHIS2 (AA)'!B272:B276)</f>
        <v>0</v>
      </c>
      <c r="C390" s="18">
        <f>SUM('Data from DHIS2 (AA)'!C272:C276)</f>
        <v>0</v>
      </c>
      <c r="D390" s="18">
        <f>SUM('Data from DHIS2 (AA)'!D272:D276)</f>
        <v>0</v>
      </c>
      <c r="E390" s="18">
        <f>SUM('Data from DHIS2 (AA)'!E272:E276)</f>
        <v>0</v>
      </c>
      <c r="F390" s="18">
        <f>SUM('Data from DHIS2 (AA)'!F272:F276)</f>
        <v>0</v>
      </c>
      <c r="G390" s="18">
        <f>SUM('Data from DHIS2 (AA)'!G272:G276)</f>
        <v>0</v>
      </c>
      <c r="H390" s="18">
        <f>SUM('Data from DHIS2 (AA)'!H272:H276)</f>
        <v>0</v>
      </c>
      <c r="I390" s="18">
        <f>SUM('Data from DHIS2 (AA)'!I272:I276)</f>
        <v>0</v>
      </c>
      <c r="J390" s="18">
        <f>SUM('Data from DHIS2 (AA)'!J272:J276)</f>
        <v>0</v>
      </c>
      <c r="K390" s="18">
        <f>SUM('Data from DHIS2 (AA)'!K272:K276)</f>
        <v>0</v>
      </c>
      <c r="L390" s="18">
        <f>SUM('Data from DHIS2 (AA)'!L272:L276)</f>
        <v>0</v>
      </c>
      <c r="M390" s="18">
        <f>SUM('Data from DHIS2 (AA)'!M272:M276)</f>
        <v>0</v>
      </c>
      <c r="N390" s="16">
        <f t="shared" si="237"/>
        <v>0</v>
      </c>
    </row>
    <row r="391" spans="1:14" x14ac:dyDescent="0.3">
      <c r="A391" s="14" t="s">
        <v>572</v>
      </c>
      <c r="B391" s="18">
        <f>SUM('Data from DHIS2 (AA)'!B277:B280)</f>
        <v>0</v>
      </c>
      <c r="C391" s="18">
        <f>SUM('Data from DHIS2 (AA)'!C277:C280)</f>
        <v>0</v>
      </c>
      <c r="D391" s="18">
        <f>SUM('Data from DHIS2 (AA)'!D277:D280)</f>
        <v>0</v>
      </c>
      <c r="E391" s="18">
        <f>SUM('Data from DHIS2 (AA)'!E277:E280)</f>
        <v>0</v>
      </c>
      <c r="F391" s="18">
        <f>SUM('Data from DHIS2 (AA)'!F277:F280)</f>
        <v>0</v>
      </c>
      <c r="G391" s="18">
        <f>SUM('Data from DHIS2 (AA)'!G277:G280)</f>
        <v>0</v>
      </c>
      <c r="H391" s="18">
        <f>SUM('Data from DHIS2 (AA)'!H277:H280)</f>
        <v>0</v>
      </c>
      <c r="I391" s="18">
        <f>SUM('Data from DHIS2 (AA)'!I277:I280)</f>
        <v>0</v>
      </c>
      <c r="J391" s="18">
        <f>SUM('Data from DHIS2 (AA)'!J277:J280)</f>
        <v>0</v>
      </c>
      <c r="K391" s="18">
        <f>SUM('Data from DHIS2 (AA)'!K277:K280)</f>
        <v>0</v>
      </c>
      <c r="L391" s="18">
        <f>SUM('Data from DHIS2 (AA)'!L277:L280)</f>
        <v>0</v>
      </c>
      <c r="M391" s="18">
        <f>SUM('Data from DHIS2 (AA)'!M277:M280)</f>
        <v>0</v>
      </c>
      <c r="N391" s="16">
        <f t="shared" si="237"/>
        <v>0</v>
      </c>
    </row>
    <row r="392" spans="1:14" x14ac:dyDescent="0.3">
      <c r="A392" s="15" t="s">
        <v>573</v>
      </c>
      <c r="B392" s="18">
        <f>B389+B390-B391</f>
        <v>0</v>
      </c>
      <c r="C392" s="18">
        <f t="shared" ref="C392:M392" si="238">C389+C390-C391</f>
        <v>0</v>
      </c>
      <c r="D392" s="18">
        <f t="shared" si="238"/>
        <v>0</v>
      </c>
      <c r="E392" s="18">
        <f t="shared" si="238"/>
        <v>0</v>
      </c>
      <c r="F392" s="18">
        <f t="shared" si="238"/>
        <v>0</v>
      </c>
      <c r="G392" s="18">
        <f t="shared" si="238"/>
        <v>0</v>
      </c>
      <c r="H392" s="18">
        <f t="shared" si="238"/>
        <v>0</v>
      </c>
      <c r="I392" s="18">
        <f t="shared" si="238"/>
        <v>0</v>
      </c>
      <c r="J392" s="18">
        <f t="shared" si="238"/>
        <v>0</v>
      </c>
      <c r="K392" s="18">
        <f t="shared" si="238"/>
        <v>0</v>
      </c>
      <c r="L392" s="18">
        <f t="shared" si="238"/>
        <v>0</v>
      </c>
      <c r="M392" s="18">
        <f t="shared" si="238"/>
        <v>0</v>
      </c>
      <c r="N392" s="16">
        <f t="shared" si="237"/>
        <v>0</v>
      </c>
    </row>
    <row r="393" spans="1:14" x14ac:dyDescent="0.3">
      <c r="A393" s="15" t="s">
        <v>574</v>
      </c>
      <c r="B393" s="26"/>
      <c r="C393" s="18" t="b">
        <f>IF(C389=0,TRUE,C389=B392)</f>
        <v>1</v>
      </c>
      <c r="D393" s="18" t="b">
        <f t="shared" ref="D393:M393" si="239">IF(D389=0,TRUE,D389=C392)</f>
        <v>1</v>
      </c>
      <c r="E393" s="18" t="b">
        <f t="shared" si="239"/>
        <v>1</v>
      </c>
      <c r="F393" s="18" t="b">
        <f t="shared" si="239"/>
        <v>1</v>
      </c>
      <c r="G393" s="18" t="b">
        <f t="shared" si="239"/>
        <v>1</v>
      </c>
      <c r="H393" s="18" t="b">
        <f t="shared" si="239"/>
        <v>1</v>
      </c>
      <c r="I393" s="18" t="b">
        <f t="shared" si="239"/>
        <v>1</v>
      </c>
      <c r="J393" s="18" t="b">
        <f t="shared" si="239"/>
        <v>1</v>
      </c>
      <c r="K393" s="18" t="b">
        <f t="shared" si="239"/>
        <v>1</v>
      </c>
      <c r="L393" s="18" t="b">
        <f t="shared" si="239"/>
        <v>1</v>
      </c>
      <c r="M393" s="18" t="b">
        <f t="shared" si="239"/>
        <v>1</v>
      </c>
      <c r="N393" s="26"/>
    </row>
    <row r="394" spans="1:14" x14ac:dyDescent="0.3">
      <c r="A394"/>
    </row>
    <row r="395" spans="1:14" x14ac:dyDescent="0.3">
      <c r="A395" s="14" t="str">
        <f>'Data from DHIS2 (AA)'!A262</f>
        <v>Leprosy-Total Additions-New Cases Never Registered earlier-Multi Bacillary</v>
      </c>
      <c r="B395" s="18">
        <f>'Data from DHIS2 (AA)'!B262</f>
        <v>0</v>
      </c>
      <c r="C395" s="18">
        <f>'Data from DHIS2 (AA)'!C262</f>
        <v>0</v>
      </c>
      <c r="D395" s="18">
        <f>'Data from DHIS2 (AA)'!D262</f>
        <v>0</v>
      </c>
      <c r="E395" s="18">
        <f>'Data from DHIS2 (AA)'!E262</f>
        <v>0</v>
      </c>
      <c r="F395" s="18">
        <f>'Data from DHIS2 (AA)'!F262</f>
        <v>0</v>
      </c>
      <c r="G395" s="18">
        <f>'Data from DHIS2 (AA)'!G262</f>
        <v>0</v>
      </c>
      <c r="H395" s="18">
        <f>'Data from DHIS2 (AA)'!H262</f>
        <v>0</v>
      </c>
      <c r="I395" s="18">
        <f>'Data from DHIS2 (AA)'!I262</f>
        <v>0</v>
      </c>
      <c r="J395" s="18">
        <f>'Data from DHIS2 (AA)'!J262</f>
        <v>0</v>
      </c>
      <c r="K395" s="18">
        <f>'Data from DHIS2 (AA)'!K262</f>
        <v>0</v>
      </c>
      <c r="L395" s="18">
        <f>'Data from DHIS2 (AA)'!L262</f>
        <v>0</v>
      </c>
      <c r="M395" s="18">
        <f>'Data from DHIS2 (AA)'!M262</f>
        <v>0</v>
      </c>
      <c r="N395" s="16">
        <f t="shared" ref="N395:N397" si="240">SUM(B395:M395)</f>
        <v>0</v>
      </c>
    </row>
    <row r="396" spans="1:14" x14ac:dyDescent="0.3">
      <c r="A396" s="14" t="str">
        <f>'Data from DHIS2 (AA)'!A272</f>
        <v>Leprosy-Total Additions-New Cases Never registered earlier-Pauci Bacillary</v>
      </c>
      <c r="B396" s="18">
        <f>'Data from DHIS2 (AA)'!B272</f>
        <v>0</v>
      </c>
      <c r="C396" s="18">
        <f>'Data from DHIS2 (AA)'!C272</f>
        <v>0</v>
      </c>
      <c r="D396" s="18">
        <f>'Data from DHIS2 (AA)'!D272</f>
        <v>0</v>
      </c>
      <c r="E396" s="18">
        <f>'Data from DHIS2 (AA)'!E272</f>
        <v>0</v>
      </c>
      <c r="F396" s="18">
        <f>'Data from DHIS2 (AA)'!F272</f>
        <v>0</v>
      </c>
      <c r="G396" s="18">
        <f>'Data from DHIS2 (AA)'!G272</f>
        <v>0</v>
      </c>
      <c r="H396" s="18">
        <f>'Data from DHIS2 (AA)'!H272</f>
        <v>0</v>
      </c>
      <c r="I396" s="18">
        <f>'Data from DHIS2 (AA)'!I272</f>
        <v>0</v>
      </c>
      <c r="J396" s="18">
        <f>'Data from DHIS2 (AA)'!J272</f>
        <v>0</v>
      </c>
      <c r="K396" s="18">
        <f>'Data from DHIS2 (AA)'!K272</f>
        <v>0</v>
      </c>
      <c r="L396" s="18">
        <f>'Data from DHIS2 (AA)'!L272</f>
        <v>0</v>
      </c>
      <c r="M396" s="18">
        <f>'Data from DHIS2 (AA)'!M272</f>
        <v>0</v>
      </c>
      <c r="N396" s="16">
        <f t="shared" si="240"/>
        <v>0</v>
      </c>
    </row>
    <row r="397" spans="1:14" x14ac:dyDescent="0.3">
      <c r="A397" s="14" t="s">
        <v>583</v>
      </c>
      <c r="B397" s="18">
        <f>SUM('Data from DHIS2 (AA)'!B281:B284)</f>
        <v>0</v>
      </c>
      <c r="C397" s="18">
        <f>SUM('Data from DHIS2 (AA)'!C281:C284)</f>
        <v>0</v>
      </c>
      <c r="D397" s="18">
        <f>SUM('Data from DHIS2 (AA)'!D281:D284)</f>
        <v>0</v>
      </c>
      <c r="E397" s="18">
        <f>SUM('Data from DHIS2 (AA)'!E281:E284)</f>
        <v>0</v>
      </c>
      <c r="F397" s="18">
        <f>SUM('Data from DHIS2 (AA)'!F281:F284)</f>
        <v>0</v>
      </c>
      <c r="G397" s="18">
        <f>SUM('Data from DHIS2 (AA)'!G281:G284)</f>
        <v>0</v>
      </c>
      <c r="H397" s="18">
        <f>SUM('Data from DHIS2 (AA)'!H281:H284)</f>
        <v>0</v>
      </c>
      <c r="I397" s="18">
        <f>SUM('Data from DHIS2 (AA)'!I281:I284)</f>
        <v>0</v>
      </c>
      <c r="J397" s="18">
        <f>SUM('Data from DHIS2 (AA)'!J281:J284)</f>
        <v>0</v>
      </c>
      <c r="K397" s="18">
        <f>SUM('Data from DHIS2 (AA)'!K281:K284)</f>
        <v>0</v>
      </c>
      <c r="L397" s="18">
        <f>SUM('Data from DHIS2 (AA)'!L281:L284)</f>
        <v>0</v>
      </c>
      <c r="M397" s="18">
        <f>SUM('Data from DHIS2 (AA)'!M281:M284)</f>
        <v>0</v>
      </c>
      <c r="N397" s="16">
        <f t="shared" si="240"/>
        <v>0</v>
      </c>
    </row>
    <row r="398" spans="1:14" x14ac:dyDescent="0.3">
      <c r="A398" s="15" t="s">
        <v>584</v>
      </c>
      <c r="B398" s="18" t="b">
        <f t="shared" ref="B398:N398" si="241">SUM(B395:B396)=B397</f>
        <v>1</v>
      </c>
      <c r="C398" s="18" t="b">
        <f t="shared" si="241"/>
        <v>1</v>
      </c>
      <c r="D398" s="18" t="b">
        <f t="shared" si="241"/>
        <v>1</v>
      </c>
      <c r="E398" s="18" t="b">
        <f t="shared" si="241"/>
        <v>1</v>
      </c>
      <c r="F398" s="18" t="b">
        <f t="shared" si="241"/>
        <v>1</v>
      </c>
      <c r="G398" s="18" t="b">
        <f t="shared" si="241"/>
        <v>1</v>
      </c>
      <c r="H398" s="18" t="b">
        <f t="shared" si="241"/>
        <v>1</v>
      </c>
      <c r="I398" s="18" t="b">
        <f t="shared" si="241"/>
        <v>1</v>
      </c>
      <c r="J398" s="18" t="b">
        <f t="shared" si="241"/>
        <v>1</v>
      </c>
      <c r="K398" s="18" t="b">
        <f t="shared" si="241"/>
        <v>1</v>
      </c>
      <c r="L398" s="18" t="b">
        <f t="shared" si="241"/>
        <v>1</v>
      </c>
      <c r="M398" s="18" t="b">
        <f t="shared" si="241"/>
        <v>1</v>
      </c>
      <c r="N398" s="18" t="b">
        <f t="shared" si="241"/>
        <v>1</v>
      </c>
    </row>
    <row r="399" spans="1:14" x14ac:dyDescent="0.3">
      <c r="A399"/>
    </row>
    <row r="400" spans="1:14" x14ac:dyDescent="0.3">
      <c r="A400" s="14" t="s">
        <v>585</v>
      </c>
      <c r="B400" s="18">
        <f>SUM('Data from DHIS2 (AA)'!B285:B286)</f>
        <v>0</v>
      </c>
      <c r="C400" s="18">
        <f>SUM('Data from DHIS2 (AA)'!C285:C286)</f>
        <v>0</v>
      </c>
      <c r="D400" s="18">
        <f>SUM('Data from DHIS2 (AA)'!D285:D286)</f>
        <v>0</v>
      </c>
      <c r="E400" s="18">
        <f>SUM('Data from DHIS2 (AA)'!E285:E286)</f>
        <v>0</v>
      </c>
      <c r="F400" s="18">
        <f>SUM('Data from DHIS2 (AA)'!F285:F286)</f>
        <v>0</v>
      </c>
      <c r="G400" s="18">
        <f>SUM('Data from DHIS2 (AA)'!G285:G286)</f>
        <v>0</v>
      </c>
      <c r="H400" s="18">
        <f>SUM('Data from DHIS2 (AA)'!H285:H286)</f>
        <v>0</v>
      </c>
      <c r="I400" s="18">
        <f>SUM('Data from DHIS2 (AA)'!I285:I286)</f>
        <v>0</v>
      </c>
      <c r="J400" s="18">
        <f>SUM('Data from DHIS2 (AA)'!J285:J286)</f>
        <v>0</v>
      </c>
      <c r="K400" s="18">
        <f>SUM('Data from DHIS2 (AA)'!K285:K286)</f>
        <v>0</v>
      </c>
      <c r="L400" s="18">
        <f>SUM('Data from DHIS2 (AA)'!L285:L286)</f>
        <v>0</v>
      </c>
      <c r="M400" s="18">
        <f>SUM('Data from DHIS2 (AA)'!M285:M286)</f>
        <v>0</v>
      </c>
      <c r="N400" s="16">
        <f t="shared" ref="N400:N401" si="242">SUM(B400:M400)</f>
        <v>0</v>
      </c>
    </row>
    <row r="401" spans="1:14" x14ac:dyDescent="0.3">
      <c r="A401" s="14" t="s">
        <v>586</v>
      </c>
      <c r="B401" s="18">
        <f>SUM('Data from DHIS2 (AA)'!B287:B290)</f>
        <v>0</v>
      </c>
      <c r="C401" s="18">
        <f>SUM('Data from DHIS2 (AA)'!C287:C290)</f>
        <v>0</v>
      </c>
      <c r="D401" s="18">
        <f>SUM('Data from DHIS2 (AA)'!D287:D290)</f>
        <v>0</v>
      </c>
      <c r="E401" s="18">
        <f>SUM('Data from DHIS2 (AA)'!E287:E290)</f>
        <v>0</v>
      </c>
      <c r="F401" s="18">
        <f>SUM('Data from DHIS2 (AA)'!F287:F290)</f>
        <v>0</v>
      </c>
      <c r="G401" s="18">
        <f>SUM('Data from DHIS2 (AA)'!G287:G290)</f>
        <v>0</v>
      </c>
      <c r="H401" s="18">
        <f>SUM('Data from DHIS2 (AA)'!H287:H290)</f>
        <v>0</v>
      </c>
      <c r="I401" s="18">
        <f>SUM('Data from DHIS2 (AA)'!I287:I290)</f>
        <v>0</v>
      </c>
      <c r="J401" s="18">
        <f>SUM('Data from DHIS2 (AA)'!J287:J290)</f>
        <v>0</v>
      </c>
      <c r="K401" s="18">
        <f>SUM('Data from DHIS2 (AA)'!K287:K290)</f>
        <v>0</v>
      </c>
      <c r="L401" s="18">
        <f>SUM('Data from DHIS2 (AA)'!L287:L290)</f>
        <v>0</v>
      </c>
      <c r="M401" s="18">
        <f>SUM('Data from DHIS2 (AA)'!M287:M290)</f>
        <v>0</v>
      </c>
      <c r="N401" s="16">
        <f t="shared" si="242"/>
        <v>0</v>
      </c>
    </row>
    <row r="402" spans="1:14" x14ac:dyDescent="0.3">
      <c r="A402" s="15" t="s">
        <v>587</v>
      </c>
      <c r="B402" s="18" t="b">
        <f>B400=B401</f>
        <v>1</v>
      </c>
      <c r="C402" s="18" t="b">
        <f t="shared" ref="C402:N402" si="243">C400=C401</f>
        <v>1</v>
      </c>
      <c r="D402" s="18" t="b">
        <f t="shared" si="243"/>
        <v>1</v>
      </c>
      <c r="E402" s="18" t="b">
        <f t="shared" si="243"/>
        <v>1</v>
      </c>
      <c r="F402" s="18" t="b">
        <f t="shared" si="243"/>
        <v>1</v>
      </c>
      <c r="G402" s="18" t="b">
        <f t="shared" si="243"/>
        <v>1</v>
      </c>
      <c r="H402" s="18" t="b">
        <f t="shared" si="243"/>
        <v>1</v>
      </c>
      <c r="I402" s="18" t="b">
        <f t="shared" si="243"/>
        <v>1</v>
      </c>
      <c r="J402" s="18" t="b">
        <f t="shared" si="243"/>
        <v>1</v>
      </c>
      <c r="K402" s="18" t="b">
        <f t="shared" si="243"/>
        <v>1</v>
      </c>
      <c r="L402" s="18" t="b">
        <f t="shared" si="243"/>
        <v>1</v>
      </c>
      <c r="M402" s="18" t="b">
        <f t="shared" si="243"/>
        <v>1</v>
      </c>
      <c r="N402" s="18" t="b">
        <f t="shared" si="243"/>
        <v>1</v>
      </c>
    </row>
    <row r="403" spans="1:14" x14ac:dyDescent="0.3">
      <c r="A403"/>
    </row>
    <row r="404" spans="1:14" x14ac:dyDescent="0.3">
      <c r="A404" s="14" t="str">
        <f>'Data from DHIS2 (AA)'!A291</f>
        <v>Leprosy-Cohort-New Registered MB (18 Months Before)</v>
      </c>
      <c r="B404" s="18">
        <f>'Data from DHIS2 (AA)'!B291</f>
        <v>0</v>
      </c>
      <c r="C404" s="18">
        <f>'Data from DHIS2 (AA)'!C291</f>
        <v>0</v>
      </c>
      <c r="D404" s="18">
        <f>'Data from DHIS2 (AA)'!D291</f>
        <v>0</v>
      </c>
      <c r="E404" s="18">
        <f>'Data from DHIS2 (AA)'!E291</f>
        <v>0</v>
      </c>
      <c r="F404" s="18">
        <f>'Data from DHIS2 (AA)'!F291</f>
        <v>0</v>
      </c>
      <c r="G404" s="18">
        <f>'Data from DHIS2 (AA)'!G291</f>
        <v>0</v>
      </c>
      <c r="H404" s="18">
        <f>'Data from DHIS2 (AA)'!H291</f>
        <v>0</v>
      </c>
      <c r="I404" s="18">
        <f>'Data from DHIS2 (AA)'!I291</f>
        <v>0</v>
      </c>
      <c r="J404" s="18">
        <f>'Data from DHIS2 (AA)'!J291</f>
        <v>0</v>
      </c>
      <c r="K404" s="18">
        <f>'Data from DHIS2 (AA)'!K291</f>
        <v>0</v>
      </c>
      <c r="L404" s="18">
        <f>'Data from DHIS2 (AA)'!L291</f>
        <v>0</v>
      </c>
      <c r="M404" s="18">
        <f>'Data from DHIS2 (AA)'!M291</f>
        <v>0</v>
      </c>
      <c r="N404" s="16">
        <f t="shared" ref="N404:N405" si="244">SUM(B404:M404)</f>
        <v>0</v>
      </c>
    </row>
    <row r="405" spans="1:14" x14ac:dyDescent="0.3">
      <c r="A405" s="14" t="s">
        <v>598</v>
      </c>
      <c r="B405" s="18">
        <f>SUM('Data from DHIS2 (AA)'!B292:B295)</f>
        <v>0</v>
      </c>
      <c r="C405" s="18">
        <f>SUM('Data from DHIS2 (AA)'!C292:C295)</f>
        <v>0</v>
      </c>
      <c r="D405" s="18">
        <f>SUM('Data from DHIS2 (AA)'!D292:D295)</f>
        <v>0</v>
      </c>
      <c r="E405" s="18">
        <f>SUM('Data from DHIS2 (AA)'!E292:E295)</f>
        <v>0</v>
      </c>
      <c r="F405" s="18">
        <f>SUM('Data from DHIS2 (AA)'!F292:F295)</f>
        <v>0</v>
      </c>
      <c r="G405" s="18">
        <f>SUM('Data from DHIS2 (AA)'!G292:G295)</f>
        <v>0</v>
      </c>
      <c r="H405" s="18">
        <f>SUM('Data from DHIS2 (AA)'!H292:H295)</f>
        <v>0</v>
      </c>
      <c r="I405" s="18">
        <f>SUM('Data from DHIS2 (AA)'!I292:I295)</f>
        <v>0</v>
      </c>
      <c r="J405" s="18">
        <f>SUM('Data from DHIS2 (AA)'!J292:J295)</f>
        <v>0</v>
      </c>
      <c r="K405" s="18">
        <f>SUM('Data from DHIS2 (AA)'!K292:K295)</f>
        <v>0</v>
      </c>
      <c r="L405" s="18">
        <f>SUM('Data from DHIS2 (AA)'!L292:L295)</f>
        <v>0</v>
      </c>
      <c r="M405" s="18">
        <f>SUM('Data from DHIS2 (AA)'!M292:M295)</f>
        <v>0</v>
      </c>
      <c r="N405" s="16">
        <f t="shared" si="244"/>
        <v>0</v>
      </c>
    </row>
    <row r="406" spans="1:14" x14ac:dyDescent="0.3">
      <c r="A406" s="15" t="s">
        <v>600</v>
      </c>
      <c r="B406" s="18" t="b">
        <f>B404=B405</f>
        <v>1</v>
      </c>
      <c r="C406" s="18" t="b">
        <f t="shared" ref="C406:M406" si="245">C404=C405</f>
        <v>1</v>
      </c>
      <c r="D406" s="18" t="b">
        <f t="shared" si="245"/>
        <v>1</v>
      </c>
      <c r="E406" s="18" t="b">
        <f t="shared" si="245"/>
        <v>1</v>
      </c>
      <c r="F406" s="18" t="b">
        <f t="shared" si="245"/>
        <v>1</v>
      </c>
      <c r="G406" s="18" t="b">
        <f t="shared" si="245"/>
        <v>1</v>
      </c>
      <c r="H406" s="18" t="b">
        <f t="shared" si="245"/>
        <v>1</v>
      </c>
      <c r="I406" s="18" t="b">
        <f t="shared" si="245"/>
        <v>1</v>
      </c>
      <c r="J406" s="18" t="b">
        <f t="shared" si="245"/>
        <v>1</v>
      </c>
      <c r="K406" s="18" t="b">
        <f t="shared" si="245"/>
        <v>1</v>
      </c>
      <c r="L406" s="18" t="b">
        <f t="shared" si="245"/>
        <v>1</v>
      </c>
      <c r="M406" s="18" t="b">
        <f t="shared" si="245"/>
        <v>1</v>
      </c>
      <c r="N406" s="18" t="b">
        <f>N404=N405</f>
        <v>1</v>
      </c>
    </row>
    <row r="407" spans="1:14" x14ac:dyDescent="0.3">
      <c r="A407" s="2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1:14" x14ac:dyDescent="0.3">
      <c r="A408" s="14" t="str">
        <f>'Data from DHIS2 (AA)'!A296</f>
        <v>Leprosy-Cohort-New Registered PB (9 Months Before)</v>
      </c>
      <c r="B408" s="18">
        <f>'Data from DHIS2 (AA)'!B296</f>
        <v>0</v>
      </c>
      <c r="C408" s="18">
        <f>'Data from DHIS2 (AA)'!C296</f>
        <v>0</v>
      </c>
      <c r="D408" s="18">
        <f>'Data from DHIS2 (AA)'!D296</f>
        <v>0</v>
      </c>
      <c r="E408" s="18">
        <f>'Data from DHIS2 (AA)'!E296</f>
        <v>0</v>
      </c>
      <c r="F408" s="18">
        <f>'Data from DHIS2 (AA)'!F296</f>
        <v>0</v>
      </c>
      <c r="G408" s="18">
        <f>'Data from DHIS2 (AA)'!G296</f>
        <v>0</v>
      </c>
      <c r="H408" s="18">
        <f>'Data from DHIS2 (AA)'!H296</f>
        <v>0</v>
      </c>
      <c r="I408" s="18">
        <f>'Data from DHIS2 (AA)'!I296</f>
        <v>0</v>
      </c>
      <c r="J408" s="18">
        <f>'Data from DHIS2 (AA)'!J296</f>
        <v>0</v>
      </c>
      <c r="K408" s="18">
        <f>'Data from DHIS2 (AA)'!K296</f>
        <v>0</v>
      </c>
      <c r="L408" s="18">
        <f>'Data from DHIS2 (AA)'!L296</f>
        <v>0</v>
      </c>
      <c r="M408" s="18">
        <f>'Data from DHIS2 (AA)'!M296</f>
        <v>0</v>
      </c>
      <c r="N408" s="16">
        <f t="shared" ref="N408:N409" si="246">SUM(B408:M408)</f>
        <v>0</v>
      </c>
    </row>
    <row r="409" spans="1:14" x14ac:dyDescent="0.3">
      <c r="A409" s="14" t="s">
        <v>599</v>
      </c>
      <c r="B409" s="18">
        <f>SUM('Data from DHIS2 (AA)'!B297:B300)</f>
        <v>0</v>
      </c>
      <c r="C409" s="18">
        <f>SUM('Data from DHIS2 (AA)'!C297:C300)</f>
        <v>0</v>
      </c>
      <c r="D409" s="18">
        <f>SUM('Data from DHIS2 (AA)'!D297:D300)</f>
        <v>0</v>
      </c>
      <c r="E409" s="18">
        <f>SUM('Data from DHIS2 (AA)'!E297:E300)</f>
        <v>0</v>
      </c>
      <c r="F409" s="18">
        <f>SUM('Data from DHIS2 (AA)'!F297:F300)</f>
        <v>0</v>
      </c>
      <c r="G409" s="18">
        <f>SUM('Data from DHIS2 (AA)'!G297:G300)</f>
        <v>0</v>
      </c>
      <c r="H409" s="18">
        <f>SUM('Data from DHIS2 (AA)'!H297:H300)</f>
        <v>0</v>
      </c>
      <c r="I409" s="18">
        <f>SUM('Data from DHIS2 (AA)'!I297:I300)</f>
        <v>0</v>
      </c>
      <c r="J409" s="18">
        <f>SUM('Data from DHIS2 (AA)'!J297:J300)</f>
        <v>0</v>
      </c>
      <c r="K409" s="18">
        <f>SUM('Data from DHIS2 (AA)'!K297:K300)</f>
        <v>0</v>
      </c>
      <c r="L409" s="18">
        <f>SUM('Data from DHIS2 (AA)'!L297:L300)</f>
        <v>0</v>
      </c>
      <c r="M409" s="18">
        <f>SUM('Data from DHIS2 (AA)'!M297:M300)</f>
        <v>0</v>
      </c>
      <c r="N409" s="16">
        <f t="shared" si="246"/>
        <v>0</v>
      </c>
    </row>
    <row r="410" spans="1:14" x14ac:dyDescent="0.3">
      <c r="A410" s="15" t="s">
        <v>601</v>
      </c>
      <c r="B410" s="18" t="b">
        <f>B408=B409</f>
        <v>1</v>
      </c>
      <c r="C410" s="18" t="b">
        <f t="shared" ref="C410" si="247">C408=C409</f>
        <v>1</v>
      </c>
      <c r="D410" s="18" t="b">
        <f t="shared" ref="D410" si="248">D408=D409</f>
        <v>1</v>
      </c>
      <c r="E410" s="18" t="b">
        <f t="shared" ref="E410" si="249">E408=E409</f>
        <v>1</v>
      </c>
      <c r="F410" s="18" t="b">
        <f t="shared" ref="F410" si="250">F408=F409</f>
        <v>1</v>
      </c>
      <c r="G410" s="18" t="b">
        <f t="shared" ref="G410" si="251">G408=G409</f>
        <v>1</v>
      </c>
      <c r="H410" s="18" t="b">
        <f t="shared" ref="H410" si="252">H408=H409</f>
        <v>1</v>
      </c>
      <c r="I410" s="18" t="b">
        <f t="shared" ref="I410" si="253">I408=I409</f>
        <v>1</v>
      </c>
      <c r="J410" s="18" t="b">
        <f t="shared" ref="J410" si="254">J408=J409</f>
        <v>1</v>
      </c>
      <c r="K410" s="18" t="b">
        <f t="shared" ref="K410" si="255">K408=K409</f>
        <v>1</v>
      </c>
      <c r="L410" s="18" t="b">
        <f t="shared" ref="L410" si="256">L408=L409</f>
        <v>1</v>
      </c>
      <c r="M410" s="18" t="b">
        <f t="shared" ref="M410" si="257">M408=M409</f>
        <v>1</v>
      </c>
      <c r="N410" s="18" t="b">
        <f>N408=N409</f>
        <v>1</v>
      </c>
    </row>
    <row r="411" spans="1:14" x14ac:dyDescent="0.3">
      <c r="A411"/>
    </row>
    <row r="412" spans="1:14" x14ac:dyDescent="0.3">
      <c r="A412" s="14" t="str">
        <f>'Data from DHIS2 (AA)'!A262</f>
        <v>Leprosy-Total Additions-New Cases Never Registered earlier-Multi Bacillary</v>
      </c>
      <c r="B412" s="15">
        <f>'Data from DHIS2 (AA)'!B262</f>
        <v>0</v>
      </c>
      <c r="C412" s="15">
        <f>'Data from DHIS2 (AA)'!C262</f>
        <v>0</v>
      </c>
      <c r="D412" s="15">
        <f>'Data from DHIS2 (AA)'!D262</f>
        <v>0</v>
      </c>
      <c r="E412" s="15">
        <f>'Data from DHIS2 (AA)'!E262</f>
        <v>0</v>
      </c>
      <c r="F412" s="15">
        <f>'Data from DHIS2 (AA)'!F262</f>
        <v>0</v>
      </c>
      <c r="G412" s="15">
        <f>'Data from DHIS2 (AA)'!G262</f>
        <v>0</v>
      </c>
      <c r="H412" s="15">
        <f>'Data from DHIS2 (AA)'!H262</f>
        <v>0</v>
      </c>
      <c r="I412" s="15">
        <f>'Data from DHIS2 (AA)'!I262</f>
        <v>0</v>
      </c>
      <c r="J412" s="15">
        <f>'Data from DHIS2 (AA)'!J262</f>
        <v>0</v>
      </c>
      <c r="K412" s="15">
        <f>'Data from DHIS2 (AA)'!K262</f>
        <v>0</v>
      </c>
      <c r="L412" s="15">
        <f>'Data from DHIS2 (AA)'!L262</f>
        <v>0</v>
      </c>
      <c r="M412" s="15">
        <f>'Data from DHIS2 (AA)'!M262</f>
        <v>0</v>
      </c>
      <c r="N412" s="16">
        <f>SUM(B412:M412)</f>
        <v>0</v>
      </c>
    </row>
    <row r="413" spans="1:14" x14ac:dyDescent="0.3">
      <c r="A413" s="14" t="str">
        <f>'Data from DHIS2 (AA)'!A272</f>
        <v>Leprosy-Total Additions-New Cases Never registered earlier-Pauci Bacillary</v>
      </c>
      <c r="B413" s="15">
        <f>'Data from DHIS2 (AA)'!B272</f>
        <v>0</v>
      </c>
      <c r="C413" s="15">
        <f>'Data from DHIS2 (AA)'!C272</f>
        <v>0</v>
      </c>
      <c r="D413" s="15">
        <f>'Data from DHIS2 (AA)'!D272</f>
        <v>0</v>
      </c>
      <c r="E413" s="15">
        <f>'Data from DHIS2 (AA)'!E272</f>
        <v>0</v>
      </c>
      <c r="F413" s="15">
        <f>'Data from DHIS2 (AA)'!F272</f>
        <v>0</v>
      </c>
      <c r="G413" s="15">
        <f>'Data from DHIS2 (AA)'!G272</f>
        <v>0</v>
      </c>
      <c r="H413" s="15">
        <f>'Data from DHIS2 (AA)'!H272</f>
        <v>0</v>
      </c>
      <c r="I413" s="15">
        <f>'Data from DHIS2 (AA)'!I272</f>
        <v>0</v>
      </c>
      <c r="J413" s="15">
        <f>'Data from DHIS2 (AA)'!J272</f>
        <v>0</v>
      </c>
      <c r="K413" s="15">
        <f>'Data from DHIS2 (AA)'!K272</f>
        <v>0</v>
      </c>
      <c r="L413" s="15">
        <f>'Data from DHIS2 (AA)'!L272</f>
        <v>0</v>
      </c>
      <c r="M413" s="15">
        <f>'Data from DHIS2 (AA)'!M272</f>
        <v>0</v>
      </c>
      <c r="N413" s="16">
        <f t="shared" ref="N413:N414" si="258">SUM(B413:M413)</f>
        <v>0</v>
      </c>
    </row>
    <row r="414" spans="1:14" x14ac:dyDescent="0.3">
      <c r="A414" s="14" t="str">
        <f>'Data from DHIS2 (AA)'!A301</f>
        <v>Disaggregation by Sex &amp; Caste/Ethnicity-New Leprosy Cases</v>
      </c>
      <c r="B414" s="15">
        <f>'Data from DHIS2 (AA)'!B301</f>
        <v>0</v>
      </c>
      <c r="C414" s="15">
        <f>'Data from DHIS2 (AA)'!C301</f>
        <v>0</v>
      </c>
      <c r="D414" s="15">
        <f>'Data from DHIS2 (AA)'!D301</f>
        <v>0</v>
      </c>
      <c r="E414" s="15">
        <f>'Data from DHIS2 (AA)'!E301</f>
        <v>0</v>
      </c>
      <c r="F414" s="15">
        <f>'Data from DHIS2 (AA)'!F301</f>
        <v>0</v>
      </c>
      <c r="G414" s="15">
        <f>'Data from DHIS2 (AA)'!G301</f>
        <v>0</v>
      </c>
      <c r="H414" s="15">
        <f>'Data from DHIS2 (AA)'!H301</f>
        <v>0</v>
      </c>
      <c r="I414" s="15">
        <f>'Data from DHIS2 (AA)'!I301</f>
        <v>0</v>
      </c>
      <c r="J414" s="15">
        <f>'Data from DHIS2 (AA)'!J301</f>
        <v>0</v>
      </c>
      <c r="K414" s="15">
        <f>'Data from DHIS2 (AA)'!K301</f>
        <v>0</v>
      </c>
      <c r="L414" s="15">
        <f>'Data from DHIS2 (AA)'!L301</f>
        <v>0</v>
      </c>
      <c r="M414" s="15">
        <f>'Data from DHIS2 (AA)'!M301</f>
        <v>0</v>
      </c>
      <c r="N414" s="16">
        <f t="shared" si="258"/>
        <v>0</v>
      </c>
    </row>
    <row r="415" spans="1:14" x14ac:dyDescent="0.3">
      <c r="A415" s="15" t="s">
        <v>602</v>
      </c>
      <c r="B415" s="18" t="b">
        <f>SUM(B412:B413)=B414</f>
        <v>1</v>
      </c>
      <c r="C415" s="18" t="b">
        <f t="shared" ref="C415:N415" si="259">SUM(C412:C413)=C414</f>
        <v>1</v>
      </c>
      <c r="D415" s="18" t="b">
        <f t="shared" si="259"/>
        <v>1</v>
      </c>
      <c r="E415" s="18" t="b">
        <f t="shared" si="259"/>
        <v>1</v>
      </c>
      <c r="F415" s="18" t="b">
        <f t="shared" si="259"/>
        <v>1</v>
      </c>
      <c r="G415" s="18" t="b">
        <f t="shared" si="259"/>
        <v>1</v>
      </c>
      <c r="H415" s="18" t="b">
        <f t="shared" si="259"/>
        <v>1</v>
      </c>
      <c r="I415" s="18" t="b">
        <f t="shared" si="259"/>
        <v>1</v>
      </c>
      <c r="J415" s="18" t="b">
        <f t="shared" si="259"/>
        <v>1</v>
      </c>
      <c r="K415" s="18" t="b">
        <f t="shared" si="259"/>
        <v>1</v>
      </c>
      <c r="L415" s="18" t="b">
        <f t="shared" si="259"/>
        <v>1</v>
      </c>
      <c r="M415" s="18" t="b">
        <f t="shared" si="259"/>
        <v>1</v>
      </c>
      <c r="N415" s="18" t="b">
        <f t="shared" si="259"/>
        <v>1</v>
      </c>
    </row>
    <row r="416" spans="1:14" x14ac:dyDescent="0.3">
      <c r="A416"/>
    </row>
    <row r="417" spans="1:14" x14ac:dyDescent="0.3">
      <c r="A417"/>
    </row>
    <row r="418" spans="1:14" ht="15.6" x14ac:dyDescent="0.3">
      <c r="A418" s="11" t="s">
        <v>603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</row>
    <row r="419" spans="1:14" x14ac:dyDescent="0.3">
      <c r="A419" s="14" t="str">
        <f>'Data from DHIS2 (AA)'!A320</f>
        <v>TB - Total notified TB cases</v>
      </c>
      <c r="B419" s="15">
        <f>'Data from DHIS2 (AA)'!B320</f>
        <v>0</v>
      </c>
      <c r="C419" s="15">
        <f>'Data from DHIS2 (AA)'!C320</f>
        <v>0</v>
      </c>
      <c r="D419" s="15">
        <f>'Data from DHIS2 (AA)'!D320</f>
        <v>0</v>
      </c>
      <c r="E419" s="15">
        <f>'Data from DHIS2 (AA)'!E320</f>
        <v>0</v>
      </c>
      <c r="F419" s="15">
        <f>'Data from DHIS2 (AA)'!F320</f>
        <v>0</v>
      </c>
      <c r="G419" s="15">
        <f>'Data from DHIS2 (AA)'!G320</f>
        <v>0</v>
      </c>
      <c r="H419" s="15">
        <f>'Data from DHIS2 (AA)'!H320</f>
        <v>0</v>
      </c>
      <c r="I419" s="15">
        <f>'Data from DHIS2 (AA)'!I320</f>
        <v>0</v>
      </c>
      <c r="J419" s="15">
        <f>'Data from DHIS2 (AA)'!J320</f>
        <v>0</v>
      </c>
      <c r="K419" s="15">
        <f>'Data from DHIS2 (AA)'!K320</f>
        <v>0</v>
      </c>
      <c r="L419" s="15">
        <f>'Data from DHIS2 (AA)'!L320</f>
        <v>0</v>
      </c>
      <c r="M419" s="15">
        <f>'Data from DHIS2 (AA)'!M320</f>
        <v>0</v>
      </c>
      <c r="N419" s="16">
        <f t="shared" ref="N419:N422" si="260">SUM(B419:M419)</f>
        <v>0</v>
      </c>
    </row>
    <row r="420" spans="1:14" x14ac:dyDescent="0.3">
      <c r="A420" s="14" t="str">
        <f>'Data from DHIS2 (AA)'!A321</f>
        <v>TB - Total number of new TB cases</v>
      </c>
      <c r="B420" s="15">
        <f>'Data from DHIS2 (AA)'!B321</f>
        <v>0</v>
      </c>
      <c r="C420" s="15">
        <f>'Data from DHIS2 (AA)'!C321</f>
        <v>0</v>
      </c>
      <c r="D420" s="15">
        <f>'Data from DHIS2 (AA)'!D321</f>
        <v>0</v>
      </c>
      <c r="E420" s="15">
        <f>'Data from DHIS2 (AA)'!E321</f>
        <v>0</v>
      </c>
      <c r="F420" s="15">
        <f>'Data from DHIS2 (AA)'!F321</f>
        <v>0</v>
      </c>
      <c r="G420" s="15">
        <f>'Data from DHIS2 (AA)'!G321</f>
        <v>0</v>
      </c>
      <c r="H420" s="15">
        <f>'Data from DHIS2 (AA)'!H321</f>
        <v>0</v>
      </c>
      <c r="I420" s="15">
        <f>'Data from DHIS2 (AA)'!I321</f>
        <v>0</v>
      </c>
      <c r="J420" s="15">
        <f>'Data from DHIS2 (AA)'!J321</f>
        <v>0</v>
      </c>
      <c r="K420" s="15">
        <f>'Data from DHIS2 (AA)'!K321</f>
        <v>0</v>
      </c>
      <c r="L420" s="15">
        <f>'Data from DHIS2 (AA)'!L321</f>
        <v>0</v>
      </c>
      <c r="M420" s="15">
        <f>'Data from DHIS2 (AA)'!M321</f>
        <v>0</v>
      </c>
      <c r="N420" s="16">
        <f t="shared" si="260"/>
        <v>0</v>
      </c>
    </row>
    <row r="421" spans="1:14" x14ac:dyDescent="0.3">
      <c r="A421" s="14" t="str">
        <f>'Data from DHIS2 (AA)'!A322</f>
        <v>TB - Total number of relapse caeses</v>
      </c>
      <c r="B421" s="15">
        <f>'Data from DHIS2 (AA)'!B322</f>
        <v>0</v>
      </c>
      <c r="C421" s="15">
        <f>'Data from DHIS2 (AA)'!C322</f>
        <v>0</v>
      </c>
      <c r="D421" s="15">
        <f>'Data from DHIS2 (AA)'!D322</f>
        <v>0</v>
      </c>
      <c r="E421" s="15">
        <f>'Data from DHIS2 (AA)'!E322</f>
        <v>0</v>
      </c>
      <c r="F421" s="15">
        <f>'Data from DHIS2 (AA)'!F322</f>
        <v>0</v>
      </c>
      <c r="G421" s="15">
        <f>'Data from DHIS2 (AA)'!G322</f>
        <v>0</v>
      </c>
      <c r="H421" s="15">
        <f>'Data from DHIS2 (AA)'!H322</f>
        <v>0</v>
      </c>
      <c r="I421" s="15">
        <f>'Data from DHIS2 (AA)'!I322</f>
        <v>0</v>
      </c>
      <c r="J421" s="15">
        <f>'Data from DHIS2 (AA)'!J322</f>
        <v>0</v>
      </c>
      <c r="K421" s="15">
        <f>'Data from DHIS2 (AA)'!K322</f>
        <v>0</v>
      </c>
      <c r="L421" s="15">
        <f>'Data from DHIS2 (AA)'!L322</f>
        <v>0</v>
      </c>
      <c r="M421" s="15">
        <f>'Data from DHIS2 (AA)'!M322</f>
        <v>0</v>
      </c>
      <c r="N421" s="16">
        <f t="shared" si="260"/>
        <v>0</v>
      </c>
    </row>
    <row r="422" spans="1:14" x14ac:dyDescent="0.3">
      <c r="A422" s="14" t="s">
        <v>607</v>
      </c>
      <c r="B422" s="15">
        <f>SUM('Data from DHIS2 (AA)'!B304:B307,'Data from DHIS2 (AA)'!B310:B313,'Data from DHIS2 (AA)'!B316:B319)</f>
        <v>0</v>
      </c>
      <c r="C422" s="15">
        <f>SUM('Data from DHIS2 (AA)'!C304:C307,'Data from DHIS2 (AA)'!C310:C313,'Data from DHIS2 (AA)'!C316:C319)</f>
        <v>0</v>
      </c>
      <c r="D422" s="15">
        <f>SUM('Data from DHIS2 (AA)'!D304:D307,'Data from DHIS2 (AA)'!D310:D313,'Data from DHIS2 (AA)'!D316:D319)</f>
        <v>0</v>
      </c>
      <c r="E422" s="15">
        <f>SUM('Data from DHIS2 (AA)'!E304:E307,'Data from DHIS2 (AA)'!E310:E313,'Data from DHIS2 (AA)'!E316:E319)</f>
        <v>0</v>
      </c>
      <c r="F422" s="15">
        <f>SUM('Data from DHIS2 (AA)'!F304:F307,'Data from DHIS2 (AA)'!F310:F313,'Data from DHIS2 (AA)'!F316:F319)</f>
        <v>0</v>
      </c>
      <c r="G422" s="15">
        <f>SUM('Data from DHIS2 (AA)'!G304:G307,'Data from DHIS2 (AA)'!G310:G313,'Data from DHIS2 (AA)'!G316:G319)</f>
        <v>0</v>
      </c>
      <c r="H422" s="15">
        <f>SUM('Data from DHIS2 (AA)'!H304:H307,'Data from DHIS2 (AA)'!H310:H313,'Data from DHIS2 (AA)'!H316:H319)</f>
        <v>0</v>
      </c>
      <c r="I422" s="15">
        <f>SUM('Data from DHIS2 (AA)'!I304:I307,'Data from DHIS2 (AA)'!I310:I313,'Data from DHIS2 (AA)'!I316:I319)</f>
        <v>0</v>
      </c>
      <c r="J422" s="15">
        <f>SUM('Data from DHIS2 (AA)'!J304:J307,'Data from DHIS2 (AA)'!J310:J313,'Data from DHIS2 (AA)'!J316:J319)</f>
        <v>0</v>
      </c>
      <c r="K422" s="15">
        <f>SUM('Data from DHIS2 (AA)'!K304:K307,'Data from DHIS2 (AA)'!K310:K313,'Data from DHIS2 (AA)'!K316:K319)</f>
        <v>0</v>
      </c>
      <c r="L422" s="15">
        <f>SUM('Data from DHIS2 (AA)'!L304:L307,'Data from DHIS2 (AA)'!L310:L313,'Data from DHIS2 (AA)'!L316:L319)</f>
        <v>0</v>
      </c>
      <c r="M422" s="15">
        <f>SUM('Data from DHIS2 (AA)'!M304:M307,'Data from DHIS2 (AA)'!M310:M313,'Data from DHIS2 (AA)'!M316:M319)</f>
        <v>0</v>
      </c>
      <c r="N422" s="16">
        <f t="shared" si="260"/>
        <v>0</v>
      </c>
    </row>
    <row r="423" spans="1:14" x14ac:dyDescent="0.3">
      <c r="A423"/>
    </row>
    <row r="424" spans="1:14" x14ac:dyDescent="0.3">
      <c r="A424" s="14" t="str">
        <f>'Data from DHIS2 (AA)'!A332</f>
        <v>TB-Age group-All New</v>
      </c>
      <c r="B424" s="18">
        <f>'Data from DHIS2 (AA)'!B332</f>
        <v>0</v>
      </c>
      <c r="C424" s="18">
        <f>'Data from DHIS2 (AA)'!C332</f>
        <v>0</v>
      </c>
      <c r="D424" s="18">
        <f>'Data from DHIS2 (AA)'!D332</f>
        <v>0</v>
      </c>
      <c r="E424" s="18">
        <f>'Data from DHIS2 (AA)'!E332</f>
        <v>0</v>
      </c>
      <c r="F424" s="18">
        <f>'Data from DHIS2 (AA)'!F332</f>
        <v>0</v>
      </c>
      <c r="G424" s="18">
        <f>'Data from DHIS2 (AA)'!G332</f>
        <v>0</v>
      </c>
      <c r="H424" s="18">
        <f>'Data from DHIS2 (AA)'!H332</f>
        <v>0</v>
      </c>
      <c r="I424" s="18">
        <f>'Data from DHIS2 (AA)'!I332</f>
        <v>0</v>
      </c>
      <c r="J424" s="18">
        <f>'Data from DHIS2 (AA)'!J332</f>
        <v>0</v>
      </c>
      <c r="K424" s="18">
        <f>'Data from DHIS2 (AA)'!K332</f>
        <v>0</v>
      </c>
      <c r="L424" s="18">
        <f>'Data from DHIS2 (AA)'!L332</f>
        <v>0</v>
      </c>
      <c r="M424" s="18">
        <f>'Data from DHIS2 (AA)'!M332</f>
        <v>0</v>
      </c>
      <c r="N424" s="16">
        <f t="shared" ref="N424:N431" si="261">SUM(B424:M424)</f>
        <v>0</v>
      </c>
    </row>
    <row r="425" spans="1:14" x14ac:dyDescent="0.3">
      <c r="A425" s="14" t="str">
        <f>'Data from DHIS2 (AA)'!A333</f>
        <v>TB-Age group-All Relapse</v>
      </c>
      <c r="B425" s="18">
        <f>'Data from DHIS2 (AA)'!B333</f>
        <v>0</v>
      </c>
      <c r="C425" s="18">
        <f>'Data from DHIS2 (AA)'!C333</f>
        <v>0</v>
      </c>
      <c r="D425" s="18">
        <f>'Data from DHIS2 (AA)'!D333</f>
        <v>0</v>
      </c>
      <c r="E425" s="18">
        <f>'Data from DHIS2 (AA)'!E333</f>
        <v>0</v>
      </c>
      <c r="F425" s="18">
        <f>'Data from DHIS2 (AA)'!F333</f>
        <v>0</v>
      </c>
      <c r="G425" s="18">
        <f>'Data from DHIS2 (AA)'!G333</f>
        <v>0</v>
      </c>
      <c r="H425" s="18">
        <f>'Data from DHIS2 (AA)'!H333</f>
        <v>0</v>
      </c>
      <c r="I425" s="18">
        <f>'Data from DHIS2 (AA)'!I333</f>
        <v>0</v>
      </c>
      <c r="J425" s="18">
        <f>'Data from DHIS2 (AA)'!J333</f>
        <v>0</v>
      </c>
      <c r="K425" s="18">
        <f>'Data from DHIS2 (AA)'!K333</f>
        <v>0</v>
      </c>
      <c r="L425" s="18">
        <f>'Data from DHIS2 (AA)'!L333</f>
        <v>0</v>
      </c>
      <c r="M425" s="18">
        <f>'Data from DHIS2 (AA)'!M333</f>
        <v>0</v>
      </c>
      <c r="N425" s="16">
        <f t="shared" si="261"/>
        <v>0</v>
      </c>
    </row>
    <row r="426" spans="1:14" x14ac:dyDescent="0.3">
      <c r="A426" s="14" t="str">
        <f>'Data from DHIS2 (AA)'!A334</f>
        <v>TB-Age group-Others</v>
      </c>
      <c r="B426" s="18">
        <f>'Data from DHIS2 (AA)'!B334</f>
        <v>0</v>
      </c>
      <c r="C426" s="18">
        <f>'Data from DHIS2 (AA)'!C334</f>
        <v>0</v>
      </c>
      <c r="D426" s="18">
        <f>'Data from DHIS2 (AA)'!D334</f>
        <v>0</v>
      </c>
      <c r="E426" s="18">
        <f>'Data from DHIS2 (AA)'!E334</f>
        <v>0</v>
      </c>
      <c r="F426" s="18">
        <f>'Data from DHIS2 (AA)'!F334</f>
        <v>0</v>
      </c>
      <c r="G426" s="18">
        <f>'Data from DHIS2 (AA)'!G334</f>
        <v>0</v>
      </c>
      <c r="H426" s="18">
        <f>'Data from DHIS2 (AA)'!H334</f>
        <v>0</v>
      </c>
      <c r="I426" s="18">
        <f>'Data from DHIS2 (AA)'!I334</f>
        <v>0</v>
      </c>
      <c r="J426" s="18">
        <f>'Data from DHIS2 (AA)'!J334</f>
        <v>0</v>
      </c>
      <c r="K426" s="18">
        <f>'Data from DHIS2 (AA)'!K334</f>
        <v>0</v>
      </c>
      <c r="L426" s="18">
        <f>'Data from DHIS2 (AA)'!L334</f>
        <v>0</v>
      </c>
      <c r="M426" s="18">
        <f>'Data from DHIS2 (AA)'!M334</f>
        <v>0</v>
      </c>
      <c r="N426" s="16">
        <f t="shared" si="261"/>
        <v>0</v>
      </c>
    </row>
    <row r="427" spans="1:14" x14ac:dyDescent="0.3">
      <c r="A427" s="15" t="s">
        <v>608</v>
      </c>
      <c r="B427" s="18" t="b">
        <f>B420=B424</f>
        <v>1</v>
      </c>
      <c r="C427" s="18" t="b">
        <f t="shared" ref="C427:M429" si="262">C420=C424</f>
        <v>1</v>
      </c>
      <c r="D427" s="18" t="b">
        <f t="shared" si="262"/>
        <v>1</v>
      </c>
      <c r="E427" s="18" t="b">
        <f t="shared" si="262"/>
        <v>1</v>
      </c>
      <c r="F427" s="18" t="b">
        <f t="shared" si="262"/>
        <v>1</v>
      </c>
      <c r="G427" s="18" t="b">
        <f t="shared" si="262"/>
        <v>1</v>
      </c>
      <c r="H427" s="18" t="b">
        <f t="shared" si="262"/>
        <v>1</v>
      </c>
      <c r="I427" s="18" t="b">
        <f t="shared" si="262"/>
        <v>1</v>
      </c>
      <c r="J427" s="18" t="b">
        <f t="shared" si="262"/>
        <v>1</v>
      </c>
      <c r="K427" s="18" t="b">
        <f t="shared" si="262"/>
        <v>1</v>
      </c>
      <c r="L427" s="18" t="b">
        <f t="shared" si="262"/>
        <v>1</v>
      </c>
      <c r="M427" s="18" t="b">
        <f t="shared" si="262"/>
        <v>1</v>
      </c>
      <c r="N427" s="18" t="b">
        <f>N420=N424</f>
        <v>1</v>
      </c>
    </row>
    <row r="428" spans="1:14" x14ac:dyDescent="0.3">
      <c r="A428" s="15" t="s">
        <v>609</v>
      </c>
      <c r="B428" s="18" t="b">
        <f>B421=B425</f>
        <v>1</v>
      </c>
      <c r="C428" s="18" t="b">
        <f t="shared" si="262"/>
        <v>1</v>
      </c>
      <c r="D428" s="18" t="b">
        <f t="shared" si="262"/>
        <v>1</v>
      </c>
      <c r="E428" s="18" t="b">
        <f t="shared" si="262"/>
        <v>1</v>
      </c>
      <c r="F428" s="18" t="b">
        <f t="shared" si="262"/>
        <v>1</v>
      </c>
      <c r="G428" s="18" t="b">
        <f t="shared" si="262"/>
        <v>1</v>
      </c>
      <c r="H428" s="18" t="b">
        <f t="shared" si="262"/>
        <v>1</v>
      </c>
      <c r="I428" s="18" t="b">
        <f t="shared" si="262"/>
        <v>1</v>
      </c>
      <c r="J428" s="18" t="b">
        <f t="shared" si="262"/>
        <v>1</v>
      </c>
      <c r="K428" s="18" t="b">
        <f t="shared" si="262"/>
        <v>1</v>
      </c>
      <c r="L428" s="18" t="b">
        <f t="shared" si="262"/>
        <v>1</v>
      </c>
      <c r="M428" s="18" t="b">
        <f t="shared" si="262"/>
        <v>1</v>
      </c>
      <c r="N428" s="18" t="b">
        <f>N421=N425</f>
        <v>1</v>
      </c>
    </row>
    <row r="429" spans="1:14" x14ac:dyDescent="0.3">
      <c r="A429" s="15" t="s">
        <v>610</v>
      </c>
      <c r="B429" s="18" t="b">
        <f>B422=B426</f>
        <v>1</v>
      </c>
      <c r="C429" s="18" t="b">
        <f t="shared" si="262"/>
        <v>1</v>
      </c>
      <c r="D429" s="18" t="b">
        <f t="shared" si="262"/>
        <v>1</v>
      </c>
      <c r="E429" s="18" t="b">
        <f t="shared" si="262"/>
        <v>1</v>
      </c>
      <c r="F429" s="18" t="b">
        <f t="shared" si="262"/>
        <v>1</v>
      </c>
      <c r="G429" s="18" t="b">
        <f t="shared" si="262"/>
        <v>1</v>
      </c>
      <c r="H429" s="18" t="b">
        <f t="shared" si="262"/>
        <v>1</v>
      </c>
      <c r="I429" s="18" t="b">
        <f t="shared" si="262"/>
        <v>1</v>
      </c>
      <c r="J429" s="18" t="b">
        <f t="shared" si="262"/>
        <v>1</v>
      </c>
      <c r="K429" s="18" t="b">
        <f t="shared" si="262"/>
        <v>1</v>
      </c>
      <c r="L429" s="18" t="b">
        <f t="shared" si="262"/>
        <v>1</v>
      </c>
      <c r="M429" s="18" t="b">
        <f>M422=M426</f>
        <v>1</v>
      </c>
      <c r="N429" s="18" t="b">
        <f>N422=N426</f>
        <v>1</v>
      </c>
    </row>
    <row r="430" spans="1:14" x14ac:dyDescent="0.3">
      <c r="A430"/>
    </row>
    <row r="431" spans="1:14" x14ac:dyDescent="0.3">
      <c r="A431" s="14" t="str">
        <f>'Data from DHIS2 (AA)'!A335</f>
        <v>TB - Total notified (PBC)</v>
      </c>
      <c r="B431" s="18">
        <f>'Data from DHIS2 (AA)'!B335</f>
        <v>0</v>
      </c>
      <c r="C431" s="18">
        <f>'Data from DHIS2 (AA)'!C335</f>
        <v>0</v>
      </c>
      <c r="D431" s="18">
        <f>'Data from DHIS2 (AA)'!D335</f>
        <v>0</v>
      </c>
      <c r="E431" s="18">
        <f>'Data from DHIS2 (AA)'!E335</f>
        <v>0</v>
      </c>
      <c r="F431" s="18">
        <f>'Data from DHIS2 (AA)'!F335</f>
        <v>0</v>
      </c>
      <c r="G431" s="18">
        <f>'Data from DHIS2 (AA)'!G335</f>
        <v>0</v>
      </c>
      <c r="H431" s="18">
        <f>'Data from DHIS2 (AA)'!H335</f>
        <v>0</v>
      </c>
      <c r="I431" s="18">
        <f>'Data from DHIS2 (AA)'!I335</f>
        <v>0</v>
      </c>
      <c r="J431" s="18">
        <f>'Data from DHIS2 (AA)'!J335</f>
        <v>0</v>
      </c>
      <c r="K431" s="18">
        <f>'Data from DHIS2 (AA)'!K335</f>
        <v>0</v>
      </c>
      <c r="L431" s="18">
        <f>'Data from DHIS2 (AA)'!L335</f>
        <v>0</v>
      </c>
      <c r="M431" s="18">
        <f>'Data from DHIS2 (AA)'!M335</f>
        <v>0</v>
      </c>
      <c r="N431" s="16">
        <f t="shared" si="261"/>
        <v>0</v>
      </c>
    </row>
    <row r="432" spans="1:14" x14ac:dyDescent="0.3">
      <c r="A432" s="14" t="str">
        <f>'Data from DHIS2 (AA)'!A340</f>
        <v>TB - Total notified (PCD)</v>
      </c>
      <c r="B432" s="18">
        <f>'Data from DHIS2 (AA)'!B340</f>
        <v>0</v>
      </c>
      <c r="C432" s="18">
        <f>'Data from DHIS2 (AA)'!C340</f>
        <v>0</v>
      </c>
      <c r="D432" s="18">
        <f>'Data from DHIS2 (AA)'!D340</f>
        <v>0</v>
      </c>
      <c r="E432" s="18">
        <f>'Data from DHIS2 (AA)'!E340</f>
        <v>0</v>
      </c>
      <c r="F432" s="18">
        <f>'Data from DHIS2 (AA)'!F340</f>
        <v>0</v>
      </c>
      <c r="G432" s="18">
        <f>'Data from DHIS2 (AA)'!G340</f>
        <v>0</v>
      </c>
      <c r="H432" s="18">
        <f>'Data from DHIS2 (AA)'!H340</f>
        <v>0</v>
      </c>
      <c r="I432" s="18">
        <f>'Data from DHIS2 (AA)'!I340</f>
        <v>0</v>
      </c>
      <c r="J432" s="18">
        <f>'Data from DHIS2 (AA)'!J340</f>
        <v>0</v>
      </c>
      <c r="K432" s="18">
        <f>'Data from DHIS2 (AA)'!K340</f>
        <v>0</v>
      </c>
      <c r="L432" s="18">
        <f>'Data from DHIS2 (AA)'!L340</f>
        <v>0</v>
      </c>
      <c r="M432" s="18">
        <f>'Data from DHIS2 (AA)'!M340</f>
        <v>0</v>
      </c>
      <c r="N432" s="16">
        <f>SUM(B432:M432)</f>
        <v>0</v>
      </c>
    </row>
    <row r="433" spans="1:14" x14ac:dyDescent="0.3">
      <c r="A433" s="14" t="str">
        <f>'Data from DHIS2 (AA)'!A345</f>
        <v>TB - Total notified (EP)</v>
      </c>
      <c r="B433" s="18">
        <f>'Data from DHIS2 (AA)'!B345</f>
        <v>0</v>
      </c>
      <c r="C433" s="18">
        <f>'Data from DHIS2 (AA)'!C345</f>
        <v>0</v>
      </c>
      <c r="D433" s="18">
        <f>'Data from DHIS2 (AA)'!D345</f>
        <v>0</v>
      </c>
      <c r="E433" s="18">
        <f>'Data from DHIS2 (AA)'!E345</f>
        <v>0</v>
      </c>
      <c r="F433" s="18">
        <f>'Data from DHIS2 (AA)'!F345</f>
        <v>0</v>
      </c>
      <c r="G433" s="18">
        <f>'Data from DHIS2 (AA)'!G345</f>
        <v>0</v>
      </c>
      <c r="H433" s="18">
        <f>'Data from DHIS2 (AA)'!H345</f>
        <v>0</v>
      </c>
      <c r="I433" s="18">
        <f>'Data from DHIS2 (AA)'!I345</f>
        <v>0</v>
      </c>
      <c r="J433" s="18">
        <f>'Data from DHIS2 (AA)'!J345</f>
        <v>0</v>
      </c>
      <c r="K433" s="18">
        <f>'Data from DHIS2 (AA)'!K345</f>
        <v>0</v>
      </c>
      <c r="L433" s="18">
        <f>'Data from DHIS2 (AA)'!L345</f>
        <v>0</v>
      </c>
      <c r="M433" s="18">
        <f>'Data from DHIS2 (AA)'!M345</f>
        <v>0</v>
      </c>
      <c r="N433" s="16">
        <f>SUM(B433:M433)</f>
        <v>0</v>
      </c>
    </row>
    <row r="434" spans="1:14" x14ac:dyDescent="0.3">
      <c r="A434"/>
    </row>
    <row r="435" spans="1:14" x14ac:dyDescent="0.3">
      <c r="A435" s="14" t="s">
        <v>611</v>
      </c>
      <c r="B435" s="18">
        <f>SUM('Data from DHIS2 (AA)'!B336:B339)</f>
        <v>0</v>
      </c>
      <c r="C435" s="18">
        <f>SUM('Data from DHIS2 (AA)'!C336:C339)</f>
        <v>0</v>
      </c>
      <c r="D435" s="18">
        <f>SUM('Data from DHIS2 (AA)'!D336:D339)</f>
        <v>0</v>
      </c>
      <c r="E435" s="18">
        <f>SUM('Data from DHIS2 (AA)'!E336:E339)</f>
        <v>0</v>
      </c>
      <c r="F435" s="18">
        <f>SUM('Data from DHIS2 (AA)'!F336:F339)</f>
        <v>0</v>
      </c>
      <c r="G435" s="18">
        <f>SUM('Data from DHIS2 (AA)'!G336:G339)</f>
        <v>0</v>
      </c>
      <c r="H435" s="18">
        <f>SUM('Data from DHIS2 (AA)'!H336:H339)</f>
        <v>0</v>
      </c>
      <c r="I435" s="18">
        <f>SUM('Data from DHIS2 (AA)'!I336:I339)</f>
        <v>0</v>
      </c>
      <c r="J435" s="18">
        <f>SUM('Data from DHIS2 (AA)'!J336:J339)</f>
        <v>0</v>
      </c>
      <c r="K435" s="18">
        <f>SUM('Data from DHIS2 (AA)'!K336:K339)</f>
        <v>0</v>
      </c>
      <c r="L435" s="18">
        <f>SUM('Data from DHIS2 (AA)'!L336:L339)</f>
        <v>0</v>
      </c>
      <c r="M435" s="18">
        <f>SUM('Data from DHIS2 (AA)'!M336:M339)</f>
        <v>0</v>
      </c>
      <c r="N435" s="16">
        <f>SUM(B435:M435)</f>
        <v>0</v>
      </c>
    </row>
    <row r="436" spans="1:14" x14ac:dyDescent="0.3">
      <c r="A436" s="14" t="s">
        <v>612</v>
      </c>
      <c r="B436" s="18">
        <f>SUM('Data from DHIS2 (AA)'!B341:B344)</f>
        <v>0</v>
      </c>
      <c r="C436" s="18">
        <f>SUM('Data from DHIS2 (AA)'!C341:C344)</f>
        <v>0</v>
      </c>
      <c r="D436" s="18">
        <f>SUM('Data from DHIS2 (AA)'!D341:D344)</f>
        <v>0</v>
      </c>
      <c r="E436" s="18">
        <f>SUM('Data from DHIS2 (AA)'!E341:E344)</f>
        <v>0</v>
      </c>
      <c r="F436" s="18">
        <f>SUM('Data from DHIS2 (AA)'!F341:F344)</f>
        <v>0</v>
      </c>
      <c r="G436" s="18">
        <f>SUM('Data from DHIS2 (AA)'!G341:G344)</f>
        <v>0</v>
      </c>
      <c r="H436" s="18">
        <f>SUM('Data from DHIS2 (AA)'!H341:H344)</f>
        <v>0</v>
      </c>
      <c r="I436" s="18">
        <f>SUM('Data from DHIS2 (AA)'!I341:I344)</f>
        <v>0</v>
      </c>
      <c r="J436" s="18">
        <f>SUM('Data from DHIS2 (AA)'!J341:J344)</f>
        <v>0</v>
      </c>
      <c r="K436" s="18">
        <f>SUM('Data from DHIS2 (AA)'!K341:K344)</f>
        <v>0</v>
      </c>
      <c r="L436" s="18">
        <f>SUM('Data from DHIS2 (AA)'!L341:L344)</f>
        <v>0</v>
      </c>
      <c r="M436" s="18">
        <f>SUM('Data from DHIS2 (AA)'!M341:M344)</f>
        <v>0</v>
      </c>
      <c r="N436" s="16">
        <f t="shared" ref="N436:N437" si="263">SUM(B436:M436)</f>
        <v>0</v>
      </c>
    </row>
    <row r="437" spans="1:14" x14ac:dyDescent="0.3">
      <c r="A437" s="14" t="s">
        <v>613</v>
      </c>
      <c r="B437" s="18">
        <f>SUM('Data from DHIS2 (AA)'!B346:B349)</f>
        <v>0</v>
      </c>
      <c r="C437" s="18">
        <f>SUM('Data from DHIS2 (AA)'!C346:C349)</f>
        <v>0</v>
      </c>
      <c r="D437" s="18">
        <f>SUM('Data from DHIS2 (AA)'!D346:D349)</f>
        <v>0</v>
      </c>
      <c r="E437" s="18">
        <f>SUM('Data from DHIS2 (AA)'!E346:E349)</f>
        <v>0</v>
      </c>
      <c r="F437" s="18">
        <f>SUM('Data from DHIS2 (AA)'!F346:F349)</f>
        <v>0</v>
      </c>
      <c r="G437" s="18">
        <f>SUM('Data from DHIS2 (AA)'!G346:G349)</f>
        <v>0</v>
      </c>
      <c r="H437" s="18">
        <f>SUM('Data from DHIS2 (AA)'!H346:H349)</f>
        <v>0</v>
      </c>
      <c r="I437" s="18">
        <f>SUM('Data from DHIS2 (AA)'!I346:I349)</f>
        <v>0</v>
      </c>
      <c r="J437" s="18">
        <f>SUM('Data from DHIS2 (AA)'!J346:J349)</f>
        <v>0</v>
      </c>
      <c r="K437" s="18">
        <f>SUM('Data from DHIS2 (AA)'!K346:K349)</f>
        <v>0</v>
      </c>
      <c r="L437" s="18">
        <f>SUM('Data from DHIS2 (AA)'!L346:L349)</f>
        <v>0</v>
      </c>
      <c r="M437" s="18">
        <f>SUM('Data from DHIS2 (AA)'!M346:M349)</f>
        <v>0</v>
      </c>
      <c r="N437" s="16">
        <f t="shared" si="263"/>
        <v>0</v>
      </c>
    </row>
    <row r="438" spans="1:14" x14ac:dyDescent="0.3">
      <c r="A438" s="15" t="s">
        <v>614</v>
      </c>
      <c r="B438" s="18" t="b">
        <f>B431=B435</f>
        <v>1</v>
      </c>
      <c r="C438" s="18" t="b">
        <f t="shared" ref="C438:N440" si="264">C431=C435</f>
        <v>1</v>
      </c>
      <c r="D438" s="18" t="b">
        <f t="shared" si="264"/>
        <v>1</v>
      </c>
      <c r="E438" s="18" t="b">
        <f t="shared" si="264"/>
        <v>1</v>
      </c>
      <c r="F438" s="18" t="b">
        <f t="shared" si="264"/>
        <v>1</v>
      </c>
      <c r="G438" s="18" t="b">
        <f t="shared" si="264"/>
        <v>1</v>
      </c>
      <c r="H438" s="18" t="b">
        <f t="shared" si="264"/>
        <v>1</v>
      </c>
      <c r="I438" s="18" t="b">
        <f t="shared" si="264"/>
        <v>1</v>
      </c>
      <c r="J438" s="18" t="b">
        <f t="shared" si="264"/>
        <v>1</v>
      </c>
      <c r="K438" s="18" t="b">
        <f t="shared" si="264"/>
        <v>1</v>
      </c>
      <c r="L438" s="18" t="b">
        <f t="shared" si="264"/>
        <v>1</v>
      </c>
      <c r="M438" s="18" t="b">
        <f t="shared" si="264"/>
        <v>1</v>
      </c>
      <c r="N438" s="18" t="b">
        <f>N431=N435</f>
        <v>1</v>
      </c>
    </row>
    <row r="439" spans="1:14" x14ac:dyDescent="0.3">
      <c r="A439" s="15" t="s">
        <v>615</v>
      </c>
      <c r="B439" s="18" t="b">
        <f>B432=B436</f>
        <v>1</v>
      </c>
      <c r="C439" s="18" t="b">
        <f t="shared" si="264"/>
        <v>1</v>
      </c>
      <c r="D439" s="18" t="b">
        <f t="shared" si="264"/>
        <v>1</v>
      </c>
      <c r="E439" s="18" t="b">
        <f t="shared" si="264"/>
        <v>1</v>
      </c>
      <c r="F439" s="18" t="b">
        <f t="shared" si="264"/>
        <v>1</v>
      </c>
      <c r="G439" s="18" t="b">
        <f t="shared" si="264"/>
        <v>1</v>
      </c>
      <c r="H439" s="18" t="b">
        <f t="shared" si="264"/>
        <v>1</v>
      </c>
      <c r="I439" s="18" t="b">
        <f t="shared" si="264"/>
        <v>1</v>
      </c>
      <c r="J439" s="18" t="b">
        <f t="shared" si="264"/>
        <v>1</v>
      </c>
      <c r="K439" s="18" t="b">
        <f t="shared" si="264"/>
        <v>1</v>
      </c>
      <c r="L439" s="18" t="b">
        <f t="shared" si="264"/>
        <v>1</v>
      </c>
      <c r="M439" s="18" t="b">
        <f t="shared" si="264"/>
        <v>1</v>
      </c>
      <c r="N439" s="18" t="b">
        <f t="shared" si="264"/>
        <v>1</v>
      </c>
    </row>
    <row r="440" spans="1:14" x14ac:dyDescent="0.3">
      <c r="A440" s="15" t="s">
        <v>616</v>
      </c>
      <c r="B440" s="18" t="b">
        <f>B433=B437</f>
        <v>1</v>
      </c>
      <c r="C440" s="18" t="b">
        <f t="shared" si="264"/>
        <v>1</v>
      </c>
      <c r="D440" s="18" t="b">
        <f t="shared" si="264"/>
        <v>1</v>
      </c>
      <c r="E440" s="18" t="b">
        <f t="shared" si="264"/>
        <v>1</v>
      </c>
      <c r="F440" s="18" t="b">
        <f t="shared" si="264"/>
        <v>1</v>
      </c>
      <c r="G440" s="18" t="b">
        <f t="shared" si="264"/>
        <v>1</v>
      </c>
      <c r="H440" s="18" t="b">
        <f t="shared" si="264"/>
        <v>1</v>
      </c>
      <c r="I440" s="18" t="b">
        <f t="shared" si="264"/>
        <v>1</v>
      </c>
      <c r="J440" s="18" t="b">
        <f t="shared" si="264"/>
        <v>1</v>
      </c>
      <c r="K440" s="18" t="b">
        <f t="shared" si="264"/>
        <v>1</v>
      </c>
      <c r="L440" s="18" t="b">
        <f t="shared" si="264"/>
        <v>1</v>
      </c>
      <c r="M440" s="18" t="b">
        <f t="shared" si="264"/>
        <v>1</v>
      </c>
      <c r="N440" s="18" t="b">
        <f>N433=N437</f>
        <v>1</v>
      </c>
    </row>
    <row r="441" spans="1:14" x14ac:dyDescent="0.3">
      <c r="A441"/>
    </row>
    <row r="442" spans="1:14" x14ac:dyDescent="0.3">
      <c r="A442" s="14" t="str">
        <f>'Data from DHIS2 (AA)'!A321</f>
        <v>TB - Total number of new TB cases</v>
      </c>
      <c r="B442" s="18">
        <f>'Data from DHIS2 (AA)'!B321</f>
        <v>0</v>
      </c>
      <c r="C442" s="18">
        <f>'Data from DHIS2 (AA)'!C321</f>
        <v>0</v>
      </c>
      <c r="D442" s="18">
        <f>'Data from DHIS2 (AA)'!D321</f>
        <v>0</v>
      </c>
      <c r="E442" s="18">
        <f>'Data from DHIS2 (AA)'!E321</f>
        <v>0</v>
      </c>
      <c r="F442" s="18">
        <f>'Data from DHIS2 (AA)'!F321</f>
        <v>0</v>
      </c>
      <c r="G442" s="18">
        <f>'Data from DHIS2 (AA)'!G321</f>
        <v>0</v>
      </c>
      <c r="H442" s="18">
        <f>'Data from DHIS2 (AA)'!H321</f>
        <v>0</v>
      </c>
      <c r="I442" s="18">
        <f>'Data from DHIS2 (AA)'!I321</f>
        <v>0</v>
      </c>
      <c r="J442" s="18">
        <f>'Data from DHIS2 (AA)'!J321</f>
        <v>0</v>
      </c>
      <c r="K442" s="18">
        <f>'Data from DHIS2 (AA)'!K321</f>
        <v>0</v>
      </c>
      <c r="L442" s="18">
        <f>'Data from DHIS2 (AA)'!L321</f>
        <v>0</v>
      </c>
      <c r="M442" s="18">
        <f>'Data from DHIS2 (AA)'!M321</f>
        <v>0</v>
      </c>
      <c r="N442" s="16">
        <f t="shared" ref="N442:N446" si="265">SUM(B442:M442)</f>
        <v>0</v>
      </c>
    </row>
    <row r="443" spans="1:14" x14ac:dyDescent="0.3">
      <c r="A443" s="14" t="str">
        <f>'Data from DHIS2 (AA)'!A322</f>
        <v>TB - Total number of relapse caeses</v>
      </c>
      <c r="B443" s="18">
        <f>'Data from DHIS2 (AA)'!B322</f>
        <v>0</v>
      </c>
      <c r="C443" s="18">
        <f>'Data from DHIS2 (AA)'!C322</f>
        <v>0</v>
      </c>
      <c r="D443" s="18">
        <f>'Data from DHIS2 (AA)'!D322</f>
        <v>0</v>
      </c>
      <c r="E443" s="18">
        <f>'Data from DHIS2 (AA)'!E322</f>
        <v>0</v>
      </c>
      <c r="F443" s="18">
        <f>'Data from DHIS2 (AA)'!F322</f>
        <v>0</v>
      </c>
      <c r="G443" s="18">
        <f>'Data from DHIS2 (AA)'!G322</f>
        <v>0</v>
      </c>
      <c r="H443" s="18">
        <f>'Data from DHIS2 (AA)'!H322</f>
        <v>0</v>
      </c>
      <c r="I443" s="18">
        <f>'Data from DHIS2 (AA)'!I322</f>
        <v>0</v>
      </c>
      <c r="J443" s="18">
        <f>'Data from DHIS2 (AA)'!J322</f>
        <v>0</v>
      </c>
      <c r="K443" s="18">
        <f>'Data from DHIS2 (AA)'!K322</f>
        <v>0</v>
      </c>
      <c r="L443" s="18">
        <f>'Data from DHIS2 (AA)'!L322</f>
        <v>0</v>
      </c>
      <c r="M443" s="18">
        <f>'Data from DHIS2 (AA)'!M322</f>
        <v>0</v>
      </c>
      <c r="N443" s="16">
        <f t="shared" si="265"/>
        <v>0</v>
      </c>
    </row>
    <row r="444" spans="1:14" x14ac:dyDescent="0.3">
      <c r="A444" s="14" t="s">
        <v>607</v>
      </c>
      <c r="B444" s="18">
        <f>SUM('Data from DHIS2 (AA)'!B304:B307,'Data from DHIS2 (AA)'!B310:B313,'Data from DHIS2 (AA)'!B316:B319)</f>
        <v>0</v>
      </c>
      <c r="C444" s="18">
        <f>SUM('Data from DHIS2 (AA)'!C304:C307,'Data from DHIS2 (AA)'!C310:C313,'Data from DHIS2 (AA)'!C316:C319)</f>
        <v>0</v>
      </c>
      <c r="D444" s="18">
        <f>SUM('Data from DHIS2 (AA)'!D304:D307,'Data from DHIS2 (AA)'!D310:D313,'Data from DHIS2 (AA)'!D316:D319)</f>
        <v>0</v>
      </c>
      <c r="E444" s="18">
        <f>SUM('Data from DHIS2 (AA)'!E304:E307,'Data from DHIS2 (AA)'!E310:E313,'Data from DHIS2 (AA)'!E316:E319)</f>
        <v>0</v>
      </c>
      <c r="F444" s="18">
        <f>SUM('Data from DHIS2 (AA)'!F304:F307,'Data from DHIS2 (AA)'!F310:F313,'Data from DHIS2 (AA)'!F316:F319)</f>
        <v>0</v>
      </c>
      <c r="G444" s="18">
        <f>SUM('Data from DHIS2 (AA)'!G304:G307,'Data from DHIS2 (AA)'!G310:G313,'Data from DHIS2 (AA)'!G316:G319)</f>
        <v>0</v>
      </c>
      <c r="H444" s="18">
        <f>SUM('Data from DHIS2 (AA)'!H304:H307,'Data from DHIS2 (AA)'!H310:H313,'Data from DHIS2 (AA)'!H316:H319)</f>
        <v>0</v>
      </c>
      <c r="I444" s="18">
        <f>SUM('Data from DHIS2 (AA)'!I304:I307,'Data from DHIS2 (AA)'!I310:I313,'Data from DHIS2 (AA)'!I316:I319)</f>
        <v>0</v>
      </c>
      <c r="J444" s="18">
        <f>SUM('Data from DHIS2 (AA)'!J304:J307,'Data from DHIS2 (AA)'!J310:J313,'Data from DHIS2 (AA)'!J316:J319)</f>
        <v>0</v>
      </c>
      <c r="K444" s="18">
        <f>SUM('Data from DHIS2 (AA)'!K304:K307,'Data from DHIS2 (AA)'!K310:K313,'Data from DHIS2 (AA)'!K316:K319)</f>
        <v>0</v>
      </c>
      <c r="L444" s="18">
        <f>SUM('Data from DHIS2 (AA)'!L304:L307,'Data from DHIS2 (AA)'!L310:L313,'Data from DHIS2 (AA)'!L316:L319)</f>
        <v>0</v>
      </c>
      <c r="M444" s="18">
        <f>SUM('Data from DHIS2 (AA)'!M304:M307,'Data from DHIS2 (AA)'!M310:M313,'Data from DHIS2 (AA)'!M316:M319)</f>
        <v>0</v>
      </c>
      <c r="N444" s="16">
        <f t="shared" ref="N444" si="266">SUM(B444:M444)</f>
        <v>0</v>
      </c>
    </row>
    <row r="445" spans="1:14" x14ac:dyDescent="0.3">
      <c r="A445" s="14" t="s">
        <v>617</v>
      </c>
      <c r="B445" s="18">
        <f>SUM('Data from DHIS2 (AA)'!B323:B324,'Data from DHIS2 (AA)'!B327:B328)</f>
        <v>0</v>
      </c>
      <c r="C445" s="18">
        <f>SUM('Data from DHIS2 (AA)'!C323:C324,'Data from DHIS2 (AA)'!C327:C328)</f>
        <v>0</v>
      </c>
      <c r="D445" s="18">
        <f>SUM('Data from DHIS2 (AA)'!D323:D324,'Data from DHIS2 (AA)'!D327:D328)</f>
        <v>0</v>
      </c>
      <c r="E445" s="18">
        <f>SUM('Data from DHIS2 (AA)'!E323:E324,'Data from DHIS2 (AA)'!E327:E328)</f>
        <v>0</v>
      </c>
      <c r="F445" s="18">
        <f>SUM('Data from DHIS2 (AA)'!F323:F324,'Data from DHIS2 (AA)'!F327:F328)</f>
        <v>0</v>
      </c>
      <c r="G445" s="18">
        <f>SUM('Data from DHIS2 (AA)'!G323:G324,'Data from DHIS2 (AA)'!G327:G328)</f>
        <v>0</v>
      </c>
      <c r="H445" s="18">
        <f>SUM('Data from DHIS2 (AA)'!H323:H324,'Data from DHIS2 (AA)'!H327:H328)</f>
        <v>0</v>
      </c>
      <c r="I445" s="18">
        <f>SUM('Data from DHIS2 (AA)'!I323:I324,'Data from DHIS2 (AA)'!I327:I328)</f>
        <v>0</v>
      </c>
      <c r="J445" s="18">
        <f>SUM('Data from DHIS2 (AA)'!J323:J324,'Data from DHIS2 (AA)'!J327:J328)</f>
        <v>0</v>
      </c>
      <c r="K445" s="18">
        <f>SUM('Data from DHIS2 (AA)'!K323:K324,'Data from DHIS2 (AA)'!K327:K328)</f>
        <v>0</v>
      </c>
      <c r="L445" s="18">
        <f>SUM('Data from DHIS2 (AA)'!L323:L324,'Data from DHIS2 (AA)'!L327:L328)</f>
        <v>0</v>
      </c>
      <c r="M445" s="18">
        <f>SUM('Data from DHIS2 (AA)'!M323:M324,'Data from DHIS2 (AA)'!M327:M328)</f>
        <v>0</v>
      </c>
      <c r="N445" s="16">
        <f t="shared" si="265"/>
        <v>0</v>
      </c>
    </row>
    <row r="446" spans="1:14" x14ac:dyDescent="0.3">
      <c r="A446" s="14" t="s">
        <v>618</v>
      </c>
      <c r="B446" s="18">
        <f>SUM('Data from DHIS2 (AA)'!B325:B326,'Data from DHIS2 (AA)'!B329:B330)</f>
        <v>0</v>
      </c>
      <c r="C446" s="18">
        <f>SUM('Data from DHIS2 (AA)'!C325:C326,'Data from DHIS2 (AA)'!C329:C330)</f>
        <v>0</v>
      </c>
      <c r="D446" s="18">
        <f>SUM('Data from DHIS2 (AA)'!D325:D326,'Data from DHIS2 (AA)'!D329:D330)</f>
        <v>0</v>
      </c>
      <c r="E446" s="18">
        <f>SUM('Data from DHIS2 (AA)'!E325:E326,'Data from DHIS2 (AA)'!E329:E330)</f>
        <v>0</v>
      </c>
      <c r="F446" s="18">
        <f>SUM('Data from DHIS2 (AA)'!F325:F326,'Data from DHIS2 (AA)'!F329:F330)</f>
        <v>0</v>
      </c>
      <c r="G446" s="18">
        <f>SUM('Data from DHIS2 (AA)'!G325:G326,'Data from DHIS2 (AA)'!G329:G330)</f>
        <v>0</v>
      </c>
      <c r="H446" s="18">
        <f>SUM('Data from DHIS2 (AA)'!H325:H326,'Data from DHIS2 (AA)'!H329:H330)</f>
        <v>0</v>
      </c>
      <c r="I446" s="18">
        <f>SUM('Data from DHIS2 (AA)'!I325:I326,'Data from DHIS2 (AA)'!I329:I330)</f>
        <v>0</v>
      </c>
      <c r="J446" s="18">
        <f>SUM('Data from DHIS2 (AA)'!J325:J326,'Data from DHIS2 (AA)'!J329:J330)</f>
        <v>0</v>
      </c>
      <c r="K446" s="18">
        <f>SUM('Data from DHIS2 (AA)'!K325:K326,'Data from DHIS2 (AA)'!K329:K330)</f>
        <v>0</v>
      </c>
      <c r="L446" s="18">
        <f>SUM('Data from DHIS2 (AA)'!L325:L326,'Data from DHIS2 (AA)'!L329:L330)</f>
        <v>0</v>
      </c>
      <c r="M446" s="18">
        <f>SUM('Data from DHIS2 (AA)'!M325:M326,'Data from DHIS2 (AA)'!M329:M330)</f>
        <v>0</v>
      </c>
      <c r="N446" s="16">
        <f t="shared" si="265"/>
        <v>0</v>
      </c>
    </row>
    <row r="447" spans="1:14" x14ac:dyDescent="0.3">
      <c r="A447" s="15" t="s">
        <v>954</v>
      </c>
      <c r="B447" s="18" t="b">
        <f>SUM(B442:B444)&lt;=SUM(B445:B446)</f>
        <v>1</v>
      </c>
      <c r="C447" s="18" t="b">
        <f t="shared" ref="C447:N447" si="267">SUM(C442:C444)&lt;=SUM(C445:C446)</f>
        <v>1</v>
      </c>
      <c r="D447" s="18" t="b">
        <f t="shared" si="267"/>
        <v>1</v>
      </c>
      <c r="E447" s="18" t="b">
        <f t="shared" si="267"/>
        <v>1</v>
      </c>
      <c r="F447" s="18" t="b">
        <f t="shared" si="267"/>
        <v>1</v>
      </c>
      <c r="G447" s="18" t="b">
        <f t="shared" si="267"/>
        <v>1</v>
      </c>
      <c r="H447" s="18" t="b">
        <f t="shared" si="267"/>
        <v>1</v>
      </c>
      <c r="I447" s="18" t="b">
        <f t="shared" si="267"/>
        <v>1</v>
      </c>
      <c r="J447" s="18" t="b">
        <f t="shared" si="267"/>
        <v>1</v>
      </c>
      <c r="K447" s="18" t="b">
        <f t="shared" si="267"/>
        <v>1</v>
      </c>
      <c r="L447" s="18" t="b">
        <f t="shared" si="267"/>
        <v>1</v>
      </c>
      <c r="M447" s="18" t="b">
        <f t="shared" si="267"/>
        <v>1</v>
      </c>
      <c r="N447" s="18" t="b">
        <f t="shared" si="267"/>
        <v>1</v>
      </c>
    </row>
    <row r="448" spans="1:14" x14ac:dyDescent="0.3">
      <c r="A448"/>
    </row>
    <row r="449" spans="1:14" x14ac:dyDescent="0.3">
      <c r="A449" s="14" t="str">
        <f>'Data from DHIS2 (AA)'!A320</f>
        <v>TB - Total notified TB cases</v>
      </c>
      <c r="B449" s="18">
        <f>'Data from DHIS2 (AA)'!B320</f>
        <v>0</v>
      </c>
      <c r="C449" s="18">
        <f>'Data from DHIS2 (AA)'!C320</f>
        <v>0</v>
      </c>
      <c r="D449" s="18">
        <f>'Data from DHIS2 (AA)'!D320</f>
        <v>0</v>
      </c>
      <c r="E449" s="18">
        <f>'Data from DHIS2 (AA)'!E320</f>
        <v>0</v>
      </c>
      <c r="F449" s="18">
        <f>'Data from DHIS2 (AA)'!F320</f>
        <v>0</v>
      </c>
      <c r="G449" s="18">
        <f>'Data from DHIS2 (AA)'!G320</f>
        <v>0</v>
      </c>
      <c r="H449" s="18">
        <f>'Data from DHIS2 (AA)'!H320</f>
        <v>0</v>
      </c>
      <c r="I449" s="18">
        <f>'Data from DHIS2 (AA)'!I320</f>
        <v>0</v>
      </c>
      <c r="J449" s="18">
        <f>'Data from DHIS2 (AA)'!J320</f>
        <v>0</v>
      </c>
      <c r="K449" s="18">
        <f>'Data from DHIS2 (AA)'!K320</f>
        <v>0</v>
      </c>
      <c r="L449" s="18">
        <f>'Data from DHIS2 (AA)'!L320</f>
        <v>0</v>
      </c>
      <c r="M449" s="18">
        <f>'Data from DHIS2 (AA)'!M320</f>
        <v>0</v>
      </c>
      <c r="N449" s="16">
        <f t="shared" ref="N449:N457" si="268">SUM(B449:M449)</f>
        <v>0</v>
      </c>
    </row>
    <row r="450" spans="1:14" x14ac:dyDescent="0.3">
      <c r="A450" s="14" t="str">
        <f>'Data from DHIS2 (AA)'!A351</f>
        <v>TB-TBHIV-Positive</v>
      </c>
      <c r="B450" s="18">
        <f>'Data from DHIS2 (AA)'!B351</f>
        <v>0</v>
      </c>
      <c r="C450" s="18">
        <f>'Data from DHIS2 (AA)'!C351</f>
        <v>0</v>
      </c>
      <c r="D450" s="18">
        <f>'Data from DHIS2 (AA)'!D351</f>
        <v>0</v>
      </c>
      <c r="E450" s="18">
        <f>'Data from DHIS2 (AA)'!E351</f>
        <v>0</v>
      </c>
      <c r="F450" s="18">
        <f>'Data from DHIS2 (AA)'!F351</f>
        <v>0</v>
      </c>
      <c r="G450" s="18">
        <f>'Data from DHIS2 (AA)'!G351</f>
        <v>0</v>
      </c>
      <c r="H450" s="18">
        <f>'Data from DHIS2 (AA)'!H351</f>
        <v>0</v>
      </c>
      <c r="I450" s="18">
        <f>'Data from DHIS2 (AA)'!I351</f>
        <v>0</v>
      </c>
      <c r="J450" s="18">
        <f>'Data from DHIS2 (AA)'!J351</f>
        <v>0</v>
      </c>
      <c r="K450" s="18">
        <f>'Data from DHIS2 (AA)'!K351</f>
        <v>0</v>
      </c>
      <c r="L450" s="18">
        <f>'Data from DHIS2 (AA)'!L351</f>
        <v>0</v>
      </c>
      <c r="M450" s="18">
        <f>'Data from DHIS2 (AA)'!M351</f>
        <v>0</v>
      </c>
      <c r="N450" s="16">
        <f t="shared" si="268"/>
        <v>0</v>
      </c>
    </row>
    <row r="451" spans="1:14" x14ac:dyDescent="0.3">
      <c r="A451" s="14" t="str">
        <f>'Data from DHIS2 (AA)'!A352</f>
        <v>TB-TBHIV-Negative</v>
      </c>
      <c r="B451" s="18">
        <f>'Data from DHIS2 (AA)'!B352</f>
        <v>0</v>
      </c>
      <c r="C451" s="18">
        <f>'Data from DHIS2 (AA)'!C352</f>
        <v>0</v>
      </c>
      <c r="D451" s="18">
        <f>'Data from DHIS2 (AA)'!D352</f>
        <v>0</v>
      </c>
      <c r="E451" s="18">
        <f>'Data from DHIS2 (AA)'!E352</f>
        <v>0</v>
      </c>
      <c r="F451" s="18">
        <f>'Data from DHIS2 (AA)'!F352</f>
        <v>0</v>
      </c>
      <c r="G451" s="18">
        <f>'Data from DHIS2 (AA)'!G352</f>
        <v>0</v>
      </c>
      <c r="H451" s="18">
        <f>'Data from DHIS2 (AA)'!H352</f>
        <v>0</v>
      </c>
      <c r="I451" s="18">
        <f>'Data from DHIS2 (AA)'!I352</f>
        <v>0</v>
      </c>
      <c r="J451" s="18">
        <f>'Data from DHIS2 (AA)'!J352</f>
        <v>0</v>
      </c>
      <c r="K451" s="18">
        <f>'Data from DHIS2 (AA)'!K352</f>
        <v>0</v>
      </c>
      <c r="L451" s="18">
        <f>'Data from DHIS2 (AA)'!L352</f>
        <v>0</v>
      </c>
      <c r="M451" s="18">
        <f>'Data from DHIS2 (AA)'!M352</f>
        <v>0</v>
      </c>
      <c r="N451" s="16">
        <f t="shared" si="268"/>
        <v>0</v>
      </c>
    </row>
    <row r="452" spans="1:14" x14ac:dyDescent="0.3">
      <c r="A452" s="14" t="str">
        <f>'Data from DHIS2 (AA)'!A353</f>
        <v>TB-TBHIV-on ART</v>
      </c>
      <c r="B452" s="18">
        <f>'Data from DHIS2 (AA)'!B353</f>
        <v>0</v>
      </c>
      <c r="C452" s="18">
        <f>'Data from DHIS2 (AA)'!C353</f>
        <v>0</v>
      </c>
      <c r="D452" s="18">
        <f>'Data from DHIS2 (AA)'!D353</f>
        <v>0</v>
      </c>
      <c r="E452" s="18">
        <f>'Data from DHIS2 (AA)'!E353</f>
        <v>0</v>
      </c>
      <c r="F452" s="18">
        <f>'Data from DHIS2 (AA)'!F353</f>
        <v>0</v>
      </c>
      <c r="G452" s="18">
        <f>'Data from DHIS2 (AA)'!G353</f>
        <v>0</v>
      </c>
      <c r="H452" s="18">
        <f>'Data from DHIS2 (AA)'!H353</f>
        <v>0</v>
      </c>
      <c r="I452" s="18">
        <f>'Data from DHIS2 (AA)'!I353</f>
        <v>0</v>
      </c>
      <c r="J452" s="18">
        <f>'Data from DHIS2 (AA)'!J353</f>
        <v>0</v>
      </c>
      <c r="K452" s="18">
        <f>'Data from DHIS2 (AA)'!K353</f>
        <v>0</v>
      </c>
      <c r="L452" s="18">
        <f>'Data from DHIS2 (AA)'!L353</f>
        <v>0</v>
      </c>
      <c r="M452" s="18">
        <f>'Data from DHIS2 (AA)'!M353</f>
        <v>0</v>
      </c>
      <c r="N452" s="16">
        <f t="shared" si="268"/>
        <v>0</v>
      </c>
    </row>
    <row r="453" spans="1:14" x14ac:dyDescent="0.3">
      <c r="A453" s="14" t="str">
        <f>'Data from DHIS2 (AA)'!A354</f>
        <v>TB-TBHIV-on CPT</v>
      </c>
      <c r="B453" s="18">
        <f>'Data from DHIS2 (AA)'!B354</f>
        <v>0</v>
      </c>
      <c r="C453" s="18">
        <f>'Data from DHIS2 (AA)'!C354</f>
        <v>0</v>
      </c>
      <c r="D453" s="18">
        <f>'Data from DHIS2 (AA)'!D354</f>
        <v>0</v>
      </c>
      <c r="E453" s="18">
        <f>'Data from DHIS2 (AA)'!E354</f>
        <v>0</v>
      </c>
      <c r="F453" s="18">
        <f>'Data from DHIS2 (AA)'!F354</f>
        <v>0</v>
      </c>
      <c r="G453" s="18">
        <f>'Data from DHIS2 (AA)'!G354</f>
        <v>0</v>
      </c>
      <c r="H453" s="18">
        <f>'Data from DHIS2 (AA)'!H354</f>
        <v>0</v>
      </c>
      <c r="I453" s="18">
        <f>'Data from DHIS2 (AA)'!I354</f>
        <v>0</v>
      </c>
      <c r="J453" s="18">
        <f>'Data from DHIS2 (AA)'!J354</f>
        <v>0</v>
      </c>
      <c r="K453" s="18">
        <f>'Data from DHIS2 (AA)'!K354</f>
        <v>0</v>
      </c>
      <c r="L453" s="18">
        <f>'Data from DHIS2 (AA)'!L354</f>
        <v>0</v>
      </c>
      <c r="M453" s="18">
        <f>'Data from DHIS2 (AA)'!M354</f>
        <v>0</v>
      </c>
      <c r="N453" s="16">
        <f t="shared" si="268"/>
        <v>0</v>
      </c>
    </row>
    <row r="454" spans="1:14" x14ac:dyDescent="0.3">
      <c r="A454" s="15" t="s">
        <v>88</v>
      </c>
      <c r="B454" s="18" t="b">
        <f>B449=SUM(B450:B451)</f>
        <v>1</v>
      </c>
      <c r="C454" s="18" t="b">
        <f t="shared" ref="C454:N454" si="269">C449=SUM(C450:C451)</f>
        <v>1</v>
      </c>
      <c r="D454" s="18" t="b">
        <f t="shared" si="269"/>
        <v>1</v>
      </c>
      <c r="E454" s="18" t="b">
        <f t="shared" si="269"/>
        <v>1</v>
      </c>
      <c r="F454" s="18" t="b">
        <f t="shared" si="269"/>
        <v>1</v>
      </c>
      <c r="G454" s="18" t="b">
        <f t="shared" si="269"/>
        <v>1</v>
      </c>
      <c r="H454" s="18" t="b">
        <f t="shared" si="269"/>
        <v>1</v>
      </c>
      <c r="I454" s="18" t="b">
        <f t="shared" si="269"/>
        <v>1</v>
      </c>
      <c r="J454" s="18" t="b">
        <f t="shared" si="269"/>
        <v>1</v>
      </c>
      <c r="K454" s="18" t="b">
        <f t="shared" si="269"/>
        <v>1</v>
      </c>
      <c r="L454" s="18" t="b">
        <f t="shared" si="269"/>
        <v>1</v>
      </c>
      <c r="M454" s="18" t="b">
        <f t="shared" si="269"/>
        <v>1</v>
      </c>
      <c r="N454" s="18" t="b">
        <f t="shared" si="269"/>
        <v>1</v>
      </c>
    </row>
    <row r="455" spans="1:14" x14ac:dyDescent="0.3">
      <c r="A455" s="15" t="s">
        <v>89</v>
      </c>
      <c r="B455" s="18" t="b">
        <f>B450=SUM(B452:B453)</f>
        <v>1</v>
      </c>
      <c r="C455" s="18" t="b">
        <f t="shared" ref="C455:N455" si="270">C450=SUM(C452:C453)</f>
        <v>1</v>
      </c>
      <c r="D455" s="18" t="b">
        <f t="shared" si="270"/>
        <v>1</v>
      </c>
      <c r="E455" s="18" t="b">
        <f t="shared" si="270"/>
        <v>1</v>
      </c>
      <c r="F455" s="18" t="b">
        <f t="shared" si="270"/>
        <v>1</v>
      </c>
      <c r="G455" s="18" t="b">
        <f t="shared" si="270"/>
        <v>1</v>
      </c>
      <c r="H455" s="18" t="b">
        <f t="shared" si="270"/>
        <v>1</v>
      </c>
      <c r="I455" s="18" t="b">
        <f t="shared" si="270"/>
        <v>1</v>
      </c>
      <c r="J455" s="18" t="b">
        <f t="shared" si="270"/>
        <v>1</v>
      </c>
      <c r="K455" s="18" t="b">
        <f t="shared" si="270"/>
        <v>1</v>
      </c>
      <c r="L455" s="18" t="b">
        <f t="shared" si="270"/>
        <v>1</v>
      </c>
      <c r="M455" s="18" t="b">
        <f t="shared" si="270"/>
        <v>1</v>
      </c>
      <c r="N455" s="18" t="b">
        <f t="shared" si="270"/>
        <v>1</v>
      </c>
    </row>
    <row r="456" spans="1:14" x14ac:dyDescent="0.3">
      <c r="A456"/>
    </row>
    <row r="457" spans="1:14" x14ac:dyDescent="0.3">
      <c r="A457" s="14" t="str">
        <f>'Data from DHIS2 (AA)'!A320</f>
        <v>TB - Total notified TB cases</v>
      </c>
      <c r="B457" s="18">
        <f>'Data from DHIS2 (AA)'!B320</f>
        <v>0</v>
      </c>
      <c r="C457" s="18">
        <f>'Data from DHIS2 (AA)'!C320</f>
        <v>0</v>
      </c>
      <c r="D457" s="18">
        <f>'Data from DHIS2 (AA)'!D320</f>
        <v>0</v>
      </c>
      <c r="E457" s="18">
        <f>'Data from DHIS2 (AA)'!E320</f>
        <v>0</v>
      </c>
      <c r="F457" s="18">
        <f>'Data from DHIS2 (AA)'!F320</f>
        <v>0</v>
      </c>
      <c r="G457" s="18">
        <f>'Data from DHIS2 (AA)'!G320</f>
        <v>0</v>
      </c>
      <c r="H457" s="18">
        <f>'Data from DHIS2 (AA)'!H320</f>
        <v>0</v>
      </c>
      <c r="I457" s="18">
        <f>'Data from DHIS2 (AA)'!I320</f>
        <v>0</v>
      </c>
      <c r="J457" s="18">
        <f>'Data from DHIS2 (AA)'!J320</f>
        <v>0</v>
      </c>
      <c r="K457" s="18">
        <f>'Data from DHIS2 (AA)'!K320</f>
        <v>0</v>
      </c>
      <c r="L457" s="18">
        <f>'Data from DHIS2 (AA)'!L320</f>
        <v>0</v>
      </c>
      <c r="M457" s="18">
        <f>'Data from DHIS2 (AA)'!M320</f>
        <v>0</v>
      </c>
      <c r="N457" s="16">
        <f t="shared" si="268"/>
        <v>0</v>
      </c>
    </row>
    <row r="458" spans="1:14" x14ac:dyDescent="0.3">
      <c r="A458" s="14" t="str">
        <f>'Data from DHIS2 (AA)'!A350</f>
        <v>TB-Tobacco-Registered</v>
      </c>
      <c r="B458" s="18">
        <f>'Data from DHIS2 (AA)'!B350</f>
        <v>0</v>
      </c>
      <c r="C458" s="18">
        <f>'Data from DHIS2 (AA)'!C350</f>
        <v>0</v>
      </c>
      <c r="D458" s="18">
        <f>'Data from DHIS2 (AA)'!D350</f>
        <v>0</v>
      </c>
      <c r="E458" s="18">
        <f>'Data from DHIS2 (AA)'!E350</f>
        <v>0</v>
      </c>
      <c r="F458" s="18">
        <f>'Data from DHIS2 (AA)'!F350</f>
        <v>0</v>
      </c>
      <c r="G458" s="18">
        <f>'Data from DHIS2 (AA)'!G350</f>
        <v>0</v>
      </c>
      <c r="H458" s="18">
        <f>'Data from DHIS2 (AA)'!H350</f>
        <v>0</v>
      </c>
      <c r="I458" s="18">
        <f>'Data from DHIS2 (AA)'!I350</f>
        <v>0</v>
      </c>
      <c r="J458" s="18">
        <f>'Data from DHIS2 (AA)'!J350</f>
        <v>0</v>
      </c>
      <c r="K458" s="18">
        <f>'Data from DHIS2 (AA)'!K350</f>
        <v>0</v>
      </c>
      <c r="L458" s="18">
        <f>'Data from DHIS2 (AA)'!L350</f>
        <v>0</v>
      </c>
      <c r="M458" s="18">
        <f>'Data from DHIS2 (AA)'!M350</f>
        <v>0</v>
      </c>
      <c r="N458" s="16">
        <f>SUM(B458:M458)</f>
        <v>0</v>
      </c>
    </row>
    <row r="459" spans="1:14" x14ac:dyDescent="0.3">
      <c r="A459" s="15" t="s">
        <v>90</v>
      </c>
      <c r="B459" s="18" t="b">
        <f t="shared" ref="B459:N459" si="271">B449=B458</f>
        <v>1</v>
      </c>
      <c r="C459" s="18" t="b">
        <f t="shared" si="271"/>
        <v>1</v>
      </c>
      <c r="D459" s="18" t="b">
        <f t="shared" si="271"/>
        <v>1</v>
      </c>
      <c r="E459" s="18" t="b">
        <f t="shared" si="271"/>
        <v>1</v>
      </c>
      <c r="F459" s="18" t="b">
        <f t="shared" si="271"/>
        <v>1</v>
      </c>
      <c r="G459" s="18" t="b">
        <f t="shared" si="271"/>
        <v>1</v>
      </c>
      <c r="H459" s="18" t="b">
        <f t="shared" si="271"/>
        <v>1</v>
      </c>
      <c r="I459" s="18" t="b">
        <f t="shared" si="271"/>
        <v>1</v>
      </c>
      <c r="J459" s="18" t="b">
        <f t="shared" si="271"/>
        <v>1</v>
      </c>
      <c r="K459" s="18" t="b">
        <f t="shared" si="271"/>
        <v>1</v>
      </c>
      <c r="L459" s="18" t="b">
        <f t="shared" si="271"/>
        <v>1</v>
      </c>
      <c r="M459" s="18" t="b">
        <f t="shared" si="271"/>
        <v>1</v>
      </c>
      <c r="N459" s="18" t="b">
        <f t="shared" si="271"/>
        <v>1</v>
      </c>
    </row>
    <row r="460" spans="1:14" x14ac:dyDescent="0.3">
      <c r="A460"/>
    </row>
    <row r="461" spans="1:14" x14ac:dyDescent="0.3">
      <c r="A461" s="14" t="str">
        <f>'Data from DHIS2 (AA)'!A321</f>
        <v>TB - Total number of new TB cases</v>
      </c>
      <c r="B461" s="31">
        <f>'Data from DHIS2 (AA)'!B321</f>
        <v>0</v>
      </c>
      <c r="C461" s="31">
        <f>'Data from DHIS2 (AA)'!C321</f>
        <v>0</v>
      </c>
      <c r="D461" s="31">
        <f>'Data from DHIS2 (AA)'!D321</f>
        <v>0</v>
      </c>
      <c r="E461" s="31">
        <f>'Data from DHIS2 (AA)'!E321</f>
        <v>0</v>
      </c>
      <c r="F461" s="31">
        <f>'Data from DHIS2 (AA)'!F321</f>
        <v>0</v>
      </c>
      <c r="G461" s="31">
        <f>'Data from DHIS2 (AA)'!G321</f>
        <v>0</v>
      </c>
      <c r="H461" s="31">
        <f>'Data from DHIS2 (AA)'!H321</f>
        <v>0</v>
      </c>
      <c r="I461" s="31">
        <f>'Data from DHIS2 (AA)'!I321</f>
        <v>0</v>
      </c>
      <c r="J461" s="31">
        <f>'Data from DHIS2 (AA)'!J321</f>
        <v>0</v>
      </c>
      <c r="K461" s="31">
        <f>'Data from DHIS2 (AA)'!K321</f>
        <v>0</v>
      </c>
      <c r="L461" s="31">
        <f>'Data from DHIS2 (AA)'!L321</f>
        <v>0</v>
      </c>
      <c r="M461" s="31">
        <f>'Data from DHIS2 (AA)'!M321</f>
        <v>0</v>
      </c>
      <c r="N461" s="16">
        <f>SUM(B461:M461)</f>
        <v>0</v>
      </c>
    </row>
    <row r="462" spans="1:14" x14ac:dyDescent="0.3">
      <c r="A462" s="14" t="str">
        <f>'Data from DHIS2 (AA)'!A331</f>
        <v>Disaggregation by Sex &amp; Caste/Ethnicity-New TB Cases</v>
      </c>
      <c r="B462" s="31">
        <f>'Data from DHIS2 (AA)'!B331</f>
        <v>0</v>
      </c>
      <c r="C462" s="31">
        <f>'Data from DHIS2 (AA)'!C331</f>
        <v>0</v>
      </c>
      <c r="D462" s="31">
        <f>'Data from DHIS2 (AA)'!D331</f>
        <v>0</v>
      </c>
      <c r="E462" s="31">
        <f>'Data from DHIS2 (AA)'!E331</f>
        <v>0</v>
      </c>
      <c r="F462" s="31">
        <f>'Data from DHIS2 (AA)'!F331</f>
        <v>0</v>
      </c>
      <c r="G462" s="31">
        <f>'Data from DHIS2 (AA)'!G331</f>
        <v>0</v>
      </c>
      <c r="H462" s="31">
        <f>'Data from DHIS2 (AA)'!H331</f>
        <v>0</v>
      </c>
      <c r="I462" s="31">
        <f>'Data from DHIS2 (AA)'!I331</f>
        <v>0</v>
      </c>
      <c r="J462" s="31">
        <f>'Data from DHIS2 (AA)'!J331</f>
        <v>0</v>
      </c>
      <c r="K462" s="31">
        <f>'Data from DHIS2 (AA)'!K331</f>
        <v>0</v>
      </c>
      <c r="L462" s="31">
        <f>'Data from DHIS2 (AA)'!L331</f>
        <v>0</v>
      </c>
      <c r="M462" s="31">
        <f>'Data from DHIS2 (AA)'!M331</f>
        <v>0</v>
      </c>
      <c r="N462" s="16">
        <f>SUM(B462:M462)</f>
        <v>0</v>
      </c>
    </row>
    <row r="463" spans="1:14" x14ac:dyDescent="0.3">
      <c r="A463" s="15" t="s">
        <v>91</v>
      </c>
      <c r="B463" s="18" t="b">
        <f t="shared" ref="B463:N463" si="272">B461=B462</f>
        <v>1</v>
      </c>
      <c r="C463" s="18" t="b">
        <f t="shared" si="272"/>
        <v>1</v>
      </c>
      <c r="D463" s="18" t="b">
        <f t="shared" si="272"/>
        <v>1</v>
      </c>
      <c r="E463" s="18" t="b">
        <f t="shared" si="272"/>
        <v>1</v>
      </c>
      <c r="F463" s="18" t="b">
        <f t="shared" si="272"/>
        <v>1</v>
      </c>
      <c r="G463" s="18" t="b">
        <f t="shared" si="272"/>
        <v>1</v>
      </c>
      <c r="H463" s="18" t="b">
        <f t="shared" si="272"/>
        <v>1</v>
      </c>
      <c r="I463" s="18" t="b">
        <f t="shared" si="272"/>
        <v>1</v>
      </c>
      <c r="J463" s="18" t="b">
        <f t="shared" si="272"/>
        <v>1</v>
      </c>
      <c r="K463" s="18" t="b">
        <f t="shared" si="272"/>
        <v>1</v>
      </c>
      <c r="L463" s="18" t="b">
        <f t="shared" si="272"/>
        <v>1</v>
      </c>
      <c r="M463" s="18" t="b">
        <f t="shared" si="272"/>
        <v>1</v>
      </c>
      <c r="N463" s="18" t="b">
        <f t="shared" si="272"/>
        <v>1</v>
      </c>
    </row>
    <row r="464" spans="1:14" x14ac:dyDescent="0.3">
      <c r="A464"/>
    </row>
    <row r="465" spans="1:14" x14ac:dyDescent="0.3">
      <c r="A465" s="14" t="str">
        <f>'Data from DHIS2 (AA)'!A355</f>
        <v>TB-Outcome-PBC New (Registered)</v>
      </c>
      <c r="B465" s="18">
        <f>'Data from DHIS2 (AA)'!B355</f>
        <v>0</v>
      </c>
      <c r="C465" s="18">
        <f>'Data from DHIS2 (AA)'!C355</f>
        <v>0</v>
      </c>
      <c r="D465" s="18">
        <f>'Data from DHIS2 (AA)'!D355</f>
        <v>0</v>
      </c>
      <c r="E465" s="18">
        <f>'Data from DHIS2 (AA)'!E355</f>
        <v>0</v>
      </c>
      <c r="F465" s="18">
        <f>'Data from DHIS2 (AA)'!F355</f>
        <v>0</v>
      </c>
      <c r="G465" s="18">
        <f>'Data from DHIS2 (AA)'!G355</f>
        <v>0</v>
      </c>
      <c r="H465" s="18">
        <f>'Data from DHIS2 (AA)'!H355</f>
        <v>0</v>
      </c>
      <c r="I465" s="18">
        <f>'Data from DHIS2 (AA)'!I355</f>
        <v>0</v>
      </c>
      <c r="J465" s="18">
        <f>'Data from DHIS2 (AA)'!J355</f>
        <v>0</v>
      </c>
      <c r="K465" s="18">
        <f>'Data from DHIS2 (AA)'!K355</f>
        <v>0</v>
      </c>
      <c r="L465" s="18">
        <f>'Data from DHIS2 (AA)'!L355</f>
        <v>0</v>
      </c>
      <c r="M465" s="18">
        <f>'Data from DHIS2 (AA)'!M355</f>
        <v>0</v>
      </c>
      <c r="N465" s="16">
        <f t="shared" ref="N465:N466" si="273">SUM(B465:M465)</f>
        <v>0</v>
      </c>
    </row>
    <row r="466" spans="1:14" x14ac:dyDescent="0.3">
      <c r="A466" s="14" t="s">
        <v>92</v>
      </c>
      <c r="B466" s="18">
        <f>SUM('Data from DHIS2 (AA)'!B356:B361)</f>
        <v>0</v>
      </c>
      <c r="C466" s="18">
        <f>SUM('Data from DHIS2 (AA)'!C356:C361)</f>
        <v>0</v>
      </c>
      <c r="D466" s="18">
        <f>SUM('Data from DHIS2 (AA)'!D356:D361)</f>
        <v>0</v>
      </c>
      <c r="E466" s="18">
        <f>SUM('Data from DHIS2 (AA)'!E356:E361)</f>
        <v>0</v>
      </c>
      <c r="F466" s="18">
        <f>SUM('Data from DHIS2 (AA)'!F356:F361)</f>
        <v>0</v>
      </c>
      <c r="G466" s="18">
        <f>SUM('Data from DHIS2 (AA)'!G356:G361)</f>
        <v>0</v>
      </c>
      <c r="H466" s="18">
        <f>SUM('Data from DHIS2 (AA)'!H356:H361)</f>
        <v>0</v>
      </c>
      <c r="I466" s="18">
        <f>SUM('Data from DHIS2 (AA)'!I356:I361)</f>
        <v>0</v>
      </c>
      <c r="J466" s="18">
        <f>SUM('Data from DHIS2 (AA)'!J356:J361)</f>
        <v>0</v>
      </c>
      <c r="K466" s="18">
        <f>SUM('Data from DHIS2 (AA)'!K356:K361)</f>
        <v>0</v>
      </c>
      <c r="L466" s="18">
        <f>SUM('Data from DHIS2 (AA)'!L356:L361)</f>
        <v>0</v>
      </c>
      <c r="M466" s="18">
        <f>SUM('Data from DHIS2 (AA)'!M356:M361)</f>
        <v>0</v>
      </c>
      <c r="N466" s="16">
        <f t="shared" si="273"/>
        <v>0</v>
      </c>
    </row>
    <row r="467" spans="1:14" x14ac:dyDescent="0.3">
      <c r="A467" s="14" t="str">
        <f>'Data from DHIS2 (AA)'!A362</f>
        <v>TB-Outcome-PBC Relapse (Registered)</v>
      </c>
      <c r="B467" s="18">
        <f>'Data from DHIS2 (AA)'!B362</f>
        <v>0</v>
      </c>
      <c r="C467" s="18">
        <f>'Data from DHIS2 (AA)'!C362</f>
        <v>0</v>
      </c>
      <c r="D467" s="18">
        <f>'Data from DHIS2 (AA)'!D362</f>
        <v>0</v>
      </c>
      <c r="E467" s="18">
        <f>'Data from DHIS2 (AA)'!E362</f>
        <v>0</v>
      </c>
      <c r="F467" s="18">
        <f>'Data from DHIS2 (AA)'!F362</f>
        <v>0</v>
      </c>
      <c r="G467" s="18">
        <f>'Data from DHIS2 (AA)'!G362</f>
        <v>0</v>
      </c>
      <c r="H467" s="18">
        <f>'Data from DHIS2 (AA)'!H362</f>
        <v>0</v>
      </c>
      <c r="I467" s="18">
        <f>'Data from DHIS2 (AA)'!I362</f>
        <v>0</v>
      </c>
      <c r="J467" s="18">
        <f>'Data from DHIS2 (AA)'!J362</f>
        <v>0</v>
      </c>
      <c r="K467" s="18">
        <f>'Data from DHIS2 (AA)'!K362</f>
        <v>0</v>
      </c>
      <c r="L467" s="18">
        <f>'Data from DHIS2 (AA)'!L362</f>
        <v>0</v>
      </c>
      <c r="M467" s="18">
        <f>'Data from DHIS2 (AA)'!M362</f>
        <v>0</v>
      </c>
      <c r="N467" s="16">
        <f t="shared" ref="N467:N470" si="274">SUM(B467:M467)</f>
        <v>0</v>
      </c>
    </row>
    <row r="468" spans="1:14" x14ac:dyDescent="0.3">
      <c r="A468" s="14" t="s">
        <v>93</v>
      </c>
      <c r="B468" s="18">
        <f>SUM('Data from DHIS2 (AA)'!B363:B368)</f>
        <v>0</v>
      </c>
      <c r="C468" s="18">
        <f>SUM('Data from DHIS2 (AA)'!C363:C368)</f>
        <v>0</v>
      </c>
      <c r="D468" s="18">
        <f>SUM('Data from DHIS2 (AA)'!D363:D368)</f>
        <v>0</v>
      </c>
      <c r="E468" s="18">
        <f>SUM('Data from DHIS2 (AA)'!E363:E368)</f>
        <v>0</v>
      </c>
      <c r="F468" s="18">
        <f>SUM('Data from DHIS2 (AA)'!F363:F368)</f>
        <v>0</v>
      </c>
      <c r="G468" s="18">
        <f>SUM('Data from DHIS2 (AA)'!G363:G368)</f>
        <v>0</v>
      </c>
      <c r="H468" s="18">
        <f>SUM('Data from DHIS2 (AA)'!H363:H368)</f>
        <v>0</v>
      </c>
      <c r="I468" s="18">
        <f>SUM('Data from DHIS2 (AA)'!I363:I368)</f>
        <v>0</v>
      </c>
      <c r="J468" s="18">
        <f>SUM('Data from DHIS2 (AA)'!J363:J368)</f>
        <v>0</v>
      </c>
      <c r="K468" s="18">
        <f>SUM('Data from DHIS2 (AA)'!K363:K368)</f>
        <v>0</v>
      </c>
      <c r="L468" s="18">
        <f>SUM('Data from DHIS2 (AA)'!L363:L368)</f>
        <v>0</v>
      </c>
      <c r="M468" s="18">
        <f>SUM('Data from DHIS2 (AA)'!M363:M368)</f>
        <v>0</v>
      </c>
      <c r="N468" s="16">
        <f t="shared" si="274"/>
        <v>0</v>
      </c>
    </row>
    <row r="469" spans="1:14" x14ac:dyDescent="0.3">
      <c r="A469" s="14" t="s">
        <v>94</v>
      </c>
      <c r="B469" s="18">
        <f>SUM('Data from DHIS2 (AA)'!B369:B372)</f>
        <v>0</v>
      </c>
      <c r="C469" s="18">
        <f>SUM('Data from DHIS2 (AA)'!C369:C372)</f>
        <v>0</v>
      </c>
      <c r="D469" s="18">
        <f>SUM('Data from DHIS2 (AA)'!D369:D372)</f>
        <v>0</v>
      </c>
      <c r="E469" s="18">
        <f>SUM('Data from DHIS2 (AA)'!E369:E372)</f>
        <v>0</v>
      </c>
      <c r="F469" s="18">
        <f>SUM('Data from DHIS2 (AA)'!F369:F372)</f>
        <v>0</v>
      </c>
      <c r="G469" s="18">
        <f>SUM('Data from DHIS2 (AA)'!G369:G372)</f>
        <v>0</v>
      </c>
      <c r="H469" s="18">
        <f>SUM('Data from DHIS2 (AA)'!H369:H372)</f>
        <v>0</v>
      </c>
      <c r="I469" s="18">
        <f>SUM('Data from DHIS2 (AA)'!I369:I372)</f>
        <v>0</v>
      </c>
      <c r="J469" s="18">
        <f>SUM('Data from DHIS2 (AA)'!J369:J372)</f>
        <v>0</v>
      </c>
      <c r="K469" s="18">
        <f>SUM('Data from DHIS2 (AA)'!K369:K372)</f>
        <v>0</v>
      </c>
      <c r="L469" s="18">
        <f>SUM('Data from DHIS2 (AA)'!L369:L372)</f>
        <v>0</v>
      </c>
      <c r="M469" s="18">
        <f>SUM('Data from DHIS2 (AA)'!M369:M372)</f>
        <v>0</v>
      </c>
      <c r="N469" s="16">
        <f t="shared" si="274"/>
        <v>0</v>
      </c>
    </row>
    <row r="470" spans="1:14" x14ac:dyDescent="0.3">
      <c r="A470" s="14" t="s">
        <v>95</v>
      </c>
      <c r="B470" s="18">
        <f>SUM('Data from DHIS2 (AA)'!B373:B396)</f>
        <v>0</v>
      </c>
      <c r="C470" s="18">
        <f>SUM('Data from DHIS2 (AA)'!C373:C396)</f>
        <v>0</v>
      </c>
      <c r="D470" s="18">
        <f>SUM('Data from DHIS2 (AA)'!D373:D396)</f>
        <v>0</v>
      </c>
      <c r="E470" s="18">
        <f>SUM('Data from DHIS2 (AA)'!E373:E396)</f>
        <v>0</v>
      </c>
      <c r="F470" s="18">
        <f>SUM('Data from DHIS2 (AA)'!F373:F396)</f>
        <v>0</v>
      </c>
      <c r="G470" s="18">
        <f>SUM('Data from DHIS2 (AA)'!G373:G396)</f>
        <v>0</v>
      </c>
      <c r="H470" s="18">
        <f>SUM('Data from DHIS2 (AA)'!H373:H396)</f>
        <v>0</v>
      </c>
      <c r="I470" s="18">
        <f>SUM('Data from DHIS2 (AA)'!I373:I396)</f>
        <v>0</v>
      </c>
      <c r="J470" s="18">
        <f>SUM('Data from DHIS2 (AA)'!J373:J396)</f>
        <v>0</v>
      </c>
      <c r="K470" s="18">
        <f>SUM('Data from DHIS2 (AA)'!K373:K396)</f>
        <v>0</v>
      </c>
      <c r="L470" s="18">
        <f>SUM('Data from DHIS2 (AA)'!L373:L396)</f>
        <v>0</v>
      </c>
      <c r="M470" s="18">
        <f>SUM('Data from DHIS2 (AA)'!M373:M396)</f>
        <v>0</v>
      </c>
      <c r="N470" s="16">
        <f t="shared" si="274"/>
        <v>0</v>
      </c>
    </row>
    <row r="471" spans="1:14" x14ac:dyDescent="0.3">
      <c r="A471" s="15" t="s">
        <v>96</v>
      </c>
      <c r="B471" s="18" t="b">
        <f>B465=B466</f>
        <v>1</v>
      </c>
      <c r="C471" s="18" t="b">
        <f t="shared" ref="C471:N471" si="275">C465=C466</f>
        <v>1</v>
      </c>
      <c r="D471" s="18" t="b">
        <f t="shared" si="275"/>
        <v>1</v>
      </c>
      <c r="E471" s="18" t="b">
        <f t="shared" si="275"/>
        <v>1</v>
      </c>
      <c r="F471" s="18" t="b">
        <f t="shared" si="275"/>
        <v>1</v>
      </c>
      <c r="G471" s="18" t="b">
        <f t="shared" si="275"/>
        <v>1</v>
      </c>
      <c r="H471" s="18" t="b">
        <f t="shared" si="275"/>
        <v>1</v>
      </c>
      <c r="I471" s="18" t="b">
        <f t="shared" si="275"/>
        <v>1</v>
      </c>
      <c r="J471" s="18" t="b">
        <f t="shared" si="275"/>
        <v>1</v>
      </c>
      <c r="K471" s="18" t="b">
        <f t="shared" si="275"/>
        <v>1</v>
      </c>
      <c r="L471" s="18" t="b">
        <f t="shared" si="275"/>
        <v>1</v>
      </c>
      <c r="M471" s="18" t="b">
        <f t="shared" si="275"/>
        <v>1</v>
      </c>
      <c r="N471" s="18" t="b">
        <f t="shared" si="275"/>
        <v>1</v>
      </c>
    </row>
    <row r="472" spans="1:14" x14ac:dyDescent="0.3">
      <c r="A472" s="15" t="s">
        <v>97</v>
      </c>
      <c r="B472" s="18" t="b">
        <f t="shared" ref="B472:N472" si="276">B467=B468</f>
        <v>1</v>
      </c>
      <c r="C472" s="18" t="b">
        <f t="shared" si="276"/>
        <v>1</v>
      </c>
      <c r="D472" s="18" t="b">
        <f t="shared" si="276"/>
        <v>1</v>
      </c>
      <c r="E472" s="18" t="b">
        <f t="shared" si="276"/>
        <v>1</v>
      </c>
      <c r="F472" s="18" t="b">
        <f t="shared" si="276"/>
        <v>1</v>
      </c>
      <c r="G472" s="18" t="b">
        <f t="shared" si="276"/>
        <v>1</v>
      </c>
      <c r="H472" s="18" t="b">
        <f t="shared" si="276"/>
        <v>1</v>
      </c>
      <c r="I472" s="18" t="b">
        <f t="shared" si="276"/>
        <v>1</v>
      </c>
      <c r="J472" s="18" t="b">
        <f t="shared" si="276"/>
        <v>1</v>
      </c>
      <c r="K472" s="18" t="b">
        <f t="shared" si="276"/>
        <v>1</v>
      </c>
      <c r="L472" s="18" t="b">
        <f t="shared" si="276"/>
        <v>1</v>
      </c>
      <c r="M472" s="18" t="b">
        <f t="shared" si="276"/>
        <v>1</v>
      </c>
      <c r="N472" s="18" t="b">
        <f t="shared" si="276"/>
        <v>1</v>
      </c>
    </row>
    <row r="473" spans="1:14" x14ac:dyDescent="0.3">
      <c r="A473" s="15" t="s">
        <v>98</v>
      </c>
      <c r="B473" s="18" t="b">
        <f t="shared" ref="B473:N473" si="277">B469=B470</f>
        <v>1</v>
      </c>
      <c r="C473" s="18" t="b">
        <f t="shared" si="277"/>
        <v>1</v>
      </c>
      <c r="D473" s="18" t="b">
        <f t="shared" si="277"/>
        <v>1</v>
      </c>
      <c r="E473" s="18" t="b">
        <f t="shared" si="277"/>
        <v>1</v>
      </c>
      <c r="F473" s="18" t="b">
        <f t="shared" si="277"/>
        <v>1</v>
      </c>
      <c r="G473" s="18" t="b">
        <f t="shared" si="277"/>
        <v>1</v>
      </c>
      <c r="H473" s="18" t="b">
        <f t="shared" si="277"/>
        <v>1</v>
      </c>
      <c r="I473" s="18" t="b">
        <f t="shared" si="277"/>
        <v>1</v>
      </c>
      <c r="J473" s="18" t="b">
        <f t="shared" si="277"/>
        <v>1</v>
      </c>
      <c r="K473" s="18" t="b">
        <f t="shared" si="277"/>
        <v>1</v>
      </c>
      <c r="L473" s="18" t="b">
        <f t="shared" si="277"/>
        <v>1</v>
      </c>
      <c r="M473" s="18" t="b">
        <f t="shared" si="277"/>
        <v>1</v>
      </c>
      <c r="N473" s="18" t="b">
        <f t="shared" si="277"/>
        <v>1</v>
      </c>
    </row>
    <row r="474" spans="1:14" x14ac:dyDescent="0.3">
      <c r="A474"/>
    </row>
    <row r="475" spans="1:14" x14ac:dyDescent="0.3">
      <c r="A475" s="14" t="str">
        <f>'Data from DHIS2 (AA)'!A397</f>
        <v>TB-Outcome-PCD New (Registered)</v>
      </c>
      <c r="B475" s="18">
        <f>'Data from DHIS2 (AA)'!B397</f>
        <v>0</v>
      </c>
      <c r="C475" s="18">
        <f>'Data from DHIS2 (AA)'!C397</f>
        <v>0</v>
      </c>
      <c r="D475" s="18">
        <f>'Data from DHIS2 (AA)'!D397</f>
        <v>0</v>
      </c>
      <c r="E475" s="18">
        <f>'Data from DHIS2 (AA)'!E397</f>
        <v>0</v>
      </c>
      <c r="F475" s="18">
        <f>'Data from DHIS2 (AA)'!F397</f>
        <v>0</v>
      </c>
      <c r="G475" s="18">
        <f>'Data from DHIS2 (AA)'!G397</f>
        <v>0</v>
      </c>
      <c r="H475" s="18">
        <f>'Data from DHIS2 (AA)'!H397</f>
        <v>0</v>
      </c>
      <c r="I475" s="18">
        <f>'Data from DHIS2 (AA)'!I397</f>
        <v>0</v>
      </c>
      <c r="J475" s="18">
        <f>'Data from DHIS2 (AA)'!J397</f>
        <v>0</v>
      </c>
      <c r="K475" s="18">
        <f>'Data from DHIS2 (AA)'!K397</f>
        <v>0</v>
      </c>
      <c r="L475" s="18">
        <f>'Data from DHIS2 (AA)'!L397</f>
        <v>0</v>
      </c>
      <c r="M475" s="18">
        <f>'Data from DHIS2 (AA)'!M397</f>
        <v>0</v>
      </c>
      <c r="N475" s="16">
        <f t="shared" ref="N475:N480" si="278">SUM(B475:M475)</f>
        <v>0</v>
      </c>
    </row>
    <row r="476" spans="1:14" x14ac:dyDescent="0.3">
      <c r="A476" s="14" t="s">
        <v>99</v>
      </c>
      <c r="B476" s="18">
        <f>SUM('Data from DHIS2 (AA)'!B398:B402)</f>
        <v>0</v>
      </c>
      <c r="C476" s="18">
        <f>SUM('Data from DHIS2 (AA)'!C398:C402)</f>
        <v>0</v>
      </c>
      <c r="D476" s="18">
        <f>SUM('Data from DHIS2 (AA)'!D398:D402)</f>
        <v>0</v>
      </c>
      <c r="E476" s="18">
        <f>SUM('Data from DHIS2 (AA)'!E398:E402)</f>
        <v>0</v>
      </c>
      <c r="F476" s="18">
        <f>SUM('Data from DHIS2 (AA)'!F398:F402)</f>
        <v>0</v>
      </c>
      <c r="G476" s="18">
        <f>SUM('Data from DHIS2 (AA)'!G398:G402)</f>
        <v>0</v>
      </c>
      <c r="H476" s="18">
        <f>SUM('Data from DHIS2 (AA)'!H398:H402)</f>
        <v>0</v>
      </c>
      <c r="I476" s="18">
        <f>SUM('Data from DHIS2 (AA)'!I398:I402)</f>
        <v>0</v>
      </c>
      <c r="J476" s="18">
        <f>SUM('Data from DHIS2 (AA)'!J398:J402)</f>
        <v>0</v>
      </c>
      <c r="K476" s="18">
        <f>SUM('Data from DHIS2 (AA)'!K398:K402)</f>
        <v>0</v>
      </c>
      <c r="L476" s="18">
        <f>SUM('Data from DHIS2 (AA)'!L398:L402)</f>
        <v>0</v>
      </c>
      <c r="M476" s="18">
        <f>SUM('Data from DHIS2 (AA)'!M398:M402)</f>
        <v>0</v>
      </c>
      <c r="N476" s="16">
        <f t="shared" si="278"/>
        <v>0</v>
      </c>
    </row>
    <row r="477" spans="1:14" x14ac:dyDescent="0.3">
      <c r="A477" s="14" t="str">
        <f>'Data from DHIS2 (AA)'!A403</f>
        <v>TB-Outcome-PCD Relapse (Registered)</v>
      </c>
      <c r="B477" s="18">
        <f>'Data from DHIS2 (AA)'!B403</f>
        <v>0</v>
      </c>
      <c r="C477" s="18">
        <f>'Data from DHIS2 (AA)'!C403</f>
        <v>0</v>
      </c>
      <c r="D477" s="18">
        <f>'Data from DHIS2 (AA)'!D403</f>
        <v>0</v>
      </c>
      <c r="E477" s="18">
        <f>'Data from DHIS2 (AA)'!E403</f>
        <v>0</v>
      </c>
      <c r="F477" s="18">
        <f>'Data from DHIS2 (AA)'!F403</f>
        <v>0</v>
      </c>
      <c r="G477" s="18">
        <f>'Data from DHIS2 (AA)'!G403</f>
        <v>0</v>
      </c>
      <c r="H477" s="18">
        <f>'Data from DHIS2 (AA)'!H403</f>
        <v>0</v>
      </c>
      <c r="I477" s="18">
        <f>'Data from DHIS2 (AA)'!I403</f>
        <v>0</v>
      </c>
      <c r="J477" s="18">
        <f>'Data from DHIS2 (AA)'!J403</f>
        <v>0</v>
      </c>
      <c r="K477" s="18">
        <f>'Data from DHIS2 (AA)'!K403</f>
        <v>0</v>
      </c>
      <c r="L477" s="18">
        <f>'Data from DHIS2 (AA)'!L403</f>
        <v>0</v>
      </c>
      <c r="M477" s="18">
        <f>'Data from DHIS2 (AA)'!M403</f>
        <v>0</v>
      </c>
      <c r="N477" s="16">
        <f t="shared" si="278"/>
        <v>0</v>
      </c>
    </row>
    <row r="478" spans="1:14" x14ac:dyDescent="0.3">
      <c r="A478" s="14" t="s">
        <v>100</v>
      </c>
      <c r="B478" s="18">
        <f>SUM('Data from DHIS2 (AA)'!B404:B408)</f>
        <v>0</v>
      </c>
      <c r="C478" s="18">
        <f>SUM('Data from DHIS2 (AA)'!C404:C408)</f>
        <v>0</v>
      </c>
      <c r="D478" s="18">
        <f>SUM('Data from DHIS2 (AA)'!D404:D408)</f>
        <v>0</v>
      </c>
      <c r="E478" s="18">
        <f>SUM('Data from DHIS2 (AA)'!E404:E408)</f>
        <v>0</v>
      </c>
      <c r="F478" s="18">
        <f>SUM('Data from DHIS2 (AA)'!F404:F408)</f>
        <v>0</v>
      </c>
      <c r="G478" s="18">
        <f>SUM('Data from DHIS2 (AA)'!G404:G408)</f>
        <v>0</v>
      </c>
      <c r="H478" s="18">
        <f>SUM('Data from DHIS2 (AA)'!H404:H408)</f>
        <v>0</v>
      </c>
      <c r="I478" s="18">
        <f>SUM('Data from DHIS2 (AA)'!I404:I408)</f>
        <v>0</v>
      </c>
      <c r="J478" s="18">
        <f>SUM('Data from DHIS2 (AA)'!J404:J408)</f>
        <v>0</v>
      </c>
      <c r="K478" s="18">
        <f>SUM('Data from DHIS2 (AA)'!K404:K408)</f>
        <v>0</v>
      </c>
      <c r="L478" s="18">
        <f>SUM('Data from DHIS2 (AA)'!L404:L408)</f>
        <v>0</v>
      </c>
      <c r="M478" s="18">
        <f>SUM('Data from DHIS2 (AA)'!M404:M408)</f>
        <v>0</v>
      </c>
      <c r="N478" s="16">
        <f t="shared" si="278"/>
        <v>0</v>
      </c>
    </row>
    <row r="479" spans="1:14" x14ac:dyDescent="0.3">
      <c r="A479" s="14" t="str">
        <f>'Data from DHIS2 (AA)'!A409</f>
        <v>TB-Outcome-PCD Others (Registered)</v>
      </c>
      <c r="B479" s="18">
        <f>'Data from DHIS2 (AA)'!B409</f>
        <v>0</v>
      </c>
      <c r="C479" s="18">
        <f>'Data from DHIS2 (AA)'!C409</f>
        <v>0</v>
      </c>
      <c r="D479" s="18">
        <f>'Data from DHIS2 (AA)'!D409</f>
        <v>0</v>
      </c>
      <c r="E479" s="18">
        <f>'Data from DHIS2 (AA)'!E409</f>
        <v>0</v>
      </c>
      <c r="F479" s="18">
        <f>'Data from DHIS2 (AA)'!F409</f>
        <v>0</v>
      </c>
      <c r="G479" s="18">
        <f>'Data from DHIS2 (AA)'!G409</f>
        <v>0</v>
      </c>
      <c r="H479" s="18">
        <f>'Data from DHIS2 (AA)'!H409</f>
        <v>0</v>
      </c>
      <c r="I479" s="18">
        <f>'Data from DHIS2 (AA)'!I409</f>
        <v>0</v>
      </c>
      <c r="J479" s="18">
        <f>'Data from DHIS2 (AA)'!J409</f>
        <v>0</v>
      </c>
      <c r="K479" s="18">
        <f>'Data from DHIS2 (AA)'!K409</f>
        <v>0</v>
      </c>
      <c r="L479" s="18">
        <f>'Data from DHIS2 (AA)'!L409</f>
        <v>0</v>
      </c>
      <c r="M479" s="18">
        <f>'Data from DHIS2 (AA)'!M409</f>
        <v>0</v>
      </c>
      <c r="N479" s="16">
        <f t="shared" si="278"/>
        <v>0</v>
      </c>
    </row>
    <row r="480" spans="1:14" x14ac:dyDescent="0.3">
      <c r="A480" s="14" t="s">
        <v>101</v>
      </c>
      <c r="B480" s="18">
        <f>SUM('Data from DHIS2 (AA)'!B410:B414)</f>
        <v>0</v>
      </c>
      <c r="C480" s="18">
        <f>SUM('Data from DHIS2 (AA)'!C410:C414)</f>
        <v>0</v>
      </c>
      <c r="D480" s="18">
        <f>SUM('Data from DHIS2 (AA)'!D410:D414)</f>
        <v>0</v>
      </c>
      <c r="E480" s="18">
        <f>SUM('Data from DHIS2 (AA)'!E410:E414)</f>
        <v>0</v>
      </c>
      <c r="F480" s="18">
        <f>SUM('Data from DHIS2 (AA)'!F410:F414)</f>
        <v>0</v>
      </c>
      <c r="G480" s="18">
        <f>SUM('Data from DHIS2 (AA)'!G410:G414)</f>
        <v>0</v>
      </c>
      <c r="H480" s="18">
        <f>SUM('Data from DHIS2 (AA)'!H410:H414)</f>
        <v>0</v>
      </c>
      <c r="I480" s="18">
        <f>SUM('Data from DHIS2 (AA)'!I410:I414)</f>
        <v>0</v>
      </c>
      <c r="J480" s="18">
        <f>SUM('Data from DHIS2 (AA)'!J410:J414)</f>
        <v>0</v>
      </c>
      <c r="K480" s="18">
        <f>SUM('Data from DHIS2 (AA)'!K410:K414)</f>
        <v>0</v>
      </c>
      <c r="L480" s="18">
        <f>SUM('Data from DHIS2 (AA)'!L410:L414)</f>
        <v>0</v>
      </c>
      <c r="M480" s="18">
        <f>SUM('Data from DHIS2 (AA)'!M410:M414)</f>
        <v>0</v>
      </c>
      <c r="N480" s="16">
        <f t="shared" si="278"/>
        <v>0</v>
      </c>
    </row>
    <row r="481" spans="1:14" x14ac:dyDescent="0.3">
      <c r="A481" s="15" t="s">
        <v>102</v>
      </c>
      <c r="B481" s="18" t="b">
        <f t="shared" ref="B481:N481" si="279">B475=B476</f>
        <v>1</v>
      </c>
      <c r="C481" s="18" t="b">
        <f t="shared" si="279"/>
        <v>1</v>
      </c>
      <c r="D481" s="18" t="b">
        <f t="shared" si="279"/>
        <v>1</v>
      </c>
      <c r="E481" s="18" t="b">
        <f t="shared" si="279"/>
        <v>1</v>
      </c>
      <c r="F481" s="18" t="b">
        <f t="shared" si="279"/>
        <v>1</v>
      </c>
      <c r="G481" s="18" t="b">
        <f t="shared" si="279"/>
        <v>1</v>
      </c>
      <c r="H481" s="18" t="b">
        <f t="shared" si="279"/>
        <v>1</v>
      </c>
      <c r="I481" s="18" t="b">
        <f t="shared" si="279"/>
        <v>1</v>
      </c>
      <c r="J481" s="18" t="b">
        <f t="shared" si="279"/>
        <v>1</v>
      </c>
      <c r="K481" s="18" t="b">
        <f t="shared" si="279"/>
        <v>1</v>
      </c>
      <c r="L481" s="18" t="b">
        <f t="shared" si="279"/>
        <v>1</v>
      </c>
      <c r="M481" s="18" t="b">
        <f t="shared" si="279"/>
        <v>1</v>
      </c>
      <c r="N481" s="18" t="b">
        <f t="shared" si="279"/>
        <v>1</v>
      </c>
    </row>
    <row r="482" spans="1:14" x14ac:dyDescent="0.3">
      <c r="A482" s="15" t="s">
        <v>103</v>
      </c>
      <c r="B482" s="18" t="b">
        <f t="shared" ref="B482:N482" si="280">B477=B478</f>
        <v>1</v>
      </c>
      <c r="C482" s="18" t="b">
        <f t="shared" si="280"/>
        <v>1</v>
      </c>
      <c r="D482" s="18" t="b">
        <f t="shared" si="280"/>
        <v>1</v>
      </c>
      <c r="E482" s="18" t="b">
        <f t="shared" si="280"/>
        <v>1</v>
      </c>
      <c r="F482" s="18" t="b">
        <f t="shared" si="280"/>
        <v>1</v>
      </c>
      <c r="G482" s="18" t="b">
        <f t="shared" si="280"/>
        <v>1</v>
      </c>
      <c r="H482" s="18" t="b">
        <f t="shared" si="280"/>
        <v>1</v>
      </c>
      <c r="I482" s="18" t="b">
        <f t="shared" si="280"/>
        <v>1</v>
      </c>
      <c r="J482" s="18" t="b">
        <f t="shared" si="280"/>
        <v>1</v>
      </c>
      <c r="K482" s="18" t="b">
        <f t="shared" si="280"/>
        <v>1</v>
      </c>
      <c r="L482" s="18" t="b">
        <f t="shared" si="280"/>
        <v>1</v>
      </c>
      <c r="M482" s="18" t="b">
        <f t="shared" si="280"/>
        <v>1</v>
      </c>
      <c r="N482" s="18" t="b">
        <f t="shared" si="280"/>
        <v>1</v>
      </c>
    </row>
    <row r="483" spans="1:14" x14ac:dyDescent="0.3">
      <c r="A483" s="15" t="s">
        <v>104</v>
      </c>
      <c r="B483" s="18" t="b">
        <f t="shared" ref="B483:N483" si="281">B479=B480</f>
        <v>1</v>
      </c>
      <c r="C483" s="18" t="b">
        <f t="shared" si="281"/>
        <v>1</v>
      </c>
      <c r="D483" s="18" t="b">
        <f t="shared" si="281"/>
        <v>1</v>
      </c>
      <c r="E483" s="18" t="b">
        <f t="shared" si="281"/>
        <v>1</v>
      </c>
      <c r="F483" s="18" t="b">
        <f t="shared" si="281"/>
        <v>1</v>
      </c>
      <c r="G483" s="18" t="b">
        <f t="shared" si="281"/>
        <v>1</v>
      </c>
      <c r="H483" s="18" t="b">
        <f t="shared" si="281"/>
        <v>1</v>
      </c>
      <c r="I483" s="18" t="b">
        <f t="shared" si="281"/>
        <v>1</v>
      </c>
      <c r="J483" s="18" t="b">
        <f t="shared" si="281"/>
        <v>1</v>
      </c>
      <c r="K483" s="18" t="b">
        <f t="shared" si="281"/>
        <v>1</v>
      </c>
      <c r="L483" s="18" t="b">
        <f t="shared" si="281"/>
        <v>1</v>
      </c>
      <c r="M483" s="18" t="b">
        <f t="shared" si="281"/>
        <v>1</v>
      </c>
      <c r="N483" s="18" t="b">
        <f t="shared" si="281"/>
        <v>1</v>
      </c>
    </row>
    <row r="484" spans="1:14" x14ac:dyDescent="0.3">
      <c r="A484"/>
    </row>
    <row r="485" spans="1:14" x14ac:dyDescent="0.3">
      <c r="A485" s="14" t="str">
        <f>'Data from DHIS2 (AA)'!A415</f>
        <v>TB-Outcome-EP New (Registered)</v>
      </c>
      <c r="B485" s="18">
        <f>'Data from DHIS2 (AA)'!B415</f>
        <v>0</v>
      </c>
      <c r="C485" s="18">
        <f>'Data from DHIS2 (AA)'!C415</f>
        <v>0</v>
      </c>
      <c r="D485" s="18">
        <f>'Data from DHIS2 (AA)'!D415</f>
        <v>0</v>
      </c>
      <c r="E485" s="18">
        <f>'Data from DHIS2 (AA)'!E415</f>
        <v>0</v>
      </c>
      <c r="F485" s="18">
        <f>'Data from DHIS2 (AA)'!F415</f>
        <v>0</v>
      </c>
      <c r="G485" s="18">
        <f>'Data from DHIS2 (AA)'!G415</f>
        <v>0</v>
      </c>
      <c r="H485" s="18">
        <f>'Data from DHIS2 (AA)'!H415</f>
        <v>0</v>
      </c>
      <c r="I485" s="18">
        <f>'Data from DHIS2 (AA)'!I415</f>
        <v>0</v>
      </c>
      <c r="J485" s="18">
        <f>'Data from DHIS2 (AA)'!J415</f>
        <v>0</v>
      </c>
      <c r="K485" s="18">
        <f>'Data from DHIS2 (AA)'!K415</f>
        <v>0</v>
      </c>
      <c r="L485" s="18">
        <f>'Data from DHIS2 (AA)'!L415</f>
        <v>0</v>
      </c>
      <c r="M485" s="18">
        <f>'Data from DHIS2 (AA)'!M415</f>
        <v>0</v>
      </c>
      <c r="N485" s="16">
        <f t="shared" ref="N485:N490" si="282">SUM(B485:M485)</f>
        <v>0</v>
      </c>
    </row>
    <row r="486" spans="1:14" x14ac:dyDescent="0.3">
      <c r="A486" s="14" t="s">
        <v>105</v>
      </c>
      <c r="B486" s="18">
        <f>SUM('Data from DHIS2 (AA)'!B416:B420)</f>
        <v>0</v>
      </c>
      <c r="C486" s="18">
        <f>SUM('Data from DHIS2 (AA)'!C416:C420)</f>
        <v>0</v>
      </c>
      <c r="D486" s="18">
        <f>SUM('Data from DHIS2 (AA)'!D416:D420)</f>
        <v>0</v>
      </c>
      <c r="E486" s="18">
        <f>SUM('Data from DHIS2 (AA)'!E416:E420)</f>
        <v>0</v>
      </c>
      <c r="F486" s="18">
        <f>SUM('Data from DHIS2 (AA)'!F416:F420)</f>
        <v>0</v>
      </c>
      <c r="G486" s="18">
        <f>SUM('Data from DHIS2 (AA)'!G416:G420)</f>
        <v>0</v>
      </c>
      <c r="H486" s="18">
        <f>SUM('Data from DHIS2 (AA)'!H416:H420)</f>
        <v>0</v>
      </c>
      <c r="I486" s="18">
        <f>SUM('Data from DHIS2 (AA)'!I416:I420)</f>
        <v>0</v>
      </c>
      <c r="J486" s="18">
        <f>SUM('Data from DHIS2 (AA)'!J416:J420)</f>
        <v>0</v>
      </c>
      <c r="K486" s="18">
        <f>SUM('Data from DHIS2 (AA)'!K416:K420)</f>
        <v>0</v>
      </c>
      <c r="L486" s="18">
        <f>SUM('Data from DHIS2 (AA)'!L416:L420)</f>
        <v>0</v>
      </c>
      <c r="M486" s="18">
        <f>SUM('Data from DHIS2 (AA)'!M416:M420)</f>
        <v>0</v>
      </c>
      <c r="N486" s="16">
        <f t="shared" si="282"/>
        <v>0</v>
      </c>
    </row>
    <row r="487" spans="1:14" x14ac:dyDescent="0.3">
      <c r="A487" s="14" t="str">
        <f>'Data from DHIS2 (AA)'!A421</f>
        <v>TB-Outcome-EP Relapse (Registered)</v>
      </c>
      <c r="B487" s="18">
        <f>'Data from DHIS2 (AA)'!B421</f>
        <v>0</v>
      </c>
      <c r="C487" s="18">
        <f>'Data from DHIS2 (AA)'!C421</f>
        <v>0</v>
      </c>
      <c r="D487" s="18">
        <f>'Data from DHIS2 (AA)'!D421</f>
        <v>0</v>
      </c>
      <c r="E487" s="18">
        <f>'Data from DHIS2 (AA)'!E421</f>
        <v>0</v>
      </c>
      <c r="F487" s="18">
        <f>'Data from DHIS2 (AA)'!F421</f>
        <v>0</v>
      </c>
      <c r="G487" s="18">
        <f>'Data from DHIS2 (AA)'!G421</f>
        <v>0</v>
      </c>
      <c r="H487" s="18">
        <f>'Data from DHIS2 (AA)'!H421</f>
        <v>0</v>
      </c>
      <c r="I487" s="18">
        <f>'Data from DHIS2 (AA)'!I421</f>
        <v>0</v>
      </c>
      <c r="J487" s="18">
        <f>'Data from DHIS2 (AA)'!J421</f>
        <v>0</v>
      </c>
      <c r="K487" s="18">
        <f>'Data from DHIS2 (AA)'!K421</f>
        <v>0</v>
      </c>
      <c r="L487" s="18">
        <f>'Data from DHIS2 (AA)'!L421</f>
        <v>0</v>
      </c>
      <c r="M487" s="18">
        <f>'Data from DHIS2 (AA)'!M421</f>
        <v>0</v>
      </c>
      <c r="N487" s="16">
        <f t="shared" si="282"/>
        <v>0</v>
      </c>
    </row>
    <row r="488" spans="1:14" x14ac:dyDescent="0.3">
      <c r="A488" s="14" t="s">
        <v>106</v>
      </c>
      <c r="B488" s="18">
        <f>SUM('Data from DHIS2 (AA)'!B422:B426)</f>
        <v>0</v>
      </c>
      <c r="C488" s="18">
        <f>SUM('Data from DHIS2 (AA)'!C422:C426)</f>
        <v>0</v>
      </c>
      <c r="D488" s="18">
        <f>SUM('Data from DHIS2 (AA)'!D422:D426)</f>
        <v>0</v>
      </c>
      <c r="E488" s="18">
        <f>SUM('Data from DHIS2 (AA)'!E422:E426)</f>
        <v>0</v>
      </c>
      <c r="F488" s="18">
        <f>SUM('Data from DHIS2 (AA)'!F422:F426)</f>
        <v>0</v>
      </c>
      <c r="G488" s="18">
        <f>SUM('Data from DHIS2 (AA)'!G422:G426)</f>
        <v>0</v>
      </c>
      <c r="H488" s="18">
        <f>SUM('Data from DHIS2 (AA)'!H422:H426)</f>
        <v>0</v>
      </c>
      <c r="I488" s="18">
        <f>SUM('Data from DHIS2 (AA)'!I422:I426)</f>
        <v>0</v>
      </c>
      <c r="J488" s="18">
        <f>SUM('Data from DHIS2 (AA)'!J422:J426)</f>
        <v>0</v>
      </c>
      <c r="K488" s="18">
        <f>SUM('Data from DHIS2 (AA)'!K422:K426)</f>
        <v>0</v>
      </c>
      <c r="L488" s="18">
        <f>SUM('Data from DHIS2 (AA)'!L422:L426)</f>
        <v>0</v>
      </c>
      <c r="M488" s="18">
        <f>SUM('Data from DHIS2 (AA)'!M422:M426)</f>
        <v>0</v>
      </c>
      <c r="N488" s="16">
        <f t="shared" si="282"/>
        <v>0</v>
      </c>
    </row>
    <row r="489" spans="1:14" x14ac:dyDescent="0.3">
      <c r="A489" s="14" t="str">
        <f>'Data from DHIS2 (AA)'!A427</f>
        <v>TB-Outcome-EP Others (Registered)</v>
      </c>
      <c r="B489" s="18">
        <f>'Data from DHIS2 (AA)'!B427</f>
        <v>0</v>
      </c>
      <c r="C489" s="18">
        <f>'Data from DHIS2 (AA)'!C427</f>
        <v>0</v>
      </c>
      <c r="D489" s="18">
        <f>'Data from DHIS2 (AA)'!D427</f>
        <v>0</v>
      </c>
      <c r="E489" s="18">
        <f>'Data from DHIS2 (AA)'!E427</f>
        <v>0</v>
      </c>
      <c r="F489" s="18">
        <f>'Data from DHIS2 (AA)'!F427</f>
        <v>0</v>
      </c>
      <c r="G489" s="18">
        <f>'Data from DHIS2 (AA)'!G427</f>
        <v>0</v>
      </c>
      <c r="H489" s="18">
        <f>'Data from DHIS2 (AA)'!H427</f>
        <v>0</v>
      </c>
      <c r="I489" s="18">
        <f>'Data from DHIS2 (AA)'!I427</f>
        <v>0</v>
      </c>
      <c r="J489" s="18">
        <f>'Data from DHIS2 (AA)'!J427</f>
        <v>0</v>
      </c>
      <c r="K489" s="18">
        <f>'Data from DHIS2 (AA)'!K427</f>
        <v>0</v>
      </c>
      <c r="L489" s="18">
        <f>'Data from DHIS2 (AA)'!L427</f>
        <v>0</v>
      </c>
      <c r="M489" s="18">
        <f>'Data from DHIS2 (AA)'!M427</f>
        <v>0</v>
      </c>
      <c r="N489" s="16">
        <f t="shared" si="282"/>
        <v>0</v>
      </c>
    </row>
    <row r="490" spans="1:14" x14ac:dyDescent="0.3">
      <c r="A490" s="14" t="s">
        <v>107</v>
      </c>
      <c r="B490" s="18">
        <f>SUM('Data from DHIS2 (AA)'!B428:B432)</f>
        <v>0</v>
      </c>
      <c r="C490" s="18">
        <f>SUM('Data from DHIS2 (AA)'!C428:C432)</f>
        <v>0</v>
      </c>
      <c r="D490" s="18">
        <f>SUM('Data from DHIS2 (AA)'!D428:D432)</f>
        <v>0</v>
      </c>
      <c r="E490" s="18">
        <f>SUM('Data from DHIS2 (AA)'!E428:E432)</f>
        <v>0</v>
      </c>
      <c r="F490" s="18">
        <f>SUM('Data from DHIS2 (AA)'!F428:F432)</f>
        <v>0</v>
      </c>
      <c r="G490" s="18">
        <f>SUM('Data from DHIS2 (AA)'!G428:G432)</f>
        <v>0</v>
      </c>
      <c r="H490" s="18">
        <f>SUM('Data from DHIS2 (AA)'!H428:H432)</f>
        <v>0</v>
      </c>
      <c r="I490" s="18">
        <f>SUM('Data from DHIS2 (AA)'!I428:I432)</f>
        <v>0</v>
      </c>
      <c r="J490" s="18">
        <f>SUM('Data from DHIS2 (AA)'!J428:J432)</f>
        <v>0</v>
      </c>
      <c r="K490" s="18">
        <f>SUM('Data from DHIS2 (AA)'!K428:K432)</f>
        <v>0</v>
      </c>
      <c r="L490" s="18">
        <f>SUM('Data from DHIS2 (AA)'!L428:L432)</f>
        <v>0</v>
      </c>
      <c r="M490" s="18">
        <f>SUM('Data from DHIS2 (AA)'!M428:M432)</f>
        <v>0</v>
      </c>
      <c r="N490" s="16">
        <f t="shared" si="282"/>
        <v>0</v>
      </c>
    </row>
    <row r="491" spans="1:14" x14ac:dyDescent="0.3">
      <c r="A491" s="15" t="s">
        <v>108</v>
      </c>
      <c r="B491" s="18" t="b">
        <f t="shared" ref="B491:N491" si="283">B485=B486</f>
        <v>1</v>
      </c>
      <c r="C491" s="18" t="b">
        <f t="shared" si="283"/>
        <v>1</v>
      </c>
      <c r="D491" s="18" t="b">
        <f t="shared" si="283"/>
        <v>1</v>
      </c>
      <c r="E491" s="18" t="b">
        <f t="shared" si="283"/>
        <v>1</v>
      </c>
      <c r="F491" s="18" t="b">
        <f t="shared" si="283"/>
        <v>1</v>
      </c>
      <c r="G491" s="18" t="b">
        <f t="shared" si="283"/>
        <v>1</v>
      </c>
      <c r="H491" s="18" t="b">
        <f t="shared" si="283"/>
        <v>1</v>
      </c>
      <c r="I491" s="18" t="b">
        <f t="shared" si="283"/>
        <v>1</v>
      </c>
      <c r="J491" s="18" t="b">
        <f t="shared" si="283"/>
        <v>1</v>
      </c>
      <c r="K491" s="18" t="b">
        <f t="shared" si="283"/>
        <v>1</v>
      </c>
      <c r="L491" s="18" t="b">
        <f t="shared" si="283"/>
        <v>1</v>
      </c>
      <c r="M491" s="18" t="b">
        <f t="shared" si="283"/>
        <v>1</v>
      </c>
      <c r="N491" s="18" t="b">
        <f t="shared" si="283"/>
        <v>1</v>
      </c>
    </row>
    <row r="492" spans="1:14" x14ac:dyDescent="0.3">
      <c r="A492" s="15" t="s">
        <v>109</v>
      </c>
      <c r="B492" s="18" t="b">
        <f t="shared" ref="B492:N492" si="284">B487=B488</f>
        <v>1</v>
      </c>
      <c r="C492" s="18" t="b">
        <f t="shared" si="284"/>
        <v>1</v>
      </c>
      <c r="D492" s="18" t="b">
        <f t="shared" si="284"/>
        <v>1</v>
      </c>
      <c r="E492" s="18" t="b">
        <f t="shared" si="284"/>
        <v>1</v>
      </c>
      <c r="F492" s="18" t="b">
        <f t="shared" si="284"/>
        <v>1</v>
      </c>
      <c r="G492" s="18" t="b">
        <f t="shared" si="284"/>
        <v>1</v>
      </c>
      <c r="H492" s="18" t="b">
        <f t="shared" si="284"/>
        <v>1</v>
      </c>
      <c r="I492" s="18" t="b">
        <f t="shared" si="284"/>
        <v>1</v>
      </c>
      <c r="J492" s="18" t="b">
        <f t="shared" si="284"/>
        <v>1</v>
      </c>
      <c r="K492" s="18" t="b">
        <f t="shared" si="284"/>
        <v>1</v>
      </c>
      <c r="L492" s="18" t="b">
        <f t="shared" si="284"/>
        <v>1</v>
      </c>
      <c r="M492" s="18" t="b">
        <f t="shared" si="284"/>
        <v>1</v>
      </c>
      <c r="N492" s="18" t="b">
        <f t="shared" si="284"/>
        <v>1</v>
      </c>
    </row>
    <row r="493" spans="1:14" x14ac:dyDescent="0.3">
      <c r="A493" s="15" t="s">
        <v>110</v>
      </c>
      <c r="B493" s="18" t="b">
        <f t="shared" ref="B493:N493" si="285">B489=B490</f>
        <v>1</v>
      </c>
      <c r="C493" s="18" t="b">
        <f t="shared" si="285"/>
        <v>1</v>
      </c>
      <c r="D493" s="18" t="b">
        <f t="shared" si="285"/>
        <v>1</v>
      </c>
      <c r="E493" s="18" t="b">
        <f t="shared" si="285"/>
        <v>1</v>
      </c>
      <c r="F493" s="18" t="b">
        <f t="shared" si="285"/>
        <v>1</v>
      </c>
      <c r="G493" s="18" t="b">
        <f t="shared" si="285"/>
        <v>1</v>
      </c>
      <c r="H493" s="18" t="b">
        <f t="shared" si="285"/>
        <v>1</v>
      </c>
      <c r="I493" s="18" t="b">
        <f t="shared" si="285"/>
        <v>1</v>
      </c>
      <c r="J493" s="18" t="b">
        <f t="shared" si="285"/>
        <v>1</v>
      </c>
      <c r="K493" s="18" t="b">
        <f t="shared" si="285"/>
        <v>1</v>
      </c>
      <c r="L493" s="18" t="b">
        <f t="shared" si="285"/>
        <v>1</v>
      </c>
      <c r="M493" s="18" t="b">
        <f t="shared" si="285"/>
        <v>1</v>
      </c>
      <c r="N493" s="18" t="b">
        <f t="shared" si="285"/>
        <v>1</v>
      </c>
    </row>
    <row r="494" spans="1:14" x14ac:dyDescent="0.3">
      <c r="A494"/>
    </row>
    <row r="495" spans="1:14" x14ac:dyDescent="0.3">
      <c r="A495" s="14" t="str">
        <f>'Data from DHIS2 (AA)'!A433</f>
        <v>TB-Outcome-HIV +ve (Registered)</v>
      </c>
      <c r="B495" s="18">
        <f>'Data from DHIS2 (AA)'!B433</f>
        <v>0</v>
      </c>
      <c r="C495" s="18">
        <f>'Data from DHIS2 (AA)'!C433</f>
        <v>0</v>
      </c>
      <c r="D495" s="18">
        <f>'Data from DHIS2 (AA)'!D433</f>
        <v>0</v>
      </c>
      <c r="E495" s="18">
        <f>'Data from DHIS2 (AA)'!E433</f>
        <v>0</v>
      </c>
      <c r="F495" s="18">
        <f>'Data from DHIS2 (AA)'!F433</f>
        <v>0</v>
      </c>
      <c r="G495" s="18">
        <f>'Data from DHIS2 (AA)'!G433</f>
        <v>0</v>
      </c>
      <c r="H495" s="18">
        <f>'Data from DHIS2 (AA)'!H433</f>
        <v>0</v>
      </c>
      <c r="I495" s="18">
        <f>'Data from DHIS2 (AA)'!I433</f>
        <v>0</v>
      </c>
      <c r="J495" s="18">
        <f>'Data from DHIS2 (AA)'!J433</f>
        <v>0</v>
      </c>
      <c r="K495" s="18">
        <f>'Data from DHIS2 (AA)'!K433</f>
        <v>0</v>
      </c>
      <c r="L495" s="18">
        <f>'Data from DHIS2 (AA)'!L433</f>
        <v>0</v>
      </c>
      <c r="M495" s="18">
        <f>'Data from DHIS2 (AA)'!M433</f>
        <v>0</v>
      </c>
      <c r="N495" s="16">
        <f t="shared" ref="N495:N496" si="286">SUM(B495:M495)</f>
        <v>0</v>
      </c>
    </row>
    <row r="496" spans="1:14" x14ac:dyDescent="0.3">
      <c r="A496" s="14" t="s">
        <v>111</v>
      </c>
      <c r="B496" s="18">
        <f>SUM('Data from DHIS2 (AA)'!B434:B439)</f>
        <v>0</v>
      </c>
      <c r="C496" s="18">
        <f>SUM('Data from DHIS2 (AA)'!C434:C439)</f>
        <v>0</v>
      </c>
      <c r="D496" s="18">
        <f>SUM('Data from DHIS2 (AA)'!D434:D439)</f>
        <v>0</v>
      </c>
      <c r="E496" s="18">
        <f>SUM('Data from DHIS2 (AA)'!E434:E439)</f>
        <v>0</v>
      </c>
      <c r="F496" s="18">
        <f>SUM('Data from DHIS2 (AA)'!F434:F439)</f>
        <v>0</v>
      </c>
      <c r="G496" s="18">
        <f>SUM('Data from DHIS2 (AA)'!G434:G439)</f>
        <v>0</v>
      </c>
      <c r="H496" s="18">
        <f>SUM('Data from DHIS2 (AA)'!H434:H439)</f>
        <v>0</v>
      </c>
      <c r="I496" s="18">
        <f>SUM('Data from DHIS2 (AA)'!I434:I439)</f>
        <v>0</v>
      </c>
      <c r="J496" s="18">
        <f>SUM('Data from DHIS2 (AA)'!J434:J439)</f>
        <v>0</v>
      </c>
      <c r="K496" s="18">
        <f>SUM('Data from DHIS2 (AA)'!K434:K439)</f>
        <v>0</v>
      </c>
      <c r="L496" s="18">
        <f>SUM('Data from DHIS2 (AA)'!L434:L439)</f>
        <v>0</v>
      </c>
      <c r="M496" s="18">
        <f>SUM('Data from DHIS2 (AA)'!M434:M439)</f>
        <v>0</v>
      </c>
      <c r="N496" s="16">
        <f t="shared" si="286"/>
        <v>0</v>
      </c>
    </row>
    <row r="497" spans="1:14" x14ac:dyDescent="0.3">
      <c r="A497" s="15" t="s">
        <v>625</v>
      </c>
      <c r="B497" s="18" t="b">
        <f>B495=B496</f>
        <v>1</v>
      </c>
      <c r="C497" s="18" t="b">
        <f t="shared" ref="C497:N497" si="287">C495=C496</f>
        <v>1</v>
      </c>
      <c r="D497" s="18" t="b">
        <f t="shared" si="287"/>
        <v>1</v>
      </c>
      <c r="E497" s="18" t="b">
        <f t="shared" si="287"/>
        <v>1</v>
      </c>
      <c r="F497" s="18" t="b">
        <f t="shared" si="287"/>
        <v>1</v>
      </c>
      <c r="G497" s="18" t="b">
        <f t="shared" si="287"/>
        <v>1</v>
      </c>
      <c r="H497" s="18" t="b">
        <f t="shared" si="287"/>
        <v>1</v>
      </c>
      <c r="I497" s="18" t="b">
        <f t="shared" si="287"/>
        <v>1</v>
      </c>
      <c r="J497" s="18" t="b">
        <f t="shared" si="287"/>
        <v>1</v>
      </c>
      <c r="K497" s="18" t="b">
        <f t="shared" si="287"/>
        <v>1</v>
      </c>
      <c r="L497" s="18" t="b">
        <f t="shared" si="287"/>
        <v>1</v>
      </c>
      <c r="M497" s="18" t="b">
        <f t="shared" si="287"/>
        <v>1</v>
      </c>
      <c r="N497" s="18" t="b">
        <f t="shared" si="287"/>
        <v>1</v>
      </c>
    </row>
    <row r="499" spans="1:14" x14ac:dyDescent="0.3">
      <c r="A499" s="14" t="str">
        <f>'Data from DHIS2 (AA)'!A440</f>
        <v>TB-PT Outcome-Enrolled</v>
      </c>
      <c r="B499" s="18">
        <f>'Data from DHIS2 (AA)'!B440</f>
        <v>0</v>
      </c>
      <c r="C499" s="18">
        <f>'Data from DHIS2 (AA)'!C440</f>
        <v>0</v>
      </c>
      <c r="D499" s="18">
        <f>'Data from DHIS2 (AA)'!D440</f>
        <v>0</v>
      </c>
      <c r="E499" s="18">
        <f>'Data from DHIS2 (AA)'!E440</f>
        <v>0</v>
      </c>
      <c r="F499" s="18">
        <f>'Data from DHIS2 (AA)'!F440</f>
        <v>0</v>
      </c>
      <c r="G499" s="18">
        <f>'Data from DHIS2 (AA)'!G440</f>
        <v>0</v>
      </c>
      <c r="H499" s="18">
        <f>'Data from DHIS2 (AA)'!H440</f>
        <v>0</v>
      </c>
      <c r="I499" s="18">
        <f>'Data from DHIS2 (AA)'!I440</f>
        <v>0</v>
      </c>
      <c r="J499" s="18">
        <f>'Data from DHIS2 (AA)'!J440</f>
        <v>0</v>
      </c>
      <c r="K499" s="18">
        <f>'Data from DHIS2 (AA)'!K440</f>
        <v>0</v>
      </c>
      <c r="L499" s="18">
        <f>'Data from DHIS2 (AA)'!L440</f>
        <v>0</v>
      </c>
      <c r="M499" s="18">
        <f>'Data from DHIS2 (AA)'!M440</f>
        <v>0</v>
      </c>
      <c r="N499" s="16">
        <f t="shared" ref="N499:N501" si="288">SUM(B499:M499)</f>
        <v>0</v>
      </c>
    </row>
    <row r="500" spans="1:14" x14ac:dyDescent="0.3">
      <c r="A500" s="14" t="str">
        <f>'Data from DHIS2 (AA)'!A441</f>
        <v>TB-PT Outcome-Completed</v>
      </c>
      <c r="B500" s="18">
        <f>'Data from DHIS2 (AA)'!B441</f>
        <v>0</v>
      </c>
      <c r="C500" s="18">
        <f>'Data from DHIS2 (AA)'!C441</f>
        <v>0</v>
      </c>
      <c r="D500" s="18">
        <f>'Data from DHIS2 (AA)'!D441</f>
        <v>0</v>
      </c>
      <c r="E500" s="18">
        <f>'Data from DHIS2 (AA)'!E441</f>
        <v>0</v>
      </c>
      <c r="F500" s="18">
        <f>'Data from DHIS2 (AA)'!F441</f>
        <v>0</v>
      </c>
      <c r="G500" s="18">
        <f>'Data from DHIS2 (AA)'!G441</f>
        <v>0</v>
      </c>
      <c r="H500" s="18">
        <f>'Data from DHIS2 (AA)'!H441</f>
        <v>0</v>
      </c>
      <c r="I500" s="18">
        <f>'Data from DHIS2 (AA)'!I441</f>
        <v>0</v>
      </c>
      <c r="J500" s="18">
        <f>'Data from DHIS2 (AA)'!J441</f>
        <v>0</v>
      </c>
      <c r="K500" s="18">
        <f>'Data from DHIS2 (AA)'!K441</f>
        <v>0</v>
      </c>
      <c r="L500" s="18">
        <f>'Data from DHIS2 (AA)'!L441</f>
        <v>0</v>
      </c>
      <c r="M500" s="18">
        <f>'Data from DHIS2 (AA)'!M441</f>
        <v>0</v>
      </c>
      <c r="N500" s="16">
        <f t="shared" si="288"/>
        <v>0</v>
      </c>
    </row>
    <row r="501" spans="1:14" x14ac:dyDescent="0.3">
      <c r="A501" s="14" t="str">
        <f>'Data from DHIS2 (AA)'!A442</f>
        <v>TB-PT Outcome-Not completed</v>
      </c>
      <c r="B501" s="18">
        <f>'Data from DHIS2 (AA)'!B442</f>
        <v>0</v>
      </c>
      <c r="C501" s="18">
        <f>'Data from DHIS2 (AA)'!C442</f>
        <v>0</v>
      </c>
      <c r="D501" s="18">
        <f>'Data from DHIS2 (AA)'!D442</f>
        <v>0</v>
      </c>
      <c r="E501" s="18">
        <f>'Data from DHIS2 (AA)'!E442</f>
        <v>0</v>
      </c>
      <c r="F501" s="18">
        <f>'Data from DHIS2 (AA)'!F442</f>
        <v>0</v>
      </c>
      <c r="G501" s="18">
        <f>'Data from DHIS2 (AA)'!G442</f>
        <v>0</v>
      </c>
      <c r="H501" s="18">
        <f>'Data from DHIS2 (AA)'!H442</f>
        <v>0</v>
      </c>
      <c r="I501" s="18">
        <f>'Data from DHIS2 (AA)'!I442</f>
        <v>0</v>
      </c>
      <c r="J501" s="18">
        <f>'Data from DHIS2 (AA)'!J442</f>
        <v>0</v>
      </c>
      <c r="K501" s="18">
        <f>'Data from DHIS2 (AA)'!K442</f>
        <v>0</v>
      </c>
      <c r="L501" s="18">
        <f>'Data from DHIS2 (AA)'!L442</f>
        <v>0</v>
      </c>
      <c r="M501" s="18">
        <f>'Data from DHIS2 (AA)'!M442</f>
        <v>0</v>
      </c>
      <c r="N501" s="16">
        <f t="shared" si="288"/>
        <v>0</v>
      </c>
    </row>
    <row r="502" spans="1:14" x14ac:dyDescent="0.3">
      <c r="A502" s="15" t="s">
        <v>955</v>
      </c>
      <c r="B502" s="18" t="b">
        <f>B499=SUM(B500:B501)</f>
        <v>1</v>
      </c>
      <c r="C502" s="18" t="b">
        <f t="shared" ref="C502:N502" si="289">C499=SUM(C500:C501)</f>
        <v>1</v>
      </c>
      <c r="D502" s="18" t="b">
        <f t="shared" si="289"/>
        <v>1</v>
      </c>
      <c r="E502" s="18" t="b">
        <f t="shared" si="289"/>
        <v>1</v>
      </c>
      <c r="F502" s="18" t="b">
        <f t="shared" si="289"/>
        <v>1</v>
      </c>
      <c r="G502" s="18" t="b">
        <f t="shared" si="289"/>
        <v>1</v>
      </c>
      <c r="H502" s="18" t="b">
        <f t="shared" si="289"/>
        <v>1</v>
      </c>
      <c r="I502" s="18" t="b">
        <f t="shared" si="289"/>
        <v>1</v>
      </c>
      <c r="J502" s="18" t="b">
        <f t="shared" si="289"/>
        <v>1</v>
      </c>
      <c r="K502" s="18" t="b">
        <f t="shared" si="289"/>
        <v>1</v>
      </c>
      <c r="L502" s="18" t="b">
        <f t="shared" si="289"/>
        <v>1</v>
      </c>
      <c r="M502" s="18" t="b">
        <f t="shared" si="289"/>
        <v>1</v>
      </c>
      <c r="N502" s="18" t="b">
        <f t="shared" si="289"/>
        <v>1</v>
      </c>
    </row>
    <row r="504" spans="1:14" x14ac:dyDescent="0.3">
      <c r="A504" s="14" t="str">
        <f>'Data from DHIS2 (AA)'!A443</f>
        <v>TB-Tobacco Outcome-Smoking (0 month)</v>
      </c>
      <c r="B504" s="18">
        <f>'Data from DHIS2 (AA)'!B443</f>
        <v>0</v>
      </c>
      <c r="C504" s="18">
        <f>'Data from DHIS2 (AA)'!C443</f>
        <v>0</v>
      </c>
      <c r="D504" s="18">
        <f>'Data from DHIS2 (AA)'!D443</f>
        <v>0</v>
      </c>
      <c r="E504" s="18">
        <f>'Data from DHIS2 (AA)'!E443</f>
        <v>0</v>
      </c>
      <c r="F504" s="18">
        <f>'Data from DHIS2 (AA)'!F443</f>
        <v>0</v>
      </c>
      <c r="G504" s="18">
        <f>'Data from DHIS2 (AA)'!G443</f>
        <v>0</v>
      </c>
      <c r="H504" s="18">
        <f>'Data from DHIS2 (AA)'!H443</f>
        <v>0</v>
      </c>
      <c r="I504" s="18">
        <f>'Data from DHIS2 (AA)'!I443</f>
        <v>0</v>
      </c>
      <c r="J504" s="18">
        <f>'Data from DHIS2 (AA)'!J443</f>
        <v>0</v>
      </c>
      <c r="K504" s="18">
        <f>'Data from DHIS2 (AA)'!K443</f>
        <v>0</v>
      </c>
      <c r="L504" s="18">
        <f>'Data from DHIS2 (AA)'!L443</f>
        <v>0</v>
      </c>
      <c r="M504" s="18">
        <f>'Data from DHIS2 (AA)'!M443</f>
        <v>0</v>
      </c>
      <c r="N504" s="16">
        <f t="shared" ref="N504:N507" si="290">SUM(B504:M504)</f>
        <v>0</v>
      </c>
    </row>
    <row r="505" spans="1:14" x14ac:dyDescent="0.3">
      <c r="A505" s="14" t="str">
        <f>'Data from DHIS2 (AA)'!A444</f>
        <v>TB-Tobacco Outcome-Smoking Quitted (2 Months)</v>
      </c>
      <c r="B505" s="18">
        <f>'Data from DHIS2 (AA)'!B444</f>
        <v>0</v>
      </c>
      <c r="C505" s="18">
        <f>'Data from DHIS2 (AA)'!C444</f>
        <v>0</v>
      </c>
      <c r="D505" s="18">
        <f>'Data from DHIS2 (AA)'!D444</f>
        <v>0</v>
      </c>
      <c r="E505" s="18">
        <f>'Data from DHIS2 (AA)'!E444</f>
        <v>0</v>
      </c>
      <c r="F505" s="18">
        <f>'Data from DHIS2 (AA)'!F444</f>
        <v>0</v>
      </c>
      <c r="G505" s="18">
        <f>'Data from DHIS2 (AA)'!G444</f>
        <v>0</v>
      </c>
      <c r="H505" s="18">
        <f>'Data from DHIS2 (AA)'!H444</f>
        <v>0</v>
      </c>
      <c r="I505" s="18">
        <f>'Data from DHIS2 (AA)'!I444</f>
        <v>0</v>
      </c>
      <c r="J505" s="18">
        <f>'Data from DHIS2 (AA)'!J444</f>
        <v>0</v>
      </c>
      <c r="K505" s="18">
        <f>'Data from DHIS2 (AA)'!K444</f>
        <v>0</v>
      </c>
      <c r="L505" s="18">
        <f>'Data from DHIS2 (AA)'!L444</f>
        <v>0</v>
      </c>
      <c r="M505" s="18">
        <f>'Data from DHIS2 (AA)'!M444</f>
        <v>0</v>
      </c>
      <c r="N505" s="16">
        <f t="shared" si="290"/>
        <v>0</v>
      </c>
    </row>
    <row r="506" spans="1:14" x14ac:dyDescent="0.3">
      <c r="A506" s="14" t="str">
        <f>'Data from DHIS2 (AA)'!A445</f>
        <v>TB-Tobacco Outcome-Smoking Quitted (5 Months)</v>
      </c>
      <c r="B506" s="18">
        <f>'Data from DHIS2 (AA)'!B445</f>
        <v>0</v>
      </c>
      <c r="C506" s="18">
        <f>'Data from DHIS2 (AA)'!C445</f>
        <v>0</v>
      </c>
      <c r="D506" s="18">
        <f>'Data from DHIS2 (AA)'!D445</f>
        <v>0</v>
      </c>
      <c r="E506" s="18">
        <f>'Data from DHIS2 (AA)'!E445</f>
        <v>0</v>
      </c>
      <c r="F506" s="18">
        <f>'Data from DHIS2 (AA)'!F445</f>
        <v>0</v>
      </c>
      <c r="G506" s="18">
        <f>'Data from DHIS2 (AA)'!G445</f>
        <v>0</v>
      </c>
      <c r="H506" s="18">
        <f>'Data from DHIS2 (AA)'!H445</f>
        <v>0</v>
      </c>
      <c r="I506" s="18">
        <f>'Data from DHIS2 (AA)'!I445</f>
        <v>0</v>
      </c>
      <c r="J506" s="18">
        <f>'Data from DHIS2 (AA)'!J445</f>
        <v>0</v>
      </c>
      <c r="K506" s="18">
        <f>'Data from DHIS2 (AA)'!K445</f>
        <v>0</v>
      </c>
      <c r="L506" s="18">
        <f>'Data from DHIS2 (AA)'!L445</f>
        <v>0</v>
      </c>
      <c r="M506" s="18">
        <f>'Data from DHIS2 (AA)'!M445</f>
        <v>0</v>
      </c>
      <c r="N506" s="16">
        <f t="shared" si="290"/>
        <v>0</v>
      </c>
    </row>
    <row r="507" spans="1:14" x14ac:dyDescent="0.3">
      <c r="A507" s="14" t="str">
        <f>'Data from DHIS2 (AA)'!A446</f>
        <v>TB-Tobacco Outcome-Smoking Quitted (end of Treatment)</v>
      </c>
      <c r="B507" s="18">
        <f>'Data from DHIS2 (AA)'!B446</f>
        <v>0</v>
      </c>
      <c r="C507" s="18">
        <f>'Data from DHIS2 (AA)'!C446</f>
        <v>0</v>
      </c>
      <c r="D507" s="18">
        <f>'Data from DHIS2 (AA)'!D446</f>
        <v>0</v>
      </c>
      <c r="E507" s="18">
        <f>'Data from DHIS2 (AA)'!E446</f>
        <v>0</v>
      </c>
      <c r="F507" s="18">
        <f>'Data from DHIS2 (AA)'!F446</f>
        <v>0</v>
      </c>
      <c r="G507" s="18">
        <f>'Data from DHIS2 (AA)'!G446</f>
        <v>0</v>
      </c>
      <c r="H507" s="18">
        <f>'Data from DHIS2 (AA)'!H446</f>
        <v>0</v>
      </c>
      <c r="I507" s="18">
        <f>'Data from DHIS2 (AA)'!I446</f>
        <v>0</v>
      </c>
      <c r="J507" s="18">
        <f>'Data from DHIS2 (AA)'!J446</f>
        <v>0</v>
      </c>
      <c r="K507" s="18">
        <f>'Data from DHIS2 (AA)'!K446</f>
        <v>0</v>
      </c>
      <c r="L507" s="18">
        <f>'Data from DHIS2 (AA)'!L446</f>
        <v>0</v>
      </c>
      <c r="M507" s="18">
        <f>'Data from DHIS2 (AA)'!M446</f>
        <v>0</v>
      </c>
      <c r="N507" s="16">
        <f t="shared" si="290"/>
        <v>0</v>
      </c>
    </row>
    <row r="508" spans="1:14" x14ac:dyDescent="0.3">
      <c r="A508" s="15" t="s">
        <v>619</v>
      </c>
      <c r="B508" s="18" t="b">
        <f>B504=SUM(B505:B507)</f>
        <v>1</v>
      </c>
      <c r="C508" s="18" t="b">
        <f t="shared" ref="C508:N508" si="291">C504=SUM(C505:C507)</f>
        <v>1</v>
      </c>
      <c r="D508" s="18" t="b">
        <f t="shared" si="291"/>
        <v>1</v>
      </c>
      <c r="E508" s="18" t="b">
        <f t="shared" si="291"/>
        <v>1</v>
      </c>
      <c r="F508" s="18" t="b">
        <f t="shared" si="291"/>
        <v>1</v>
      </c>
      <c r="G508" s="18" t="b">
        <f t="shared" si="291"/>
        <v>1</v>
      </c>
      <c r="H508" s="18" t="b">
        <f t="shared" si="291"/>
        <v>1</v>
      </c>
      <c r="I508" s="18" t="b">
        <f t="shared" si="291"/>
        <v>1</v>
      </c>
      <c r="J508" s="18" t="b">
        <f t="shared" si="291"/>
        <v>1</v>
      </c>
      <c r="K508" s="18" t="b">
        <f t="shared" si="291"/>
        <v>1</v>
      </c>
      <c r="L508" s="18" t="b">
        <f t="shared" si="291"/>
        <v>1</v>
      </c>
      <c r="M508" s="18" t="b">
        <f t="shared" si="291"/>
        <v>1</v>
      </c>
      <c r="N508" s="18" t="b">
        <f t="shared" si="291"/>
        <v>1</v>
      </c>
    </row>
    <row r="510" spans="1:14" x14ac:dyDescent="0.3">
      <c r="A510" s="14" t="str">
        <f>'Data from DHIS2 (AA)'!A447</f>
        <v>TB-Presumptive-Total Cases</v>
      </c>
      <c r="B510" s="15">
        <f>'Data from DHIS2 (AA)'!B447</f>
        <v>0</v>
      </c>
      <c r="C510" s="15">
        <f>'Data from DHIS2 (AA)'!C447</f>
        <v>0</v>
      </c>
      <c r="D510" s="15">
        <f>'Data from DHIS2 (AA)'!D447</f>
        <v>0</v>
      </c>
      <c r="E510" s="15">
        <f>'Data from DHIS2 (AA)'!E447</f>
        <v>0</v>
      </c>
      <c r="F510" s="15">
        <f>'Data from DHIS2 (AA)'!F447</f>
        <v>0</v>
      </c>
      <c r="G510" s="15">
        <f>'Data from DHIS2 (AA)'!G447</f>
        <v>0</v>
      </c>
      <c r="H510" s="15">
        <f>'Data from DHIS2 (AA)'!H447</f>
        <v>0</v>
      </c>
      <c r="I510" s="15">
        <f>'Data from DHIS2 (AA)'!I447</f>
        <v>0</v>
      </c>
      <c r="J510" s="15">
        <f>'Data from DHIS2 (AA)'!J447</f>
        <v>0</v>
      </c>
      <c r="K510" s="15">
        <f>'Data from DHIS2 (AA)'!K447</f>
        <v>0</v>
      </c>
      <c r="L510" s="15">
        <f>'Data from DHIS2 (AA)'!L447</f>
        <v>0</v>
      </c>
      <c r="M510" s="15">
        <f>'Data from DHIS2 (AA)'!M447</f>
        <v>0</v>
      </c>
      <c r="N510" s="16">
        <f t="shared" ref="N510:N512" si="292">SUM(B510:M510)</f>
        <v>0</v>
      </c>
    </row>
    <row r="511" spans="1:14" x14ac:dyDescent="0.3">
      <c r="A511" s="14" t="str">
        <f>'Data from DHIS2 (AA)'!A448</f>
        <v>TB-Presumptive-Screened (Symptoms)</v>
      </c>
      <c r="B511" s="15">
        <f>'Data from DHIS2 (AA)'!B448</f>
        <v>0</v>
      </c>
      <c r="C511" s="15">
        <f>'Data from DHIS2 (AA)'!C448</f>
        <v>0</v>
      </c>
      <c r="D511" s="15">
        <f>'Data from DHIS2 (AA)'!D448</f>
        <v>0</v>
      </c>
      <c r="E511" s="15">
        <f>'Data from DHIS2 (AA)'!E448</f>
        <v>0</v>
      </c>
      <c r="F511" s="15">
        <f>'Data from DHIS2 (AA)'!F448</f>
        <v>0</v>
      </c>
      <c r="G511" s="15">
        <f>'Data from DHIS2 (AA)'!G448</f>
        <v>0</v>
      </c>
      <c r="H511" s="15">
        <f>'Data from DHIS2 (AA)'!H448</f>
        <v>0</v>
      </c>
      <c r="I511" s="15">
        <f>'Data from DHIS2 (AA)'!I448</f>
        <v>0</v>
      </c>
      <c r="J511" s="15">
        <f>'Data from DHIS2 (AA)'!J448</f>
        <v>0</v>
      </c>
      <c r="K511" s="15">
        <f>'Data from DHIS2 (AA)'!K448</f>
        <v>0</v>
      </c>
      <c r="L511" s="15">
        <f>'Data from DHIS2 (AA)'!L448</f>
        <v>0</v>
      </c>
      <c r="M511" s="15">
        <f>'Data from DHIS2 (AA)'!M448</f>
        <v>0</v>
      </c>
      <c r="N511" s="16">
        <f t="shared" si="292"/>
        <v>0</v>
      </c>
    </row>
    <row r="512" spans="1:14" x14ac:dyDescent="0.3">
      <c r="A512" s="14" t="str">
        <f>'Data from DHIS2 (AA)'!A449</f>
        <v>TB-Presumptive-Screened (X-Ray)</v>
      </c>
      <c r="B512" s="15">
        <f>'Data from DHIS2 (AA)'!B449</f>
        <v>0</v>
      </c>
      <c r="C512" s="15">
        <f>'Data from DHIS2 (AA)'!C449</f>
        <v>0</v>
      </c>
      <c r="D512" s="15">
        <f>'Data from DHIS2 (AA)'!D449</f>
        <v>0</v>
      </c>
      <c r="E512" s="15">
        <f>'Data from DHIS2 (AA)'!E449</f>
        <v>0</v>
      </c>
      <c r="F512" s="15">
        <f>'Data from DHIS2 (AA)'!F449</f>
        <v>0</v>
      </c>
      <c r="G512" s="15">
        <f>'Data from DHIS2 (AA)'!G449</f>
        <v>0</v>
      </c>
      <c r="H512" s="15">
        <f>'Data from DHIS2 (AA)'!H449</f>
        <v>0</v>
      </c>
      <c r="I512" s="15">
        <f>'Data from DHIS2 (AA)'!I449</f>
        <v>0</v>
      </c>
      <c r="J512" s="15">
        <f>'Data from DHIS2 (AA)'!J449</f>
        <v>0</v>
      </c>
      <c r="K512" s="15">
        <f>'Data from DHIS2 (AA)'!K449</f>
        <v>0</v>
      </c>
      <c r="L512" s="15">
        <f>'Data from DHIS2 (AA)'!L449</f>
        <v>0</v>
      </c>
      <c r="M512" s="15">
        <f>'Data from DHIS2 (AA)'!M449</f>
        <v>0</v>
      </c>
      <c r="N512" s="16">
        <f t="shared" si="292"/>
        <v>0</v>
      </c>
    </row>
    <row r="513" spans="1:15" x14ac:dyDescent="0.3">
      <c r="A513" s="15" t="s">
        <v>620</v>
      </c>
      <c r="B513" s="18" t="b">
        <f>B510=SUM(B511:B512)</f>
        <v>1</v>
      </c>
      <c r="C513" s="18" t="b">
        <f t="shared" ref="C513:N513" si="293">C510=SUM(C511:C512)</f>
        <v>1</v>
      </c>
      <c r="D513" s="18" t="b">
        <f t="shared" si="293"/>
        <v>1</v>
      </c>
      <c r="E513" s="18" t="b">
        <f t="shared" si="293"/>
        <v>1</v>
      </c>
      <c r="F513" s="18" t="b">
        <f t="shared" si="293"/>
        <v>1</v>
      </c>
      <c r="G513" s="18" t="b">
        <f t="shared" si="293"/>
        <v>1</v>
      </c>
      <c r="H513" s="18" t="b">
        <f t="shared" si="293"/>
        <v>1</v>
      </c>
      <c r="I513" s="18" t="b">
        <f t="shared" si="293"/>
        <v>1</v>
      </c>
      <c r="J513" s="18" t="b">
        <f t="shared" si="293"/>
        <v>1</v>
      </c>
      <c r="K513" s="18" t="b">
        <f t="shared" si="293"/>
        <v>1</v>
      </c>
      <c r="L513" s="18" t="b">
        <f t="shared" si="293"/>
        <v>1</v>
      </c>
      <c r="M513" s="18" t="b">
        <f t="shared" si="293"/>
        <v>1</v>
      </c>
      <c r="N513" s="18" t="b">
        <f t="shared" si="293"/>
        <v>1</v>
      </c>
      <c r="O513" s="2" t="s">
        <v>621</v>
      </c>
    </row>
    <row r="514" spans="1:15" x14ac:dyDescent="0.3">
      <c r="A514"/>
    </row>
    <row r="515" spans="1:15" x14ac:dyDescent="0.3">
      <c r="A515"/>
    </row>
    <row r="516" spans="1:15" ht="15.6" x14ac:dyDescent="0.3">
      <c r="A516" s="11" t="s">
        <v>642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</row>
    <row r="517" spans="1:15" x14ac:dyDescent="0.3">
      <c r="A517" s="14" t="s">
        <v>658</v>
      </c>
      <c r="B517" s="15">
        <f>SUM('Data from DHIS2 (AA)'!B451:B453)</f>
        <v>0</v>
      </c>
      <c r="C517" s="15">
        <f>SUM('Data from DHIS2 (AA)'!C451:C453)</f>
        <v>0</v>
      </c>
      <c r="D517" s="15">
        <f>SUM('Data from DHIS2 (AA)'!D451:D453)</f>
        <v>0</v>
      </c>
      <c r="E517" s="15">
        <f>SUM('Data from DHIS2 (AA)'!E451:E453)</f>
        <v>0</v>
      </c>
      <c r="F517" s="15">
        <f>SUM('Data from DHIS2 (AA)'!F451:F453)</f>
        <v>0</v>
      </c>
      <c r="G517" s="15">
        <f>SUM('Data from DHIS2 (AA)'!G451:G453)</f>
        <v>0</v>
      </c>
      <c r="H517" s="15">
        <f>SUM('Data from DHIS2 (AA)'!H451:H453)</f>
        <v>0</v>
      </c>
      <c r="I517" s="15">
        <f>SUM('Data from DHIS2 (AA)'!I451:I453)</f>
        <v>0</v>
      </c>
      <c r="J517" s="15">
        <f>SUM('Data from DHIS2 (AA)'!J451:J453)</f>
        <v>0</v>
      </c>
      <c r="K517" s="15">
        <f>SUM('Data from DHIS2 (AA)'!K451:K453)</f>
        <v>0</v>
      </c>
      <c r="L517" s="15">
        <f>SUM('Data from DHIS2 (AA)'!L451:L453)</f>
        <v>0</v>
      </c>
      <c r="M517" s="15">
        <f>SUM('Data from DHIS2 (AA)'!M451:M453)</f>
        <v>0</v>
      </c>
      <c r="N517" s="16">
        <f>SUM(B517:M517)</f>
        <v>0</v>
      </c>
    </row>
    <row r="518" spans="1:15" x14ac:dyDescent="0.3">
      <c r="A518" s="14" t="s">
        <v>659</v>
      </c>
      <c r="B518" s="15">
        <f>SUM('Data from DHIS2 (AA)'!B454:B455)</f>
        <v>0</v>
      </c>
      <c r="C518" s="15">
        <f>SUM('Data from DHIS2 (AA)'!C454:C455)</f>
        <v>0</v>
      </c>
      <c r="D518" s="15">
        <f>SUM('Data from DHIS2 (AA)'!D454:D455)</f>
        <v>0</v>
      </c>
      <c r="E518" s="15">
        <f>SUM('Data from DHIS2 (AA)'!E454:E455)</f>
        <v>0</v>
      </c>
      <c r="F518" s="15">
        <f>SUM('Data from DHIS2 (AA)'!F454:F455)</f>
        <v>0</v>
      </c>
      <c r="G518" s="15">
        <f>SUM('Data from DHIS2 (AA)'!G454:G455)</f>
        <v>0</v>
      </c>
      <c r="H518" s="15">
        <f>SUM('Data from DHIS2 (AA)'!H454:H455)</f>
        <v>0</v>
      </c>
      <c r="I518" s="15">
        <f>SUM('Data from DHIS2 (AA)'!I454:I455)</f>
        <v>0</v>
      </c>
      <c r="J518" s="15">
        <f>SUM('Data from DHIS2 (AA)'!J454:J455)</f>
        <v>0</v>
      </c>
      <c r="K518" s="15">
        <f>SUM('Data from DHIS2 (AA)'!K454:K455)</f>
        <v>0</v>
      </c>
      <c r="L518" s="15">
        <f>SUM('Data from DHIS2 (AA)'!L454:L455)</f>
        <v>0</v>
      </c>
      <c r="M518" s="15">
        <f>SUM('Data from DHIS2 (AA)'!M454:M455)</f>
        <v>0</v>
      </c>
      <c r="N518" s="16">
        <f t="shared" ref="N518:N520" si="294">SUM(B518:M518)</f>
        <v>0</v>
      </c>
    </row>
    <row r="519" spans="1:15" x14ac:dyDescent="0.3">
      <c r="A519" s="14" t="str">
        <f>'Data from DHIS2 (AA)'!A456</f>
        <v>CBIMCI &lt;2Months-ORC-Total Death ≤28 days</v>
      </c>
      <c r="B519" s="15">
        <f>'Data from DHIS2 (AA)'!B456</f>
        <v>0</v>
      </c>
      <c r="C519" s="15">
        <f>'Data from DHIS2 (AA)'!C456</f>
        <v>0</v>
      </c>
      <c r="D519" s="15">
        <f>'Data from DHIS2 (AA)'!D456</f>
        <v>0</v>
      </c>
      <c r="E519" s="15">
        <f>'Data from DHIS2 (AA)'!E456</f>
        <v>0</v>
      </c>
      <c r="F519" s="15">
        <f>'Data from DHIS2 (AA)'!F456</f>
        <v>0</v>
      </c>
      <c r="G519" s="15">
        <f>'Data from DHIS2 (AA)'!G456</f>
        <v>0</v>
      </c>
      <c r="H519" s="15">
        <f>'Data from DHIS2 (AA)'!H456</f>
        <v>0</v>
      </c>
      <c r="I519" s="15">
        <f>'Data from DHIS2 (AA)'!I456</f>
        <v>0</v>
      </c>
      <c r="J519" s="15">
        <f>'Data from DHIS2 (AA)'!J456</f>
        <v>0</v>
      </c>
      <c r="K519" s="15">
        <f>'Data from DHIS2 (AA)'!K456</f>
        <v>0</v>
      </c>
      <c r="L519" s="15">
        <f>'Data from DHIS2 (AA)'!L456</f>
        <v>0</v>
      </c>
      <c r="M519" s="15">
        <f>'Data from DHIS2 (AA)'!M456</f>
        <v>0</v>
      </c>
      <c r="N519" s="16">
        <f t="shared" si="294"/>
        <v>0</v>
      </c>
    </row>
    <row r="520" spans="1:15" x14ac:dyDescent="0.3">
      <c r="A520" s="14" t="str">
        <f>'Data from DHIS2 (AA)'!A457</f>
        <v>CBIMCI &lt;2Months-ORC-Total Death 29-59 days</v>
      </c>
      <c r="B520" s="15">
        <f>'Data from DHIS2 (AA)'!B457</f>
        <v>0</v>
      </c>
      <c r="C520" s="15">
        <f>'Data from DHIS2 (AA)'!C457</f>
        <v>0</v>
      </c>
      <c r="D520" s="15">
        <f>'Data from DHIS2 (AA)'!D457</f>
        <v>0</v>
      </c>
      <c r="E520" s="15">
        <f>'Data from DHIS2 (AA)'!E457</f>
        <v>0</v>
      </c>
      <c r="F520" s="15">
        <f>'Data from DHIS2 (AA)'!F457</f>
        <v>0</v>
      </c>
      <c r="G520" s="15">
        <f>'Data from DHIS2 (AA)'!G457</f>
        <v>0</v>
      </c>
      <c r="H520" s="15">
        <f>'Data from DHIS2 (AA)'!H457</f>
        <v>0</v>
      </c>
      <c r="I520" s="15">
        <f>'Data from DHIS2 (AA)'!I457</f>
        <v>0</v>
      </c>
      <c r="J520" s="15">
        <f>'Data from DHIS2 (AA)'!J457</f>
        <v>0</v>
      </c>
      <c r="K520" s="15">
        <f>'Data from DHIS2 (AA)'!K457</f>
        <v>0</v>
      </c>
      <c r="L520" s="15">
        <f>'Data from DHIS2 (AA)'!L457</f>
        <v>0</v>
      </c>
      <c r="M520" s="15">
        <f>'Data from DHIS2 (AA)'!M457</f>
        <v>0</v>
      </c>
      <c r="N520" s="16">
        <f t="shared" si="294"/>
        <v>0</v>
      </c>
    </row>
    <row r="521" spans="1:15" x14ac:dyDescent="0.3">
      <c r="A521" s="14" t="str">
        <f>'Data from DHIS2 (AA)'!A458</f>
        <v>IMAM-Age 6-59 Month-Discharge-Death</v>
      </c>
      <c r="B521" s="15">
        <f>'Data from DHIS2 (AA)'!B458</f>
        <v>0</v>
      </c>
      <c r="C521" s="15">
        <f>'Data from DHIS2 (AA)'!C458</f>
        <v>0</v>
      </c>
      <c r="D521" s="15">
        <f>'Data from DHIS2 (AA)'!D458</f>
        <v>0</v>
      </c>
      <c r="E521" s="15">
        <f>'Data from DHIS2 (AA)'!E458</f>
        <v>0</v>
      </c>
      <c r="F521" s="15">
        <f>'Data from DHIS2 (AA)'!F458</f>
        <v>0</v>
      </c>
      <c r="G521" s="15">
        <f>'Data from DHIS2 (AA)'!G458</f>
        <v>0</v>
      </c>
      <c r="H521" s="15">
        <f>'Data from DHIS2 (AA)'!H458</f>
        <v>0</v>
      </c>
      <c r="I521" s="15">
        <f>'Data from DHIS2 (AA)'!I458</f>
        <v>0</v>
      </c>
      <c r="J521" s="15">
        <f>'Data from DHIS2 (AA)'!J458</f>
        <v>0</v>
      </c>
      <c r="K521" s="15">
        <f>'Data from DHIS2 (AA)'!K458</f>
        <v>0</v>
      </c>
      <c r="L521" s="15">
        <f>'Data from DHIS2 (AA)'!L458</f>
        <v>0</v>
      </c>
      <c r="M521" s="15">
        <f>'Data from DHIS2 (AA)'!M458</f>
        <v>0</v>
      </c>
      <c r="N521" s="16">
        <f t="shared" ref="N521:N527" si="295">SUM(B521:M521)</f>
        <v>0</v>
      </c>
    </row>
    <row r="522" spans="1:15" x14ac:dyDescent="0.3">
      <c r="A522" s="14" t="s">
        <v>660</v>
      </c>
      <c r="B522" s="15">
        <f>SUM('Data from DHIS2 (AA)'!B459:B461)</f>
        <v>0</v>
      </c>
      <c r="C522" s="15">
        <f>SUM('Data from DHIS2 (AA)'!C459:C461)</f>
        <v>0</v>
      </c>
      <c r="D522" s="15">
        <f>SUM('Data from DHIS2 (AA)'!D459:D461)</f>
        <v>0</v>
      </c>
      <c r="E522" s="15">
        <f>SUM('Data from DHIS2 (AA)'!E459:E461)</f>
        <v>0</v>
      </c>
      <c r="F522" s="15">
        <f>SUM('Data from DHIS2 (AA)'!F459:F461)</f>
        <v>0</v>
      </c>
      <c r="G522" s="15">
        <f>SUM('Data from DHIS2 (AA)'!G459:G461)</f>
        <v>0</v>
      </c>
      <c r="H522" s="15">
        <f>SUM('Data from DHIS2 (AA)'!H459:H461)</f>
        <v>0</v>
      </c>
      <c r="I522" s="15">
        <f>SUM('Data from DHIS2 (AA)'!I459:I461)</f>
        <v>0</v>
      </c>
      <c r="J522" s="15">
        <f>SUM('Data from DHIS2 (AA)'!J459:J461)</f>
        <v>0</v>
      </c>
      <c r="K522" s="15">
        <f>SUM('Data from DHIS2 (AA)'!K459:K461)</f>
        <v>0</v>
      </c>
      <c r="L522" s="15">
        <f>SUM('Data from DHIS2 (AA)'!L459:L461)</f>
        <v>0</v>
      </c>
      <c r="M522" s="15">
        <f>SUM('Data from DHIS2 (AA)'!M459:M461)</f>
        <v>0</v>
      </c>
      <c r="N522" s="16">
        <f t="shared" si="295"/>
        <v>0</v>
      </c>
    </row>
    <row r="523" spans="1:15" x14ac:dyDescent="0.3">
      <c r="A523" s="14" t="s">
        <v>661</v>
      </c>
      <c r="B523" s="15">
        <f>SUM('Data from DHIS2 (AA)'!B462:B463)</f>
        <v>0</v>
      </c>
      <c r="C523" s="15">
        <f>SUM('Data from DHIS2 (AA)'!C462:C463)</f>
        <v>0</v>
      </c>
      <c r="D523" s="15">
        <f>SUM('Data from DHIS2 (AA)'!D462:D463)</f>
        <v>0</v>
      </c>
      <c r="E523" s="15">
        <f>SUM('Data from DHIS2 (AA)'!E462:E463)</f>
        <v>0</v>
      </c>
      <c r="F523" s="15">
        <f>SUM('Data from DHIS2 (AA)'!F462:F463)</f>
        <v>0</v>
      </c>
      <c r="G523" s="15">
        <f>SUM('Data from DHIS2 (AA)'!G462:G463)</f>
        <v>0</v>
      </c>
      <c r="H523" s="15">
        <f>SUM('Data from DHIS2 (AA)'!H462:H463)</f>
        <v>0</v>
      </c>
      <c r="I523" s="15">
        <f>SUM('Data from DHIS2 (AA)'!I462:I463)</f>
        <v>0</v>
      </c>
      <c r="J523" s="15">
        <f>SUM('Data from DHIS2 (AA)'!J462:J463)</f>
        <v>0</v>
      </c>
      <c r="K523" s="15">
        <f>SUM('Data from DHIS2 (AA)'!K462:K463)</f>
        <v>0</v>
      </c>
      <c r="L523" s="15">
        <f>SUM('Data from DHIS2 (AA)'!L462:L463)</f>
        <v>0</v>
      </c>
      <c r="M523" s="15">
        <f>SUM('Data from DHIS2 (AA)'!M462:M463)</f>
        <v>0</v>
      </c>
      <c r="N523" s="16">
        <f t="shared" si="295"/>
        <v>0</v>
      </c>
    </row>
    <row r="524" spans="1:15" x14ac:dyDescent="0.3">
      <c r="A524" s="14" t="str">
        <f>'Data from DHIS2 (AA)'!A464</f>
        <v>MNH-Neonatal Death-At facility</v>
      </c>
      <c r="B524" s="15">
        <f>'Data from DHIS2 (AA)'!B464</f>
        <v>0</v>
      </c>
      <c r="C524" s="15">
        <f>'Data from DHIS2 (AA)'!C464</f>
        <v>0</v>
      </c>
      <c r="D524" s="15">
        <f>'Data from DHIS2 (AA)'!D464</f>
        <v>0</v>
      </c>
      <c r="E524" s="15">
        <f>'Data from DHIS2 (AA)'!E464</f>
        <v>0</v>
      </c>
      <c r="F524" s="15">
        <f>'Data from DHIS2 (AA)'!F464</f>
        <v>0</v>
      </c>
      <c r="G524" s="15">
        <f>'Data from DHIS2 (AA)'!G464</f>
        <v>0</v>
      </c>
      <c r="H524" s="15">
        <f>'Data from DHIS2 (AA)'!H464</f>
        <v>0</v>
      </c>
      <c r="I524" s="15">
        <f>'Data from DHIS2 (AA)'!I464</f>
        <v>0</v>
      </c>
      <c r="J524" s="15">
        <f>'Data from DHIS2 (AA)'!J464</f>
        <v>0</v>
      </c>
      <c r="K524" s="15">
        <f>'Data from DHIS2 (AA)'!K464</f>
        <v>0</v>
      </c>
      <c r="L524" s="15">
        <f>'Data from DHIS2 (AA)'!L464</f>
        <v>0</v>
      </c>
      <c r="M524" s="15">
        <f>'Data from DHIS2 (AA)'!M464</f>
        <v>0</v>
      </c>
      <c r="N524" s="16">
        <f t="shared" si="295"/>
        <v>0</v>
      </c>
    </row>
    <row r="525" spans="1:15" x14ac:dyDescent="0.3">
      <c r="A525" s="14" t="str">
        <f>'Data from DHIS2 (AA)'!A465</f>
        <v>Total Maternal Deaths</v>
      </c>
      <c r="B525" s="15">
        <f>'Data from DHIS2 (AA)'!B465</f>
        <v>0</v>
      </c>
      <c r="C525" s="15">
        <f>'Data from DHIS2 (AA)'!C465</f>
        <v>0</v>
      </c>
      <c r="D525" s="15">
        <f>'Data from DHIS2 (AA)'!D465</f>
        <v>0</v>
      </c>
      <c r="E525" s="15">
        <f>'Data from DHIS2 (AA)'!E465</f>
        <v>0</v>
      </c>
      <c r="F525" s="15">
        <f>'Data from DHIS2 (AA)'!F465</f>
        <v>0</v>
      </c>
      <c r="G525" s="15">
        <f>'Data from DHIS2 (AA)'!G465</f>
        <v>0</v>
      </c>
      <c r="H525" s="15">
        <f>'Data from DHIS2 (AA)'!H465</f>
        <v>0</v>
      </c>
      <c r="I525" s="15">
        <f>'Data from DHIS2 (AA)'!I465</f>
        <v>0</v>
      </c>
      <c r="J525" s="15">
        <f>'Data from DHIS2 (AA)'!J465</f>
        <v>0</v>
      </c>
      <c r="K525" s="15">
        <f>'Data from DHIS2 (AA)'!K465</f>
        <v>0</v>
      </c>
      <c r="L525" s="15">
        <f>'Data from DHIS2 (AA)'!L465</f>
        <v>0</v>
      </c>
      <c r="M525" s="15">
        <f>'Data from DHIS2 (AA)'!M465</f>
        <v>0</v>
      </c>
      <c r="N525" s="16">
        <f t="shared" si="295"/>
        <v>0</v>
      </c>
    </row>
    <row r="526" spans="1:15" x14ac:dyDescent="0.3">
      <c r="A526" s="14" t="s">
        <v>662</v>
      </c>
      <c r="B526" s="15">
        <f>SUM('Data from DHIS2 (AA)'!B466:B468)</f>
        <v>0</v>
      </c>
      <c r="C526" s="15">
        <f>SUM('Data from DHIS2 (AA)'!C466:C468)</f>
        <v>0</v>
      </c>
      <c r="D526" s="15">
        <f>SUM('Data from DHIS2 (AA)'!D466:D468)</f>
        <v>0</v>
      </c>
      <c r="E526" s="15">
        <f>SUM('Data from DHIS2 (AA)'!E466:E468)</f>
        <v>0</v>
      </c>
      <c r="F526" s="15">
        <f>SUM('Data from DHIS2 (AA)'!F466:F468)</f>
        <v>0</v>
      </c>
      <c r="G526" s="15">
        <f>SUM('Data from DHIS2 (AA)'!G466:G468)</f>
        <v>0</v>
      </c>
      <c r="H526" s="15">
        <f>SUM('Data from DHIS2 (AA)'!H466:H468)</f>
        <v>0</v>
      </c>
      <c r="I526" s="15">
        <f>SUM('Data from DHIS2 (AA)'!I466:I468)</f>
        <v>0</v>
      </c>
      <c r="J526" s="15">
        <f>SUM('Data from DHIS2 (AA)'!J466:J468)</f>
        <v>0</v>
      </c>
      <c r="K526" s="15">
        <f>SUM('Data from DHIS2 (AA)'!K466:K468)</f>
        <v>0</v>
      </c>
      <c r="L526" s="15">
        <f>SUM('Data from DHIS2 (AA)'!L466:L468)</f>
        <v>0</v>
      </c>
      <c r="M526" s="15">
        <f>SUM('Data from DHIS2 (AA)'!M466:M468)</f>
        <v>0</v>
      </c>
      <c r="N526" s="16">
        <f t="shared" si="295"/>
        <v>0</v>
      </c>
    </row>
    <row r="527" spans="1:15" x14ac:dyDescent="0.3">
      <c r="A527" s="14" t="s">
        <v>663</v>
      </c>
      <c r="B527" s="15">
        <f>SUM('Data from DHIS2 (AA)'!B469:B471)</f>
        <v>0</v>
      </c>
      <c r="C527" s="15">
        <f>SUM('Data from DHIS2 (AA)'!C469:C471)</f>
        <v>0</v>
      </c>
      <c r="D527" s="15">
        <f>SUM('Data from DHIS2 (AA)'!D469:D471)</f>
        <v>0</v>
      </c>
      <c r="E527" s="15">
        <f>SUM('Data from DHIS2 (AA)'!E469:E471)</f>
        <v>0</v>
      </c>
      <c r="F527" s="15">
        <f>SUM('Data from DHIS2 (AA)'!F469:F471)</f>
        <v>0</v>
      </c>
      <c r="G527" s="15">
        <f>SUM('Data from DHIS2 (AA)'!G469:G471)</f>
        <v>0</v>
      </c>
      <c r="H527" s="15">
        <f>SUM('Data from DHIS2 (AA)'!H469:H471)</f>
        <v>0</v>
      </c>
      <c r="I527" s="15">
        <f>SUM('Data from DHIS2 (AA)'!I469:I471)</f>
        <v>0</v>
      </c>
      <c r="J527" s="15">
        <f>SUM('Data from DHIS2 (AA)'!J469:J471)</f>
        <v>0</v>
      </c>
      <c r="K527" s="15">
        <f>SUM('Data from DHIS2 (AA)'!K469:K471)</f>
        <v>0</v>
      </c>
      <c r="L527" s="15">
        <f>SUM('Data from DHIS2 (AA)'!L469:L471)</f>
        <v>0</v>
      </c>
      <c r="M527" s="15">
        <f>SUM('Data from DHIS2 (AA)'!M469:M471)</f>
        <v>0</v>
      </c>
      <c r="N527" s="16">
        <f t="shared" si="295"/>
        <v>0</v>
      </c>
    </row>
    <row r="530" spans="1:14" ht="21" customHeight="1" x14ac:dyDescent="0.3">
      <c r="A530" s="33" t="str">
        <f>"Data verification for the FY 2079/80 of"&amp;" "&amp;'Data from DHIS2 (BB)'!A1:M1</f>
        <v>Data verification for the FY 2079/80 of 5 Lumbini Province</v>
      </c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</row>
    <row r="531" spans="1:14" ht="15.6" x14ac:dyDescent="0.3">
      <c r="A531" s="11" t="s">
        <v>632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</row>
    <row r="532" spans="1:14" x14ac:dyDescent="0.3">
      <c r="A532" s="14" t="s">
        <v>940</v>
      </c>
      <c r="B532" s="15">
        <f>SUM('Data from DHIS2 (BB)'!B3:B305)</f>
        <v>0</v>
      </c>
      <c r="C532" s="15">
        <f>SUM('Data from DHIS2 (BB)'!C3:C305)</f>
        <v>0</v>
      </c>
      <c r="D532" s="15">
        <f>SUM('Data from DHIS2 (BB)'!D3:D305)</f>
        <v>0</v>
      </c>
      <c r="E532" s="15">
        <f>SUM('Data from DHIS2 (BB)'!E3:E305)</f>
        <v>0</v>
      </c>
      <c r="F532" s="15">
        <f>SUM('Data from DHIS2 (BB)'!F3:F305)</f>
        <v>0</v>
      </c>
      <c r="G532" s="15">
        <f>SUM('Data from DHIS2 (BB)'!G3:G305)</f>
        <v>0</v>
      </c>
      <c r="H532" s="15">
        <f>SUM('Data from DHIS2 (BB)'!H3:H305)</f>
        <v>0</v>
      </c>
      <c r="I532" s="15">
        <f>SUM('Data from DHIS2 (BB)'!I3:I305)</f>
        <v>0</v>
      </c>
      <c r="J532" s="15">
        <f>SUM('Data from DHIS2 (BB)'!J3:J305)</f>
        <v>0</v>
      </c>
      <c r="K532" s="15">
        <f>SUM('Data from DHIS2 (BB)'!K3:K305)</f>
        <v>0</v>
      </c>
      <c r="L532" s="15">
        <f>SUM('Data from DHIS2 (BB)'!L3:L305)</f>
        <v>0</v>
      </c>
      <c r="M532" s="15">
        <f>SUM('Data from DHIS2 (BB)'!M3:M305)</f>
        <v>0</v>
      </c>
      <c r="N532" s="16">
        <f>SUM(B532:M532)</f>
        <v>0</v>
      </c>
    </row>
    <row r="533" spans="1:14" x14ac:dyDescent="0.3">
      <c r="A533" s="14" t="str">
        <f>'Data from DHIS2 (BB)'!A306</f>
        <v>GESI-IMCI Service received (&lt;2 month childern)</v>
      </c>
      <c r="B533" s="15">
        <f>'Data from DHIS2 (BB)'!B306</f>
        <v>0</v>
      </c>
      <c r="C533" s="15">
        <f>'Data from DHIS2 (BB)'!C306</f>
        <v>0</v>
      </c>
      <c r="D533" s="15">
        <f>'Data from DHIS2 (BB)'!D306</f>
        <v>0</v>
      </c>
      <c r="E533" s="15">
        <f>'Data from DHIS2 (BB)'!E306</f>
        <v>0</v>
      </c>
      <c r="F533" s="15">
        <f>'Data from DHIS2 (BB)'!F306</f>
        <v>0</v>
      </c>
      <c r="G533" s="15">
        <f>'Data from DHIS2 (BB)'!G306</f>
        <v>0</v>
      </c>
      <c r="H533" s="15">
        <f>'Data from DHIS2 (BB)'!H306</f>
        <v>0</v>
      </c>
      <c r="I533" s="15">
        <f>'Data from DHIS2 (BB)'!I306</f>
        <v>0</v>
      </c>
      <c r="J533" s="15">
        <f>'Data from DHIS2 (BB)'!J306</f>
        <v>0</v>
      </c>
      <c r="K533" s="15">
        <f>'Data from DHIS2 (BB)'!K306</f>
        <v>0</v>
      </c>
      <c r="L533" s="15">
        <f>'Data from DHIS2 (BB)'!L306</f>
        <v>0</v>
      </c>
      <c r="M533" s="15">
        <f>'Data from DHIS2 (BB)'!M306</f>
        <v>0</v>
      </c>
      <c r="N533" s="16">
        <f t="shared" ref="N533:N535" si="296">SUM(B533:M533)</f>
        <v>0</v>
      </c>
    </row>
    <row r="534" spans="1:14" x14ac:dyDescent="0.3">
      <c r="A534" s="14" t="str">
        <f>'Data from DHIS2 (BB)'!A307</f>
        <v>GESI-IMCI Service received (2-59 month childern)</v>
      </c>
      <c r="B534" s="15">
        <f>'Data from DHIS2 (BB)'!B307</f>
        <v>0</v>
      </c>
      <c r="C534" s="15">
        <f>'Data from DHIS2 (BB)'!C307</f>
        <v>0</v>
      </c>
      <c r="D534" s="15">
        <f>'Data from DHIS2 (BB)'!D307</f>
        <v>0</v>
      </c>
      <c r="E534" s="15">
        <f>'Data from DHIS2 (BB)'!E307</f>
        <v>0</v>
      </c>
      <c r="F534" s="15">
        <f>'Data from DHIS2 (BB)'!F307</f>
        <v>0</v>
      </c>
      <c r="G534" s="15">
        <f>'Data from DHIS2 (BB)'!G307</f>
        <v>0</v>
      </c>
      <c r="H534" s="15">
        <f>'Data from DHIS2 (BB)'!H307</f>
        <v>0</v>
      </c>
      <c r="I534" s="15">
        <f>'Data from DHIS2 (BB)'!I307</f>
        <v>0</v>
      </c>
      <c r="J534" s="15">
        <f>'Data from DHIS2 (BB)'!J307</f>
        <v>0</v>
      </c>
      <c r="K534" s="15">
        <f>'Data from DHIS2 (BB)'!K307</f>
        <v>0</v>
      </c>
      <c r="L534" s="15">
        <f>'Data from DHIS2 (BB)'!L307</f>
        <v>0</v>
      </c>
      <c r="M534" s="15">
        <f>'Data from DHIS2 (BB)'!M307</f>
        <v>0</v>
      </c>
      <c r="N534" s="16">
        <f t="shared" si="296"/>
        <v>0</v>
      </c>
    </row>
    <row r="535" spans="1:14" x14ac:dyDescent="0.3">
      <c r="A535" s="14" t="str">
        <f>'Data from DHIS2 (BB)'!A308</f>
        <v>Disaggregation by Sex &amp; Caste/Ethnicity-Outpatient Cases</v>
      </c>
      <c r="B535" s="15">
        <f>'Data from DHIS2 (BB)'!B308</f>
        <v>0</v>
      </c>
      <c r="C535" s="15">
        <f>'Data from DHIS2 (BB)'!C308</f>
        <v>0</v>
      </c>
      <c r="D535" s="15">
        <f>'Data from DHIS2 (BB)'!D308</f>
        <v>0</v>
      </c>
      <c r="E535" s="15">
        <f>'Data from DHIS2 (BB)'!E308</f>
        <v>0</v>
      </c>
      <c r="F535" s="15">
        <f>'Data from DHIS2 (BB)'!F308</f>
        <v>0</v>
      </c>
      <c r="G535" s="15">
        <f>'Data from DHIS2 (BB)'!G308</f>
        <v>0</v>
      </c>
      <c r="H535" s="15">
        <f>'Data from DHIS2 (BB)'!H308</f>
        <v>0</v>
      </c>
      <c r="I535" s="15">
        <f>'Data from DHIS2 (BB)'!I308</f>
        <v>0</v>
      </c>
      <c r="J535" s="15">
        <f>'Data from DHIS2 (BB)'!J308</f>
        <v>0</v>
      </c>
      <c r="K535" s="15">
        <f>'Data from DHIS2 (BB)'!K308</f>
        <v>0</v>
      </c>
      <c r="L535" s="15">
        <f>'Data from DHIS2 (BB)'!L308</f>
        <v>0</v>
      </c>
      <c r="M535" s="15">
        <f>'Data from DHIS2 (BB)'!M308</f>
        <v>0</v>
      </c>
      <c r="N535" s="16">
        <f t="shared" si="296"/>
        <v>0</v>
      </c>
    </row>
    <row r="536" spans="1:14" x14ac:dyDescent="0.3">
      <c r="A536" s="15" t="s">
        <v>941</v>
      </c>
      <c r="B536" s="18" t="b">
        <f>B532&lt;=SUM(B533:B535)</f>
        <v>1</v>
      </c>
      <c r="C536" s="18" t="b">
        <f t="shared" ref="C536:N536" si="297">C532&lt;=SUM(C533:C535)</f>
        <v>1</v>
      </c>
      <c r="D536" s="18" t="b">
        <f t="shared" si="297"/>
        <v>1</v>
      </c>
      <c r="E536" s="18" t="b">
        <f t="shared" si="297"/>
        <v>1</v>
      </c>
      <c r="F536" s="18" t="b">
        <f t="shared" si="297"/>
        <v>1</v>
      </c>
      <c r="G536" s="18" t="b">
        <f t="shared" si="297"/>
        <v>1</v>
      </c>
      <c r="H536" s="18" t="b">
        <f t="shared" si="297"/>
        <v>1</v>
      </c>
      <c r="I536" s="18" t="b">
        <f t="shared" si="297"/>
        <v>1</v>
      </c>
      <c r="J536" s="18" t="b">
        <f t="shared" si="297"/>
        <v>1</v>
      </c>
      <c r="K536" s="18" t="b">
        <f t="shared" si="297"/>
        <v>1</v>
      </c>
      <c r="L536" s="18" t="b">
        <f t="shared" si="297"/>
        <v>1</v>
      </c>
      <c r="M536" s="18" t="b">
        <f t="shared" si="297"/>
        <v>1</v>
      </c>
      <c r="N536" s="18" t="b">
        <f t="shared" si="297"/>
        <v>1</v>
      </c>
    </row>
    <row r="538" spans="1:14" x14ac:dyDescent="0.3">
      <c r="A538" s="14" t="str">
        <f>'Data from DHIS2 (BB)'!A140</f>
        <v>Outpatient Morbidity-Communicable-Water/Food Borne-Cholera Cases</v>
      </c>
      <c r="B538" s="15">
        <f>'Data from DHIS2 (BB)'!B140</f>
        <v>0</v>
      </c>
      <c r="C538" s="15">
        <f>'Data from DHIS2 (BB)'!C140</f>
        <v>0</v>
      </c>
      <c r="D538" s="15">
        <f>'Data from DHIS2 (BB)'!D140</f>
        <v>0</v>
      </c>
      <c r="E538" s="15">
        <f>'Data from DHIS2 (BB)'!E140</f>
        <v>0</v>
      </c>
      <c r="F538" s="15">
        <f>'Data from DHIS2 (BB)'!F140</f>
        <v>0</v>
      </c>
      <c r="G538" s="15">
        <f>'Data from DHIS2 (BB)'!G140</f>
        <v>0</v>
      </c>
      <c r="H538" s="15">
        <f>'Data from DHIS2 (BB)'!H140</f>
        <v>0</v>
      </c>
      <c r="I538" s="15">
        <f>'Data from DHIS2 (BB)'!I140</f>
        <v>0</v>
      </c>
      <c r="J538" s="15">
        <f>'Data from DHIS2 (BB)'!J140</f>
        <v>0</v>
      </c>
      <c r="K538" s="15">
        <f>'Data from DHIS2 (BB)'!K140</f>
        <v>0</v>
      </c>
      <c r="L538" s="15">
        <f>'Data from DHIS2 (BB)'!L140</f>
        <v>0</v>
      </c>
      <c r="M538" s="15">
        <f>'Data from DHIS2 (BB)'!M140</f>
        <v>0</v>
      </c>
      <c r="N538" s="16">
        <f>SUM(B538:M538)</f>
        <v>0</v>
      </c>
    </row>
    <row r="539" spans="1:14" x14ac:dyDescent="0.3">
      <c r="A539" s="14" t="str">
        <f>'Data from DHIS2 (BB)'!A304</f>
        <v>Outpatient Morbidity-Trachoma Cases</v>
      </c>
      <c r="B539" s="15">
        <f>'Data from DHIS2 (BB)'!B304</f>
        <v>0</v>
      </c>
      <c r="C539" s="15">
        <f>'Data from DHIS2 (BB)'!C304</f>
        <v>0</v>
      </c>
      <c r="D539" s="15">
        <f>'Data from DHIS2 (BB)'!D304</f>
        <v>0</v>
      </c>
      <c r="E539" s="15">
        <f>'Data from DHIS2 (BB)'!E304</f>
        <v>0</v>
      </c>
      <c r="F539" s="15">
        <f>'Data from DHIS2 (BB)'!F304</f>
        <v>0</v>
      </c>
      <c r="G539" s="15">
        <f>'Data from DHIS2 (BB)'!G304</f>
        <v>0</v>
      </c>
      <c r="H539" s="15">
        <f>'Data from DHIS2 (BB)'!H304</f>
        <v>0</v>
      </c>
      <c r="I539" s="15">
        <f>'Data from DHIS2 (BB)'!I304</f>
        <v>0</v>
      </c>
      <c r="J539" s="15">
        <f>'Data from DHIS2 (BB)'!J304</f>
        <v>0</v>
      </c>
      <c r="K539" s="15">
        <f>'Data from DHIS2 (BB)'!K304</f>
        <v>0</v>
      </c>
      <c r="L539" s="15">
        <f>'Data from DHIS2 (BB)'!L304</f>
        <v>0</v>
      </c>
      <c r="M539" s="15">
        <f>'Data from DHIS2 (BB)'!M304</f>
        <v>0</v>
      </c>
      <c r="N539" s="16">
        <f t="shared" ref="N539:N541" si="298">SUM(B539:M539)</f>
        <v>0</v>
      </c>
    </row>
    <row r="540" spans="1:14" x14ac:dyDescent="0.3">
      <c r="A540" s="14" t="s">
        <v>640</v>
      </c>
      <c r="B540" s="15">
        <f>SUM('Data from DHIS2 (BB)'!B148:B152,'Data from DHIS2 (BB)'!B154:B156,'Data from DHIS2 (BB)'!B158)</f>
        <v>0</v>
      </c>
      <c r="C540" s="15">
        <f>SUM('Data from DHIS2 (BB)'!C148:C152,'Data from DHIS2 (BB)'!C154:C156,'Data from DHIS2 (BB)'!C158)</f>
        <v>0</v>
      </c>
      <c r="D540" s="15">
        <f>SUM('Data from DHIS2 (BB)'!D148:D152,'Data from DHIS2 (BB)'!D154:D156,'Data from DHIS2 (BB)'!D158)</f>
        <v>0</v>
      </c>
      <c r="E540" s="15">
        <f>SUM('Data from DHIS2 (BB)'!E148:E152,'Data from DHIS2 (BB)'!E154:E156,'Data from DHIS2 (BB)'!E158)</f>
        <v>0</v>
      </c>
      <c r="F540" s="15">
        <f>SUM('Data from DHIS2 (BB)'!F148:F152,'Data from DHIS2 (BB)'!F154:F156,'Data from DHIS2 (BB)'!F158)</f>
        <v>0</v>
      </c>
      <c r="G540" s="15">
        <f>SUM('Data from DHIS2 (BB)'!G148:G152,'Data from DHIS2 (BB)'!G154:G156,'Data from DHIS2 (BB)'!G158)</f>
        <v>0</v>
      </c>
      <c r="H540" s="15">
        <f>SUM('Data from DHIS2 (BB)'!H148:H152,'Data from DHIS2 (BB)'!H154:H156,'Data from DHIS2 (BB)'!H158)</f>
        <v>0</v>
      </c>
      <c r="I540" s="15">
        <f>SUM('Data from DHIS2 (BB)'!I148:I152,'Data from DHIS2 (BB)'!I154:I156,'Data from DHIS2 (BB)'!I158)</f>
        <v>0</v>
      </c>
      <c r="J540" s="15">
        <f>SUM('Data from DHIS2 (BB)'!J148:J152,'Data from DHIS2 (BB)'!J154:J156,'Data from DHIS2 (BB)'!J158)</f>
        <v>0</v>
      </c>
      <c r="K540" s="15">
        <f>SUM('Data from DHIS2 (BB)'!K148:K152,'Data from DHIS2 (BB)'!K154:K156,'Data from DHIS2 (BB)'!K158)</f>
        <v>0</v>
      </c>
      <c r="L540" s="15">
        <f>SUM('Data from DHIS2 (BB)'!L148:L152,'Data from DHIS2 (BB)'!L154:L156,'Data from DHIS2 (BB)'!L158)</f>
        <v>0</v>
      </c>
      <c r="M540" s="15">
        <f>SUM('Data from DHIS2 (BB)'!M148:M152,'Data from DHIS2 (BB)'!M154:M156,'Data from DHIS2 (BB)'!M158)</f>
        <v>0</v>
      </c>
      <c r="N540" s="16">
        <f t="shared" si="298"/>
        <v>0</v>
      </c>
    </row>
    <row r="541" spans="1:14" x14ac:dyDescent="0.3">
      <c r="A541" s="14" t="s">
        <v>641</v>
      </c>
      <c r="B541" s="15">
        <f>SUM('Data from DHIS2 (BB)'!B77:B78,'Data from DHIS2 (BB)'!B204:B221)</f>
        <v>0</v>
      </c>
      <c r="C541" s="15">
        <f>SUM('Data from DHIS2 (BB)'!C77:C78,'Data from DHIS2 (BB)'!C204:C221)</f>
        <v>0</v>
      </c>
      <c r="D541" s="15">
        <f>SUM('Data from DHIS2 (BB)'!D77:D78,'Data from DHIS2 (BB)'!D204:D221)</f>
        <v>0</v>
      </c>
      <c r="E541" s="15">
        <f>SUM('Data from DHIS2 (BB)'!E77:E78,'Data from DHIS2 (BB)'!E204:E221)</f>
        <v>0</v>
      </c>
      <c r="F541" s="15">
        <f>SUM('Data from DHIS2 (BB)'!F77:F78,'Data from DHIS2 (BB)'!F204:F221)</f>
        <v>0</v>
      </c>
      <c r="G541" s="15">
        <f>SUM('Data from DHIS2 (BB)'!G77:G78,'Data from DHIS2 (BB)'!G204:G221)</f>
        <v>0</v>
      </c>
      <c r="H541" s="15">
        <f>SUM('Data from DHIS2 (BB)'!H77:H78,'Data from DHIS2 (BB)'!H204:H221)</f>
        <v>0</v>
      </c>
      <c r="I541" s="15">
        <f>SUM('Data from DHIS2 (BB)'!I77:I78,'Data from DHIS2 (BB)'!I204:I221)</f>
        <v>0</v>
      </c>
      <c r="J541" s="15">
        <f>SUM('Data from DHIS2 (BB)'!J77:J78,'Data from DHIS2 (BB)'!J204:J221)</f>
        <v>0</v>
      </c>
      <c r="K541" s="15">
        <f>SUM('Data from DHIS2 (BB)'!K77:K78,'Data from DHIS2 (BB)'!K204:K221)</f>
        <v>0</v>
      </c>
      <c r="L541" s="15">
        <f>SUM('Data from DHIS2 (BB)'!L77:L78,'Data from DHIS2 (BB)'!L204:L221)</f>
        <v>0</v>
      </c>
      <c r="M541" s="15">
        <f>SUM('Data from DHIS2 (BB)'!M77:M78,'Data from DHIS2 (BB)'!M204:M221)</f>
        <v>0</v>
      </c>
      <c r="N541" s="16">
        <f t="shared" si="298"/>
        <v>0</v>
      </c>
    </row>
  </sheetData>
  <sheetProtection algorithmName="SHA-512" hashValue="tIG15AZchnpWeGVMbdMubhjhzroEBBKG3/w8EJfOjssgKdp+uZiH5IuzO+u+kTFha22Ury/xNG4SIpNGG0v/rQ==" saltValue="FbTgFw1ltLbIuWWwDM2pJA==" spinCount="100000" sheet="1" objects="1" scenarios="1"/>
  <mergeCells count="2">
    <mergeCell ref="A1:N1"/>
    <mergeCell ref="A530:N530"/>
  </mergeCells>
  <conditionalFormatting sqref="A530:N530">
    <cfRule type="cellIs" dxfId="11" priority="6" operator="notEqual">
      <formula>$A$1</formula>
    </cfRule>
  </conditionalFormatting>
  <conditionalFormatting sqref="B4:M30">
    <cfRule type="cellIs" dxfId="10" priority="14" operator="between">
      <formula>1</formula>
      <formula>99.9</formula>
    </cfRule>
    <cfRule type="cellIs" dxfId="9" priority="15" operator="equal">
      <formula>100</formula>
    </cfRule>
  </conditionalFormatting>
  <conditionalFormatting sqref="B31:M31 B36:N36 B41:N41 B45:N45 B50:N51 B57:N57 B61:N61 B69:N69 B75:N75 B80:N80 B85:N85 B89:N89 B93:N93 B98:N99 B104:N105 B110:N111 B116:N117 B122:N123 B128:N129 B134:N135 B140:N141 B152:N153 B160:N160 B164:N164 B168:N168 B172:N172 B176:N176 B181:N181 B186:N186 B192:N194 B207:N208 B212:N212 B217:N218 B224:N224 B232:N234 B243:N243 C244:M244 B253:N253 C254:M254 B263:N263 C264:M264 B271:N271 B277:N277 B281:N281 B285:N285 B289:N289 B294:N294 B299:N299 B304:N305 B309:N309 B313:N313 B318:N318 B323:N323 B330:M330 C336:M336 B341:M341 C347:M347 C353:M353 B357:M357 C363:M363 B367:M367 B373:N373 B379:N379 C387:M387 C393:M393 B398:N398 B402:N402 B406:N406 B410:N410 B415:N415 B427:N429 B438:N440 B447:N447 B454:N455 B459:N459 B463:N463 B471:N473 B481:N483 B491:N493 B497:N497 B502:N502 B508:N508 B513:N513 B536:N536">
    <cfRule type="cellIs" dxfId="8" priority="12" operator="equal">
      <formula>TRUE</formula>
    </cfRule>
  </conditionalFormatting>
  <conditionalFormatting sqref="B31:M31 B69:N69 B75:N75 B80:N80 B85:N85 B89:N89">
    <cfRule type="containsText" dxfId="7" priority="113" operator="containsText" text="FALSE">
      <formula>NOT(ISERROR(SEARCH("FALSE",B31)))</formula>
    </cfRule>
  </conditionalFormatting>
  <conditionalFormatting sqref="B196:M199 B517:N527">
    <cfRule type="cellIs" dxfId="6" priority="8" operator="greaterThan">
      <formula>0</formula>
    </cfRule>
  </conditionalFormatting>
  <conditionalFormatting sqref="B36:N36 B41:N41 B45:N45 B50:N51 B57:N57 B61:N61 B93:N93 B98:N99 B104:N105 B110:N111 B116:N117 B122:N123 B128:N129 B134:N135 B140:N141 B152:N153 B160:N160 B164:N164 B168:N168 B172:N172 B176:N176 B181:N181 B186:N186 B192:N194 B207:N208 B212:N212 B217:N218 B224:N224 B232:N234 B243:N243 C244:M244 B253:N253 C254:M254 B263:N263 C264:M264 B271:N271 B277:N277 B281:N281 B285:N285 B289:N289 B294:N294 B299:N299 B304:N305 B309:N309 B313:N313 B318:N318 B323:N323 B330:M330 C336:M336 B341:M341 C347:M347 C353:M353 B357:M357 C363:M363 B367:M367 B373:N373 B379:N379 C387:M387 C393:M393 B398:N398 B402:N402 B406:N406 B410:N410 B415:N415 B427:N429 B438:N440 B447:N447 B454:N455 B459:N459 B463:N463 B471:N473 B481:N483 B491:N493 B497:N497 B502:N502 B508:N508 B513:N513 B536:N536">
    <cfRule type="cellIs" dxfId="5" priority="13" operator="equal">
      <formula>FALSE</formula>
    </cfRule>
  </conditionalFormatting>
  <conditionalFormatting sqref="B146:N147">
    <cfRule type="cellIs" dxfId="4" priority="2" operator="equal">
      <formula>TRUE</formula>
    </cfRule>
    <cfRule type="cellIs" dxfId="3" priority="3" operator="equal">
      <formula>FALSE</formula>
    </cfRule>
  </conditionalFormatting>
  <conditionalFormatting sqref="B159:N159">
    <cfRule type="cellIs" dxfId="2" priority="1" operator="notEqual">
      <formula>B158</formula>
    </cfRule>
  </conditionalFormatting>
  <conditionalFormatting sqref="B185:N185">
    <cfRule type="cellIs" dxfId="1" priority="79" operator="lessThan">
      <formula>0</formula>
    </cfRule>
  </conditionalFormatting>
  <conditionalFormatting sqref="B273:N273 B419:N422 B450:N450 N512 B538:N541">
    <cfRule type="cellIs" dxfId="0" priority="16" operator="greaterThan">
      <formula>0</formula>
    </cfRule>
  </conditionalFormatting>
  <pageMargins left="0.7" right="0.7" top="0.75" bottom="0.75" header="0.3" footer="0.3"/>
  <ignoredErrors>
    <ignoredError sqref="N41 N45 N57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M476"/>
  <sheetViews>
    <sheetView showGridLines="0" zoomScale="141" zoomScaleNormal="145" workbookViewId="0">
      <pane xSplit="1" ySplit="2" topLeftCell="B67" activePane="bottomRight" state="frozen"/>
      <selection sqref="A1:N1"/>
      <selection pane="topRight" sqref="A1:N1"/>
      <selection pane="bottomLeft" sqref="A1:N1"/>
      <selection pane="bottomRight" activeCell="B82" sqref="B82"/>
    </sheetView>
  </sheetViews>
  <sheetFormatPr defaultRowHeight="14.4" x14ac:dyDescent="0.3"/>
  <cols>
    <col min="1" max="1" width="61.6640625" style="1" bestFit="1" customWidth="1"/>
    <col min="2" max="2" width="8.6640625" bestFit="1" customWidth="1"/>
  </cols>
  <sheetData>
    <row r="1" spans="1:13" ht="15.75" customHeight="1" thickBot="1" x14ac:dyDescent="0.35">
      <c r="A1" s="34" t="s">
        <v>983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9.8" thickBot="1" x14ac:dyDescent="0.35">
      <c r="A2" s="5" t="s">
        <v>0</v>
      </c>
      <c r="B2" s="6" t="s">
        <v>958</v>
      </c>
      <c r="C2" s="6" t="s">
        <v>959</v>
      </c>
      <c r="D2" s="6" t="s">
        <v>960</v>
      </c>
      <c r="E2" s="6" t="s">
        <v>961</v>
      </c>
      <c r="F2" s="6" t="s">
        <v>962</v>
      </c>
      <c r="G2" s="6" t="s">
        <v>963</v>
      </c>
      <c r="H2" s="6" t="s">
        <v>964</v>
      </c>
      <c r="I2" s="6" t="s">
        <v>965</v>
      </c>
      <c r="J2" s="6" t="s">
        <v>966</v>
      </c>
      <c r="K2" s="6" t="s">
        <v>967</v>
      </c>
      <c r="L2" s="6" t="s">
        <v>968</v>
      </c>
      <c r="M2" s="6" t="s">
        <v>969</v>
      </c>
    </row>
    <row r="3" spans="1:13" ht="15" thickBot="1" x14ac:dyDescent="0.35">
      <c r="A3" s="7" t="s">
        <v>112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thickBot="1" x14ac:dyDescent="0.35">
      <c r="A4" s="7" t="s">
        <v>113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" thickBot="1" x14ac:dyDescent="0.35">
      <c r="A5" s="7" t="s">
        <v>114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thickBot="1" x14ac:dyDescent="0.35">
      <c r="A6" s="7" t="s">
        <v>115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thickBot="1" x14ac:dyDescent="0.35">
      <c r="A7" s="7" t="s">
        <v>116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thickBot="1" x14ac:dyDescent="0.35">
      <c r="A8" s="7" t="s">
        <v>117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thickBot="1" x14ac:dyDescent="0.35">
      <c r="A9" s="7" t="s">
        <v>118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thickBot="1" x14ac:dyDescent="0.35">
      <c r="A10" s="7" t="s">
        <v>119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thickBot="1" x14ac:dyDescent="0.35">
      <c r="A11" s="7" t="s">
        <v>120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thickBot="1" x14ac:dyDescent="0.35">
      <c r="A12" s="7" t="s">
        <v>121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" thickBot="1" x14ac:dyDescent="0.35">
      <c r="A13" s="7" t="s">
        <v>122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thickBot="1" x14ac:dyDescent="0.35">
      <c r="A14" s="7" t="s">
        <v>123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" thickBot="1" x14ac:dyDescent="0.35">
      <c r="A15" s="7" t="s">
        <v>974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thickBot="1" x14ac:dyDescent="0.35">
      <c r="A16" s="7" t="s">
        <v>975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thickBot="1" x14ac:dyDescent="0.35">
      <c r="A17" s="7" t="s">
        <v>124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5" thickBot="1" x14ac:dyDescent="0.35">
      <c r="A18" s="7" t="s">
        <v>125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" thickBot="1" x14ac:dyDescent="0.35">
      <c r="A19" s="7" t="s">
        <v>126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thickBot="1" x14ac:dyDescent="0.35">
      <c r="A20" s="7" t="s">
        <v>127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thickBot="1" x14ac:dyDescent="0.35">
      <c r="A21" s="7" t="s">
        <v>128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thickBot="1" x14ac:dyDescent="0.35">
      <c r="A22" s="7" t="s">
        <v>129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" thickBot="1" x14ac:dyDescent="0.35">
      <c r="A23" s="7" t="s">
        <v>130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thickBot="1" x14ac:dyDescent="0.35">
      <c r="A24" s="7" t="s">
        <v>131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thickBot="1" x14ac:dyDescent="0.35">
      <c r="A25" s="7" t="s">
        <v>132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thickBot="1" x14ac:dyDescent="0.35">
      <c r="A26" s="7" t="s">
        <v>133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" thickBot="1" x14ac:dyDescent="0.35">
      <c r="A27" s="7" t="s">
        <v>134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" thickBot="1" x14ac:dyDescent="0.35">
      <c r="A28" s="7" t="s">
        <v>135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thickBot="1" x14ac:dyDescent="0.35">
      <c r="A29" s="7" t="s">
        <v>136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5" thickBot="1" x14ac:dyDescent="0.35">
      <c r="A30" s="7" t="s">
        <v>137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thickBot="1" x14ac:dyDescent="0.35">
      <c r="A31" s="7" t="s">
        <v>138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thickBot="1" x14ac:dyDescent="0.35">
      <c r="A32" s="7" t="s">
        <v>139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 thickBot="1" x14ac:dyDescent="0.35">
      <c r="A33" s="7" t="s">
        <v>140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" thickBot="1" x14ac:dyDescent="0.35">
      <c r="A34" s="7" t="s">
        <v>141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" thickBot="1" x14ac:dyDescent="0.35">
      <c r="A35" s="7" t="s">
        <v>142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" thickBot="1" x14ac:dyDescent="0.35">
      <c r="A36" s="7" t="s">
        <v>143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thickBot="1" x14ac:dyDescent="0.35">
      <c r="A37" s="7" t="s">
        <v>144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" thickBot="1" x14ac:dyDescent="0.35">
      <c r="A38" s="7" t="s">
        <v>145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thickBot="1" x14ac:dyDescent="0.35">
      <c r="A39" s="7" t="s">
        <v>146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" thickBot="1" x14ac:dyDescent="0.35">
      <c r="A40" s="7" t="s">
        <v>147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" thickBot="1" x14ac:dyDescent="0.35">
      <c r="A41" s="7" t="s">
        <v>148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thickBot="1" x14ac:dyDescent="0.35">
      <c r="A42" s="7" t="s">
        <v>149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thickBot="1" x14ac:dyDescent="0.35">
      <c r="A43" s="7" t="s">
        <v>150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" thickBot="1" x14ac:dyDescent="0.35">
      <c r="A44" s="7" t="s">
        <v>151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thickBot="1" x14ac:dyDescent="0.35">
      <c r="A45" s="7" t="s">
        <v>152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thickBot="1" x14ac:dyDescent="0.35">
      <c r="A46" s="7" t="s">
        <v>153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thickBot="1" x14ac:dyDescent="0.35">
      <c r="A47" s="7" t="s">
        <v>154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thickBot="1" x14ac:dyDescent="0.35">
      <c r="A48" s="7" t="s">
        <v>155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thickBot="1" x14ac:dyDescent="0.35">
      <c r="A49" s="7" t="s">
        <v>156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" thickBot="1" x14ac:dyDescent="0.35">
      <c r="A50" s="7" t="s">
        <v>157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thickBot="1" x14ac:dyDescent="0.35">
      <c r="A51" s="7" t="s">
        <v>158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thickBot="1" x14ac:dyDescent="0.35">
      <c r="A52" s="7" t="s">
        <v>159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" thickBot="1" x14ac:dyDescent="0.35">
      <c r="A53" s="7" t="s">
        <v>160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 thickBot="1" x14ac:dyDescent="0.35">
      <c r="A54" s="7" t="s">
        <v>161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thickBot="1" x14ac:dyDescent="0.35">
      <c r="A55" s="7" t="s">
        <v>162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thickBot="1" x14ac:dyDescent="0.35">
      <c r="A56" s="7" t="s">
        <v>163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thickBot="1" x14ac:dyDescent="0.35">
      <c r="A57" s="7" t="s">
        <v>164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thickBot="1" x14ac:dyDescent="0.35">
      <c r="A58" s="7" t="s">
        <v>165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" thickBot="1" x14ac:dyDescent="0.35">
      <c r="A59" s="7" t="s">
        <v>166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" thickBot="1" x14ac:dyDescent="0.35">
      <c r="A60" s="7" t="s">
        <v>167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" thickBot="1" x14ac:dyDescent="0.35">
      <c r="A61" s="7" t="s">
        <v>168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thickBot="1" x14ac:dyDescent="0.35">
      <c r="A62" s="7" t="s">
        <v>169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" thickBot="1" x14ac:dyDescent="0.35">
      <c r="A63" s="7" t="s">
        <v>170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5" thickBot="1" x14ac:dyDescent="0.35">
      <c r="A64" s="7" t="s">
        <v>171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5" thickBot="1" x14ac:dyDescent="0.35">
      <c r="A65" s="7" t="s">
        <v>942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5" thickBot="1" x14ac:dyDescent="0.35">
      <c r="A66" s="7" t="s">
        <v>172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" thickBot="1" x14ac:dyDescent="0.35">
      <c r="A67" s="7" t="s">
        <v>943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5" thickBot="1" x14ac:dyDescent="0.35">
      <c r="A68" s="7" t="s">
        <v>173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thickBot="1" x14ac:dyDescent="0.35">
      <c r="A69" s="7" t="s">
        <v>944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" thickBot="1" x14ac:dyDescent="0.35">
      <c r="A70" s="7" t="s">
        <v>174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5" thickBot="1" x14ac:dyDescent="0.35">
      <c r="A71" s="7" t="s">
        <v>945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" thickBot="1" x14ac:dyDescent="0.35">
      <c r="A72" s="7" t="s">
        <v>175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thickBot="1" x14ac:dyDescent="0.35">
      <c r="A73" s="7" t="s">
        <v>946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" thickBot="1" x14ac:dyDescent="0.35">
      <c r="A74" s="7" t="s">
        <v>176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thickBot="1" x14ac:dyDescent="0.35">
      <c r="A75" s="7" t="s">
        <v>947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5" thickBot="1" x14ac:dyDescent="0.35">
      <c r="A76" s="7" t="s">
        <v>177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5" thickBot="1" x14ac:dyDescent="0.35">
      <c r="A77" s="7" t="s">
        <v>948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5" thickBot="1" x14ac:dyDescent="0.35">
      <c r="A78" s="7" t="s">
        <v>178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" thickBot="1" x14ac:dyDescent="0.35">
      <c r="A79" s="7" t="s">
        <v>949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5" thickBot="1" x14ac:dyDescent="0.35">
      <c r="A80" s="7" t="s">
        <v>179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" thickBot="1" x14ac:dyDescent="0.35">
      <c r="A81" s="7" t="s">
        <v>950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" thickBot="1" x14ac:dyDescent="0.35">
      <c r="A82" s="7" t="s">
        <v>180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" thickBot="1" x14ac:dyDescent="0.35">
      <c r="A83" s="7" t="s">
        <v>181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" thickBot="1" x14ac:dyDescent="0.35">
      <c r="A84" s="7" t="s">
        <v>182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5" thickBot="1" x14ac:dyDescent="0.35">
      <c r="A85" s="7" t="s">
        <v>183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5" thickBot="1" x14ac:dyDescent="0.35">
      <c r="A86" s="7" t="s">
        <v>184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" thickBot="1" x14ac:dyDescent="0.35">
      <c r="A87" s="7" t="s">
        <v>185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5" thickBot="1" x14ac:dyDescent="0.35">
      <c r="A88" s="7" t="s">
        <v>186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5" thickBot="1" x14ac:dyDescent="0.35">
      <c r="A89" s="7" t="s">
        <v>187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5" thickBot="1" x14ac:dyDescent="0.35">
      <c r="A90" s="7" t="s">
        <v>664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5" thickBot="1" x14ac:dyDescent="0.35">
      <c r="A91" s="7" t="s">
        <v>665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thickBot="1" x14ac:dyDescent="0.35">
      <c r="A92" s="7" t="s">
        <v>188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thickBot="1" x14ac:dyDescent="0.35">
      <c r="A93" s="7" t="s">
        <v>189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5" thickBot="1" x14ac:dyDescent="0.35">
      <c r="A94" s="7" t="s">
        <v>190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5" thickBot="1" x14ac:dyDescent="0.35">
      <c r="A95" s="7" t="s">
        <v>191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5" thickBot="1" x14ac:dyDescent="0.35">
      <c r="A96" s="7" t="s">
        <v>192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" thickBot="1" x14ac:dyDescent="0.35">
      <c r="A97" s="7" t="s">
        <v>193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" thickBot="1" x14ac:dyDescent="0.35">
      <c r="A98" s="7" t="s">
        <v>194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" thickBot="1" x14ac:dyDescent="0.35">
      <c r="A99" s="7" t="s">
        <v>195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5" thickBot="1" x14ac:dyDescent="0.35">
      <c r="A100" s="7" t="s">
        <v>196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5" thickBot="1" x14ac:dyDescent="0.35">
      <c r="A101" s="7" t="s">
        <v>197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5" thickBot="1" x14ac:dyDescent="0.35">
      <c r="A102" s="7" t="s">
        <v>198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thickBot="1" x14ac:dyDescent="0.35">
      <c r="A103" s="7" t="s">
        <v>199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5" thickBot="1" x14ac:dyDescent="0.35">
      <c r="A104" s="7" t="s">
        <v>200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thickBot="1" x14ac:dyDescent="0.35">
      <c r="A105" s="7" t="s">
        <v>201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5" thickBot="1" x14ac:dyDescent="0.35">
      <c r="A106" s="7" t="s">
        <v>202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5" thickBot="1" x14ac:dyDescent="0.35">
      <c r="A107" s="7" t="s">
        <v>203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" thickBot="1" x14ac:dyDescent="0.35">
      <c r="A108" s="7" t="s">
        <v>204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5" thickBot="1" x14ac:dyDescent="0.35">
      <c r="A109" s="7" t="s">
        <v>205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" thickBot="1" x14ac:dyDescent="0.35">
      <c r="A110" s="7" t="s">
        <v>206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thickBot="1" x14ac:dyDescent="0.35">
      <c r="A111" s="7" t="s">
        <v>207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5" thickBot="1" x14ac:dyDescent="0.35">
      <c r="A112" s="7" t="s">
        <v>208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5" thickBot="1" x14ac:dyDescent="0.35">
      <c r="A113" s="7" t="s">
        <v>209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" thickBot="1" x14ac:dyDescent="0.35">
      <c r="A114" s="7" t="s">
        <v>210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" thickBot="1" x14ac:dyDescent="0.35">
      <c r="A115" s="7" t="s">
        <v>211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5" thickBot="1" x14ac:dyDescent="0.35">
      <c r="A116" s="7" t="s">
        <v>212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thickBot="1" x14ac:dyDescent="0.35">
      <c r="A117" s="7" t="s">
        <v>213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5" thickBot="1" x14ac:dyDescent="0.35">
      <c r="A118" s="7" t="s">
        <v>214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" thickBot="1" x14ac:dyDescent="0.35">
      <c r="A119" s="7" t="s">
        <v>215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5" thickBot="1" x14ac:dyDescent="0.35">
      <c r="A120" s="7" t="s">
        <v>216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5" thickBot="1" x14ac:dyDescent="0.35">
      <c r="A121" s="7" t="s">
        <v>217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5" thickBot="1" x14ac:dyDescent="0.35">
      <c r="A122" s="7" t="s">
        <v>218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thickBot="1" x14ac:dyDescent="0.35">
      <c r="A123" s="7" t="s">
        <v>219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5" thickBot="1" x14ac:dyDescent="0.35">
      <c r="A124" s="7" t="s">
        <v>220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5" thickBot="1" x14ac:dyDescent="0.35">
      <c r="A125" s="7" t="s">
        <v>221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5" thickBot="1" x14ac:dyDescent="0.35">
      <c r="A126" s="7" t="s">
        <v>222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5" thickBot="1" x14ac:dyDescent="0.35">
      <c r="A127" s="7" t="s">
        <v>223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" thickBot="1" x14ac:dyDescent="0.35">
      <c r="A128" s="7" t="s">
        <v>224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thickBot="1" x14ac:dyDescent="0.35">
      <c r="A129" s="7" t="s">
        <v>225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thickBot="1" x14ac:dyDescent="0.35">
      <c r="A130" s="7" t="s">
        <v>226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5" thickBot="1" x14ac:dyDescent="0.35">
      <c r="A131" s="7" t="s">
        <v>227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5" thickBot="1" x14ac:dyDescent="0.35">
      <c r="A132" s="7" t="s">
        <v>228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" thickBot="1" x14ac:dyDescent="0.35">
      <c r="A133" s="7" t="s">
        <v>229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5" thickBot="1" x14ac:dyDescent="0.35">
      <c r="A134" s="7" t="s">
        <v>230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thickBot="1" x14ac:dyDescent="0.35">
      <c r="A135" s="7" t="s">
        <v>231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5" thickBot="1" x14ac:dyDescent="0.35">
      <c r="A136" s="7" t="s">
        <v>232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5" thickBot="1" x14ac:dyDescent="0.35">
      <c r="A137" s="7" t="s">
        <v>233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5" thickBot="1" x14ac:dyDescent="0.35">
      <c r="A138" s="7" t="s">
        <v>234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5" thickBot="1" x14ac:dyDescent="0.35">
      <c r="A139" s="7" t="s">
        <v>235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5" thickBot="1" x14ac:dyDescent="0.35">
      <c r="A140" s="7" t="s">
        <v>236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thickBot="1" x14ac:dyDescent="0.35">
      <c r="A141" s="7" t="s">
        <v>237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" thickBot="1" x14ac:dyDescent="0.35">
      <c r="A142" s="7" t="s">
        <v>238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5" thickBot="1" x14ac:dyDescent="0.35">
      <c r="A143" s="7" t="s">
        <v>239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5" thickBot="1" x14ac:dyDescent="0.35">
      <c r="A144" s="7" t="s">
        <v>240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5" thickBot="1" x14ac:dyDescent="0.35">
      <c r="A145" s="7" t="s">
        <v>241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5" thickBot="1" x14ac:dyDescent="0.35">
      <c r="A146" s="7" t="s">
        <v>242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thickBot="1" x14ac:dyDescent="0.35">
      <c r="A147" s="7" t="s">
        <v>243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thickBot="1" x14ac:dyDescent="0.35">
      <c r="A148" s="7" t="s">
        <v>244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5" thickBot="1" x14ac:dyDescent="0.35">
      <c r="A149" s="7" t="s">
        <v>245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5" thickBot="1" x14ac:dyDescent="0.35">
      <c r="A150" s="7" t="s">
        <v>246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5" thickBot="1" x14ac:dyDescent="0.35">
      <c r="A151" s="7" t="s">
        <v>247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5" thickBot="1" x14ac:dyDescent="0.35">
      <c r="A152" s="7" t="s">
        <v>248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thickBot="1" x14ac:dyDescent="0.35">
      <c r="A153" s="7" t="s">
        <v>249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thickBot="1" x14ac:dyDescent="0.35">
      <c r="A154" s="7" t="s">
        <v>250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thickBot="1" x14ac:dyDescent="0.35">
      <c r="A155" s="7" t="s">
        <v>251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thickBot="1" x14ac:dyDescent="0.35">
      <c r="A156" s="7" t="s">
        <v>252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thickBot="1" x14ac:dyDescent="0.35">
      <c r="A157" s="7" t="s">
        <v>253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" thickBot="1" x14ac:dyDescent="0.35">
      <c r="A158" s="7" t="s">
        <v>254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thickBot="1" x14ac:dyDescent="0.35">
      <c r="A159" s="7" t="s">
        <v>255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thickBot="1" x14ac:dyDescent="0.35">
      <c r="A160" s="7" t="s">
        <v>256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" thickBot="1" x14ac:dyDescent="0.35">
      <c r="A161" s="7" t="s">
        <v>257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thickBot="1" x14ac:dyDescent="0.35">
      <c r="A162" s="7" t="s">
        <v>258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thickBot="1" x14ac:dyDescent="0.35">
      <c r="A163" s="7" t="s">
        <v>259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thickBot="1" x14ac:dyDescent="0.35">
      <c r="A164" s="7" t="s">
        <v>260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thickBot="1" x14ac:dyDescent="0.35">
      <c r="A165" s="7" t="s">
        <v>261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thickBot="1" x14ac:dyDescent="0.35">
      <c r="A166" s="7" t="s">
        <v>262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thickBot="1" x14ac:dyDescent="0.35">
      <c r="A167" s="7" t="s">
        <v>263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thickBot="1" x14ac:dyDescent="0.35">
      <c r="A168" s="7" t="s">
        <v>264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thickBot="1" x14ac:dyDescent="0.35">
      <c r="A169" s="7" t="s">
        <v>265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thickBot="1" x14ac:dyDescent="0.35">
      <c r="A170" s="7" t="s">
        <v>266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thickBot="1" x14ac:dyDescent="0.35">
      <c r="A171" s="7" t="s">
        <v>267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thickBot="1" x14ac:dyDescent="0.35">
      <c r="A172" s="7" t="s">
        <v>268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thickBot="1" x14ac:dyDescent="0.35">
      <c r="A173" s="7" t="s">
        <v>269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thickBot="1" x14ac:dyDescent="0.35">
      <c r="A174" s="7" t="s">
        <v>270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thickBot="1" x14ac:dyDescent="0.35">
      <c r="A175" s="7" t="s">
        <v>271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thickBot="1" x14ac:dyDescent="0.35">
      <c r="A176" s="7" t="s">
        <v>272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thickBot="1" x14ac:dyDescent="0.35">
      <c r="A177" s="7" t="s">
        <v>273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thickBot="1" x14ac:dyDescent="0.35">
      <c r="A178" s="7" t="s">
        <v>274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thickBot="1" x14ac:dyDescent="0.35">
      <c r="A179" s="7" t="s">
        <v>275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thickBot="1" x14ac:dyDescent="0.35">
      <c r="A180" s="7" t="s">
        <v>276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thickBot="1" x14ac:dyDescent="0.35">
      <c r="A181" s="7" t="s">
        <v>277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thickBot="1" x14ac:dyDescent="0.35">
      <c r="A182" s="7" t="s">
        <v>278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thickBot="1" x14ac:dyDescent="0.35">
      <c r="A183" s="7" t="s">
        <v>279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thickBot="1" x14ac:dyDescent="0.35">
      <c r="A184" s="7" t="s">
        <v>280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thickBot="1" x14ac:dyDescent="0.35">
      <c r="A185" s="7" t="s">
        <v>281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thickBot="1" x14ac:dyDescent="0.35">
      <c r="A186" s="7" t="s">
        <v>282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thickBot="1" x14ac:dyDescent="0.35">
      <c r="A187" s="7" t="s">
        <v>283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thickBot="1" x14ac:dyDescent="0.35">
      <c r="A188" s="7" t="s">
        <v>970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thickBot="1" x14ac:dyDescent="0.35">
      <c r="A189" s="7" t="s">
        <v>284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thickBot="1" x14ac:dyDescent="0.35">
      <c r="A190" s="7" t="s">
        <v>285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thickBot="1" x14ac:dyDescent="0.35">
      <c r="A191" s="7" t="s">
        <v>286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thickBot="1" x14ac:dyDescent="0.35">
      <c r="A192" s="7" t="s">
        <v>287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thickBot="1" x14ac:dyDescent="0.35">
      <c r="A193" s="7" t="s">
        <v>288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thickBot="1" x14ac:dyDescent="0.35">
      <c r="A194" s="7" t="s">
        <v>289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thickBot="1" x14ac:dyDescent="0.35">
      <c r="A195" s="7" t="s">
        <v>290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thickBot="1" x14ac:dyDescent="0.35">
      <c r="A196" s="7" t="s">
        <v>291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thickBot="1" x14ac:dyDescent="0.35">
      <c r="A197" s="7" t="s">
        <v>292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thickBot="1" x14ac:dyDescent="0.35">
      <c r="A198" s="7" t="s">
        <v>293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thickBot="1" x14ac:dyDescent="0.35">
      <c r="A199" s="7" t="s">
        <v>294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thickBot="1" x14ac:dyDescent="0.35">
      <c r="A200" s="7" t="s">
        <v>295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thickBot="1" x14ac:dyDescent="0.35">
      <c r="A201" s="7" t="s">
        <v>296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thickBot="1" x14ac:dyDescent="0.35">
      <c r="A202" s="7" t="s">
        <v>297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thickBot="1" x14ac:dyDescent="0.35">
      <c r="A203" s="7" t="s">
        <v>298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thickBot="1" x14ac:dyDescent="0.35">
      <c r="A204" s="7" t="s">
        <v>299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thickBot="1" x14ac:dyDescent="0.35">
      <c r="A205" s="7" t="s">
        <v>300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thickBot="1" x14ac:dyDescent="0.35">
      <c r="A206" s="7" t="s">
        <v>301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thickBot="1" x14ac:dyDescent="0.35">
      <c r="A207" s="7" t="s">
        <v>302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thickBot="1" x14ac:dyDescent="0.35">
      <c r="A208" s="7" t="s">
        <v>303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thickBot="1" x14ac:dyDescent="0.35">
      <c r="A209" s="7" t="s">
        <v>304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thickBot="1" x14ac:dyDescent="0.35">
      <c r="A210" s="7" t="s">
        <v>305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thickBot="1" x14ac:dyDescent="0.35">
      <c r="A211" s="7" t="s">
        <v>306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thickBot="1" x14ac:dyDescent="0.35">
      <c r="A212" s="7" t="s">
        <v>307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thickBot="1" x14ac:dyDescent="0.35">
      <c r="A213" s="7" t="s">
        <v>308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thickBot="1" x14ac:dyDescent="0.35">
      <c r="A214" s="7" t="s">
        <v>309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thickBot="1" x14ac:dyDescent="0.35">
      <c r="A215" s="7" t="s">
        <v>310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thickBot="1" x14ac:dyDescent="0.35">
      <c r="A216" s="7" t="s">
        <v>311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thickBot="1" x14ac:dyDescent="0.35">
      <c r="A217" s="7" t="s">
        <v>312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thickBot="1" x14ac:dyDescent="0.35">
      <c r="A218" s="7" t="s">
        <v>313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thickBot="1" x14ac:dyDescent="0.35">
      <c r="A219" s="7" t="s">
        <v>314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thickBot="1" x14ac:dyDescent="0.35">
      <c r="A220" s="7" t="s">
        <v>315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thickBot="1" x14ac:dyDescent="0.35">
      <c r="A221" s="7" t="s">
        <v>316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thickBot="1" x14ac:dyDescent="0.35">
      <c r="A222" s="7" t="s">
        <v>317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thickBot="1" x14ac:dyDescent="0.35">
      <c r="A223" s="7" t="s">
        <v>539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thickBot="1" x14ac:dyDescent="0.35">
      <c r="A224" s="7" t="s">
        <v>540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thickBot="1" x14ac:dyDescent="0.35">
      <c r="A225" s="7" t="s">
        <v>541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thickBot="1" x14ac:dyDescent="0.35">
      <c r="A226" s="7" t="s">
        <v>530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thickBot="1" x14ac:dyDescent="0.35">
      <c r="A227" s="7" t="s">
        <v>531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thickBot="1" x14ac:dyDescent="0.35">
      <c r="A228" s="7" t="s">
        <v>532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thickBot="1" x14ac:dyDescent="0.35">
      <c r="A229" s="7" t="s">
        <v>344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thickBot="1" x14ac:dyDescent="0.35">
      <c r="A230" s="7" t="s">
        <v>351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thickBot="1" x14ac:dyDescent="0.35">
      <c r="A231" s="7" t="s">
        <v>355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thickBot="1" x14ac:dyDescent="0.35">
      <c r="A232" s="7" t="s">
        <v>346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thickBot="1" x14ac:dyDescent="0.35">
      <c r="A233" s="7" t="s">
        <v>533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thickBot="1" x14ac:dyDescent="0.35">
      <c r="A234" s="7" t="s">
        <v>534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thickBot="1" x14ac:dyDescent="0.35">
      <c r="A235" s="7" t="s">
        <v>341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thickBot="1" x14ac:dyDescent="0.35">
      <c r="A236" s="7" t="s">
        <v>348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thickBot="1" x14ac:dyDescent="0.35">
      <c r="A237" s="7" t="s">
        <v>352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thickBot="1" x14ac:dyDescent="0.35">
      <c r="A238" s="7" t="s">
        <v>342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thickBot="1" x14ac:dyDescent="0.35">
      <c r="A239" s="7" t="s">
        <v>349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thickBot="1" x14ac:dyDescent="0.35">
      <c r="A240" s="7" t="s">
        <v>353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thickBot="1" x14ac:dyDescent="0.35">
      <c r="A241" s="7" t="s">
        <v>347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thickBot="1" x14ac:dyDescent="0.35">
      <c r="A242" s="7" t="s">
        <v>343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thickBot="1" x14ac:dyDescent="0.35">
      <c r="A243" s="7" t="s">
        <v>350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thickBot="1" x14ac:dyDescent="0.35">
      <c r="A244" s="7" t="s">
        <v>354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thickBot="1" x14ac:dyDescent="0.35">
      <c r="A245" s="7" t="s">
        <v>345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thickBot="1" x14ac:dyDescent="0.35">
      <c r="A246" s="7" t="s">
        <v>543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thickBot="1" x14ac:dyDescent="0.35">
      <c r="A247" s="7" t="s">
        <v>544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thickBot="1" x14ac:dyDescent="0.35">
      <c r="A248" s="7" t="s">
        <v>496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thickBot="1" x14ac:dyDescent="0.35">
      <c r="A249" s="7" t="s">
        <v>499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thickBot="1" x14ac:dyDescent="0.35">
      <c r="A250" s="7" t="s">
        <v>497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thickBot="1" x14ac:dyDescent="0.35">
      <c r="A251" s="7" t="s">
        <v>546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thickBot="1" x14ac:dyDescent="0.35">
      <c r="A252" s="7" t="s">
        <v>547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thickBot="1" x14ac:dyDescent="0.35">
      <c r="A253" s="7" t="s">
        <v>548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thickBot="1" x14ac:dyDescent="0.35">
      <c r="A254" s="7" t="s">
        <v>549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thickBot="1" x14ac:dyDescent="0.35">
      <c r="A255" s="7" t="s">
        <v>550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thickBot="1" x14ac:dyDescent="0.35">
      <c r="A256" s="7" t="s">
        <v>551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thickBot="1" x14ac:dyDescent="0.35">
      <c r="A257" s="7" t="s">
        <v>552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thickBot="1" x14ac:dyDescent="0.35">
      <c r="A258" s="7" t="s">
        <v>553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thickBot="1" x14ac:dyDescent="0.35">
      <c r="A259" s="7" t="s">
        <v>554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thickBot="1" x14ac:dyDescent="0.35">
      <c r="A260" s="7" t="s">
        <v>555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thickBot="1" x14ac:dyDescent="0.35">
      <c r="A261" s="7" t="s">
        <v>320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thickBot="1" x14ac:dyDescent="0.35">
      <c r="A262" s="7" t="s">
        <v>322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thickBot="1" x14ac:dyDescent="0.35">
      <c r="A263" s="7" t="s">
        <v>324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thickBot="1" x14ac:dyDescent="0.35">
      <c r="A264" s="7" t="s">
        <v>326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thickBot="1" x14ac:dyDescent="0.35">
      <c r="A265" s="7" t="s">
        <v>328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thickBot="1" x14ac:dyDescent="0.35">
      <c r="A266" s="7" t="s">
        <v>557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thickBot="1" x14ac:dyDescent="0.35">
      <c r="A267" s="7" t="s">
        <v>336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thickBot="1" x14ac:dyDescent="0.35">
      <c r="A268" s="7" t="s">
        <v>337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thickBot="1" x14ac:dyDescent="0.35">
      <c r="A269" s="7" t="s">
        <v>330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thickBot="1" x14ac:dyDescent="0.35">
      <c r="A270" s="7" t="s">
        <v>334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thickBot="1" x14ac:dyDescent="0.35">
      <c r="A271" s="7" t="s">
        <v>321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thickBot="1" x14ac:dyDescent="0.35">
      <c r="A272" s="7" t="s">
        <v>323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thickBot="1" x14ac:dyDescent="0.35">
      <c r="A273" s="7" t="s">
        <v>325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thickBot="1" x14ac:dyDescent="0.35">
      <c r="A274" s="7" t="s">
        <v>327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thickBot="1" x14ac:dyDescent="0.35">
      <c r="A275" s="7" t="s">
        <v>329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thickBot="1" x14ac:dyDescent="0.35">
      <c r="A276" s="7" t="s">
        <v>568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thickBot="1" x14ac:dyDescent="0.35">
      <c r="A277" s="7" t="s">
        <v>332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thickBot="1" x14ac:dyDescent="0.35">
      <c r="A278" s="7" t="s">
        <v>333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thickBot="1" x14ac:dyDescent="0.35">
      <c r="A279" s="7" t="s">
        <v>331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thickBot="1" x14ac:dyDescent="0.35">
      <c r="A280" s="7" t="s">
        <v>335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thickBot="1" x14ac:dyDescent="0.35">
      <c r="A281" s="7" t="s">
        <v>575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thickBot="1" x14ac:dyDescent="0.35">
      <c r="A282" s="7" t="s">
        <v>576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thickBot="1" x14ac:dyDescent="0.35">
      <c r="A283" s="7" t="s">
        <v>577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thickBot="1" x14ac:dyDescent="0.35">
      <c r="A284" s="7" t="s">
        <v>578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thickBot="1" x14ac:dyDescent="0.35">
      <c r="A285" s="7" t="s">
        <v>319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thickBot="1" x14ac:dyDescent="0.35">
      <c r="A286" s="7" t="s">
        <v>318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thickBot="1" x14ac:dyDescent="0.35">
      <c r="A287" s="7" t="s">
        <v>579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thickBot="1" x14ac:dyDescent="0.35">
      <c r="A288" s="7" t="s">
        <v>580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thickBot="1" x14ac:dyDescent="0.35">
      <c r="A289" s="7" t="s">
        <v>581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thickBot="1" x14ac:dyDescent="0.35">
      <c r="A290" s="7" t="s">
        <v>582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thickBot="1" x14ac:dyDescent="0.35">
      <c r="A291" s="7" t="s">
        <v>588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thickBot="1" x14ac:dyDescent="0.35">
      <c r="A292" s="7" t="s">
        <v>589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thickBot="1" x14ac:dyDescent="0.35">
      <c r="A293" s="7" t="s">
        <v>590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thickBot="1" x14ac:dyDescent="0.35">
      <c r="A294" s="7" t="s">
        <v>591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thickBot="1" x14ac:dyDescent="0.35">
      <c r="A295" s="7" t="s">
        <v>592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thickBot="1" x14ac:dyDescent="0.35">
      <c r="A296" s="7" t="s">
        <v>593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thickBot="1" x14ac:dyDescent="0.35">
      <c r="A297" s="7" t="s">
        <v>594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thickBot="1" x14ac:dyDescent="0.35">
      <c r="A298" s="7" t="s">
        <v>595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thickBot="1" x14ac:dyDescent="0.35">
      <c r="A299" s="7" t="s">
        <v>596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thickBot="1" x14ac:dyDescent="0.35">
      <c r="A300" s="7" t="s">
        <v>597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thickBot="1" x14ac:dyDescent="0.35">
      <c r="A301" s="7" t="s">
        <v>358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thickBot="1" x14ac:dyDescent="0.35">
      <c r="A302" s="7" t="s">
        <v>356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thickBot="1" x14ac:dyDescent="0.35">
      <c r="A303" s="7" t="s">
        <v>500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thickBot="1" x14ac:dyDescent="0.35">
      <c r="A304" s="7" t="s">
        <v>501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" thickBot="1" x14ac:dyDescent="0.35">
      <c r="A305" s="7" t="s">
        <v>502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" thickBot="1" x14ac:dyDescent="0.35">
      <c r="A306" s="7" t="s">
        <v>503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" thickBot="1" x14ac:dyDescent="0.35">
      <c r="A307" s="7" t="s">
        <v>504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thickBot="1" x14ac:dyDescent="0.35">
      <c r="A308" s="7" t="s">
        <v>505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thickBot="1" x14ac:dyDescent="0.35">
      <c r="A309" s="7" t="s">
        <v>506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thickBot="1" x14ac:dyDescent="0.35">
      <c r="A310" s="7" t="s">
        <v>626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" thickBot="1" x14ac:dyDescent="0.35">
      <c r="A311" s="7" t="s">
        <v>507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thickBot="1" x14ac:dyDescent="0.35">
      <c r="A312" s="7" t="s">
        <v>508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" thickBot="1" x14ac:dyDescent="0.35">
      <c r="A313" s="7" t="s">
        <v>509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" thickBot="1" x14ac:dyDescent="0.35">
      <c r="A314" s="7" t="s">
        <v>510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5" thickBot="1" x14ac:dyDescent="0.35">
      <c r="A315" s="7" t="s">
        <v>511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5" thickBot="1" x14ac:dyDescent="0.35">
      <c r="A316" s="7" t="s">
        <v>627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" thickBot="1" x14ac:dyDescent="0.35">
      <c r="A317" s="7" t="s">
        <v>512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thickBot="1" x14ac:dyDescent="0.35">
      <c r="A318" s="7" t="s">
        <v>513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5" thickBot="1" x14ac:dyDescent="0.35">
      <c r="A319" s="7" t="s">
        <v>514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" thickBot="1" x14ac:dyDescent="0.35">
      <c r="A320" s="7" t="s">
        <v>405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5" thickBot="1" x14ac:dyDescent="0.35">
      <c r="A321" s="7" t="s">
        <v>956</v>
      </c>
      <c r="B321" s="3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5" thickBot="1" x14ac:dyDescent="0.35">
      <c r="A322" s="7" t="s">
        <v>957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5" thickBot="1" x14ac:dyDescent="0.35">
      <c r="A323" s="7" t="s">
        <v>515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5" thickBot="1" x14ac:dyDescent="0.35">
      <c r="A324" s="7" t="s">
        <v>516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5" thickBot="1" x14ac:dyDescent="0.35">
      <c r="A325" s="7" t="s">
        <v>517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" thickBot="1" x14ac:dyDescent="0.35">
      <c r="A326" s="7" t="s">
        <v>518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" thickBot="1" x14ac:dyDescent="0.35">
      <c r="A327" s="7" t="s">
        <v>519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" thickBot="1" x14ac:dyDescent="0.35">
      <c r="A328" s="7" t="s">
        <v>520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5" thickBot="1" x14ac:dyDescent="0.35">
      <c r="A329" s="7" t="s">
        <v>521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" thickBot="1" x14ac:dyDescent="0.35">
      <c r="A330" s="7" t="s">
        <v>522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5" thickBot="1" x14ac:dyDescent="0.35">
      <c r="A331" s="7" t="s">
        <v>357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5" thickBot="1" x14ac:dyDescent="0.35">
      <c r="A332" s="7" t="s">
        <v>387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" thickBot="1" x14ac:dyDescent="0.35">
      <c r="A333" s="7" t="s">
        <v>388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ht="15" thickBot="1" x14ac:dyDescent="0.35">
      <c r="A334" s="7" t="s">
        <v>389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ht="15" thickBot="1" x14ac:dyDescent="0.35">
      <c r="A335" s="7" t="s">
        <v>390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5" thickBot="1" x14ac:dyDescent="0.35">
      <c r="A336" s="7" t="s">
        <v>391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5" thickBot="1" x14ac:dyDescent="0.35">
      <c r="A337" s="7" t="s">
        <v>392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5" thickBot="1" x14ac:dyDescent="0.35">
      <c r="A338" s="7" t="s">
        <v>393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5" thickBot="1" x14ac:dyDescent="0.35">
      <c r="A339" s="7" t="s">
        <v>394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5" thickBot="1" x14ac:dyDescent="0.35">
      <c r="A340" s="7" t="s">
        <v>395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ht="15" thickBot="1" x14ac:dyDescent="0.35">
      <c r="A341" s="7" t="s">
        <v>396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ht="15" thickBot="1" x14ac:dyDescent="0.35">
      <c r="A342" s="7" t="s">
        <v>397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ht="15" thickBot="1" x14ac:dyDescent="0.35">
      <c r="A343" s="7" t="s">
        <v>398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ht="15" thickBot="1" x14ac:dyDescent="0.35">
      <c r="A344" s="7" t="s">
        <v>399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ht="15" thickBot="1" x14ac:dyDescent="0.35">
      <c r="A345" s="7" t="s">
        <v>400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ht="15" thickBot="1" x14ac:dyDescent="0.35">
      <c r="A346" s="7" t="s">
        <v>401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ht="15" thickBot="1" x14ac:dyDescent="0.35">
      <c r="A347" s="7" t="s">
        <v>402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ht="15" thickBot="1" x14ac:dyDescent="0.35">
      <c r="A348" s="7" t="s">
        <v>403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ht="15" thickBot="1" x14ac:dyDescent="0.35">
      <c r="A349" s="7" t="s">
        <v>404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5" thickBot="1" x14ac:dyDescent="0.35">
      <c r="A350" s="7" t="s">
        <v>406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5" thickBot="1" x14ac:dyDescent="0.35">
      <c r="A351" s="7" t="s">
        <v>407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5" thickBot="1" x14ac:dyDescent="0.35">
      <c r="A352" s="7" t="s">
        <v>408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5" thickBot="1" x14ac:dyDescent="0.35">
      <c r="A353" s="7" t="s">
        <v>409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5" thickBot="1" x14ac:dyDescent="0.35">
      <c r="A354" s="7" t="s">
        <v>410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15" thickBot="1" x14ac:dyDescent="0.35">
      <c r="A355" s="7" t="s">
        <v>411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ht="15" thickBot="1" x14ac:dyDescent="0.35">
      <c r="A356" s="7" t="s">
        <v>412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15" thickBot="1" x14ac:dyDescent="0.35">
      <c r="A357" s="7" t="s">
        <v>413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ht="15" thickBot="1" x14ac:dyDescent="0.35">
      <c r="A358" s="7" t="s">
        <v>414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ht="15" thickBot="1" x14ac:dyDescent="0.35">
      <c r="A359" s="7" t="s">
        <v>415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ht="15" thickBot="1" x14ac:dyDescent="0.35">
      <c r="A360" s="7" t="s">
        <v>416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ht="15" thickBot="1" x14ac:dyDescent="0.35">
      <c r="A361" s="7" t="s">
        <v>417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5" thickBot="1" x14ac:dyDescent="0.35">
      <c r="A362" s="7" t="s">
        <v>418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5" thickBot="1" x14ac:dyDescent="0.35">
      <c r="A363" s="7" t="s">
        <v>419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5" thickBot="1" x14ac:dyDescent="0.35">
      <c r="A364" s="7" t="s">
        <v>420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ht="15" thickBot="1" x14ac:dyDescent="0.35">
      <c r="A365" s="7" t="s">
        <v>421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5" thickBot="1" x14ac:dyDescent="0.35">
      <c r="A366" s="7" t="s">
        <v>422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5" thickBot="1" x14ac:dyDescent="0.35">
      <c r="A367" s="7" t="s">
        <v>423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ht="15" thickBot="1" x14ac:dyDescent="0.35">
      <c r="A368" s="7" t="s">
        <v>424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ht="15" thickBot="1" x14ac:dyDescent="0.35">
      <c r="A369" s="7" t="s">
        <v>425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ht="15" thickBot="1" x14ac:dyDescent="0.35">
      <c r="A370" s="7" t="s">
        <v>426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ht="15" thickBot="1" x14ac:dyDescent="0.35">
      <c r="A371" s="7" t="s">
        <v>427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ht="15" thickBot="1" x14ac:dyDescent="0.35">
      <c r="A372" s="7" t="s">
        <v>428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ht="15" thickBot="1" x14ac:dyDescent="0.35">
      <c r="A373" s="7" t="s">
        <v>429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ht="15" thickBot="1" x14ac:dyDescent="0.35">
      <c r="A374" s="7" t="s">
        <v>430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5" thickBot="1" x14ac:dyDescent="0.35">
      <c r="A375" s="7" t="s">
        <v>431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5" thickBot="1" x14ac:dyDescent="0.35">
      <c r="A376" s="7" t="s">
        <v>432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5" thickBot="1" x14ac:dyDescent="0.35">
      <c r="A377" s="7" t="s">
        <v>433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ht="15" thickBot="1" x14ac:dyDescent="0.35">
      <c r="A378" s="7" t="s">
        <v>434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ht="15" thickBot="1" x14ac:dyDescent="0.35">
      <c r="A379" s="7" t="s">
        <v>435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ht="15" thickBot="1" x14ac:dyDescent="0.35">
      <c r="A380" s="7" t="s">
        <v>436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ht="15" thickBot="1" x14ac:dyDescent="0.35">
      <c r="A381" s="7" t="s">
        <v>437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ht="15" thickBot="1" x14ac:dyDescent="0.35">
      <c r="A382" s="7" t="s">
        <v>438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ht="15" thickBot="1" x14ac:dyDescent="0.35">
      <c r="A383" s="7" t="s">
        <v>439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ht="15" thickBot="1" x14ac:dyDescent="0.35">
      <c r="A384" s="7" t="s">
        <v>440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ht="15" thickBot="1" x14ac:dyDescent="0.35">
      <c r="A385" s="7" t="s">
        <v>441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5" thickBot="1" x14ac:dyDescent="0.35">
      <c r="A386" s="7" t="s">
        <v>442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5" thickBot="1" x14ac:dyDescent="0.35">
      <c r="A387" s="7" t="s">
        <v>443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5" thickBot="1" x14ac:dyDescent="0.35">
      <c r="A388" s="7" t="s">
        <v>444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5" thickBot="1" x14ac:dyDescent="0.35">
      <c r="A389" s="7" t="s">
        <v>445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ht="15" thickBot="1" x14ac:dyDescent="0.35">
      <c r="A390" s="7" t="s">
        <v>446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5" thickBot="1" x14ac:dyDescent="0.35">
      <c r="A391" s="7" t="s">
        <v>447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ht="15" thickBot="1" x14ac:dyDescent="0.35">
      <c r="A392" s="7" t="s">
        <v>448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ht="15" thickBot="1" x14ac:dyDescent="0.35">
      <c r="A393" s="7" t="s">
        <v>449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ht="15" thickBot="1" x14ac:dyDescent="0.35">
      <c r="A394" s="7" t="s">
        <v>450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 ht="15" thickBot="1" x14ac:dyDescent="0.35">
      <c r="A395" s="7" t="s">
        <v>451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 ht="15" thickBot="1" x14ac:dyDescent="0.35">
      <c r="A396" s="7" t="s">
        <v>452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 ht="15" thickBot="1" x14ac:dyDescent="0.35">
      <c r="A397" s="7" t="s">
        <v>453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ht="15" thickBot="1" x14ac:dyDescent="0.35">
      <c r="A398" s="7" t="s">
        <v>454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5" thickBot="1" x14ac:dyDescent="0.35">
      <c r="A399" s="7" t="s">
        <v>455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ht="15" thickBot="1" x14ac:dyDescent="0.35">
      <c r="A400" s="7" t="s">
        <v>456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ht="15" thickBot="1" x14ac:dyDescent="0.35">
      <c r="A401" s="7" t="s">
        <v>457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ht="15" thickBot="1" x14ac:dyDescent="0.35">
      <c r="A402" s="7" t="s">
        <v>458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ht="15" thickBot="1" x14ac:dyDescent="0.35">
      <c r="A403" s="7" t="s">
        <v>459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 ht="15" thickBot="1" x14ac:dyDescent="0.35">
      <c r="A404" s="7" t="s">
        <v>460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ht="15" thickBot="1" x14ac:dyDescent="0.35">
      <c r="A405" s="7" t="s">
        <v>461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 ht="15" thickBot="1" x14ac:dyDescent="0.35">
      <c r="A406" s="7" t="s">
        <v>462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 ht="15" thickBot="1" x14ac:dyDescent="0.35">
      <c r="A407" s="7" t="s">
        <v>463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 ht="15" thickBot="1" x14ac:dyDescent="0.35">
      <c r="A408" s="7" t="s">
        <v>464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spans="1:13" ht="15" thickBot="1" x14ac:dyDescent="0.35">
      <c r="A409" s="7" t="s">
        <v>465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ht="15" thickBot="1" x14ac:dyDescent="0.35">
      <c r="A410" s="7" t="s">
        <v>466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ht="15" thickBot="1" x14ac:dyDescent="0.35">
      <c r="A411" s="7" t="s">
        <v>467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 ht="15" thickBot="1" x14ac:dyDescent="0.35">
      <c r="A412" s="7" t="s">
        <v>468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ht="15" thickBot="1" x14ac:dyDescent="0.35">
      <c r="A413" s="7" t="s">
        <v>469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 ht="15" thickBot="1" x14ac:dyDescent="0.35">
      <c r="A414" s="7" t="s">
        <v>470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 ht="15" thickBot="1" x14ac:dyDescent="0.35">
      <c r="A415" s="7" t="s">
        <v>471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spans="1:13" ht="15" thickBot="1" x14ac:dyDescent="0.35">
      <c r="A416" s="7" t="s">
        <v>472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 ht="15" thickBot="1" x14ac:dyDescent="0.35">
      <c r="A417" s="7" t="s">
        <v>473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 ht="15" thickBot="1" x14ac:dyDescent="0.35">
      <c r="A418" s="7" t="s">
        <v>474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 ht="15" thickBot="1" x14ac:dyDescent="0.35">
      <c r="A419" s="7" t="s">
        <v>475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 ht="15" thickBot="1" x14ac:dyDescent="0.35">
      <c r="A420" s="7" t="s">
        <v>476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 ht="15" thickBot="1" x14ac:dyDescent="0.35">
      <c r="A421" s="7" t="s">
        <v>477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ht="15" thickBot="1" x14ac:dyDescent="0.35">
      <c r="A422" s="7" t="s">
        <v>478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ht="15" thickBot="1" x14ac:dyDescent="0.35">
      <c r="A423" s="7" t="s">
        <v>479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ht="15" thickBot="1" x14ac:dyDescent="0.35">
      <c r="A424" s="7" t="s">
        <v>480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ht="15" thickBot="1" x14ac:dyDescent="0.35">
      <c r="A425" s="7" t="s">
        <v>481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 ht="15" thickBot="1" x14ac:dyDescent="0.35">
      <c r="A426" s="7" t="s">
        <v>482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spans="1:13" ht="15" thickBot="1" x14ac:dyDescent="0.35">
      <c r="A427" s="7" t="s">
        <v>483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 ht="15" thickBot="1" x14ac:dyDescent="0.35">
      <c r="A428" s="7" t="s">
        <v>484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 ht="15" thickBot="1" x14ac:dyDescent="0.35">
      <c r="A429" s="7" t="s">
        <v>485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 ht="15" thickBot="1" x14ac:dyDescent="0.35">
      <c r="A430" s="7" t="s">
        <v>486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ht="15" thickBot="1" x14ac:dyDescent="0.35">
      <c r="A431" s="7" t="s">
        <v>487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spans="1:13" ht="15" thickBot="1" x14ac:dyDescent="0.35">
      <c r="A432" s="7" t="s">
        <v>488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 ht="15" thickBot="1" x14ac:dyDescent="0.35">
      <c r="A433" s="7" t="s">
        <v>489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 ht="15" thickBot="1" x14ac:dyDescent="0.35">
      <c r="A434" s="7" t="s">
        <v>490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 ht="15" thickBot="1" x14ac:dyDescent="0.35">
      <c r="A435" s="7" t="s">
        <v>491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ht="15" thickBot="1" x14ac:dyDescent="0.35">
      <c r="A436" s="7" t="s">
        <v>492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ht="15" thickBot="1" x14ac:dyDescent="0.35">
      <c r="A437" s="7" t="s">
        <v>493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spans="1:13" ht="15" thickBot="1" x14ac:dyDescent="0.35">
      <c r="A438" s="7" t="s">
        <v>494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spans="1:13" ht="15" thickBot="1" x14ac:dyDescent="0.35">
      <c r="A439" s="7" t="s">
        <v>495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spans="1:13" ht="15" thickBot="1" x14ac:dyDescent="0.35">
      <c r="A440" s="7" t="s">
        <v>523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spans="1:13" ht="15" thickBot="1" x14ac:dyDescent="0.35">
      <c r="A441" s="7" t="s">
        <v>524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spans="1:13" ht="15" thickBot="1" x14ac:dyDescent="0.35">
      <c r="A442" s="7" t="s">
        <v>525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 ht="15" thickBot="1" x14ac:dyDescent="0.35">
      <c r="A443" s="7" t="s">
        <v>526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spans="1:13" ht="15" thickBot="1" x14ac:dyDescent="0.35">
      <c r="A444" s="7" t="s">
        <v>527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 ht="15" thickBot="1" x14ac:dyDescent="0.35">
      <c r="A445" s="7" t="s">
        <v>528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spans="1:13" ht="15" thickBot="1" x14ac:dyDescent="0.35">
      <c r="A446" s="7" t="s">
        <v>529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 ht="15" thickBot="1" x14ac:dyDescent="0.35">
      <c r="A447" s="7" t="s">
        <v>622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ht="15" thickBot="1" x14ac:dyDescent="0.35">
      <c r="A448" s="7" t="s">
        <v>623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ht="15" thickBot="1" x14ac:dyDescent="0.35">
      <c r="A449" s="7" t="s">
        <v>624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 ht="15" thickBot="1" x14ac:dyDescent="0.35">
      <c r="A450" s="7" t="s">
        <v>340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 ht="15" thickBot="1" x14ac:dyDescent="0.35">
      <c r="A451" s="7" t="s">
        <v>653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spans="1:13" ht="15" thickBot="1" x14ac:dyDescent="0.35">
      <c r="A452" s="7" t="s">
        <v>654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 ht="15" thickBot="1" x14ac:dyDescent="0.35">
      <c r="A453" s="7" t="s">
        <v>655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spans="1:13" ht="15" thickBot="1" x14ac:dyDescent="0.35">
      <c r="A454" s="7" t="s">
        <v>644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ht="15" thickBot="1" x14ac:dyDescent="0.35">
      <c r="A455" s="7" t="s">
        <v>645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 ht="15" thickBot="1" x14ac:dyDescent="0.35">
      <c r="A456" s="7" t="s">
        <v>643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 ht="15" thickBot="1" x14ac:dyDescent="0.35">
      <c r="A457" s="7" t="s">
        <v>656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 ht="15" thickBot="1" x14ac:dyDescent="0.35">
      <c r="A458" s="7" t="s">
        <v>338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ht="15" thickBot="1" x14ac:dyDescent="0.35">
      <c r="A459" s="7" t="s">
        <v>646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ht="15" thickBot="1" x14ac:dyDescent="0.35">
      <c r="A460" s="7" t="s">
        <v>647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ht="15" thickBot="1" x14ac:dyDescent="0.35">
      <c r="A461" s="7" t="s">
        <v>359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 ht="15" thickBot="1" x14ac:dyDescent="0.35">
      <c r="A462" s="7" t="s">
        <v>648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spans="1:13" ht="15" thickBot="1" x14ac:dyDescent="0.35">
      <c r="A463" s="7" t="s">
        <v>649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 ht="15" thickBot="1" x14ac:dyDescent="0.35">
      <c r="A464" s="7" t="s">
        <v>657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spans="1:13" ht="15" thickBot="1" x14ac:dyDescent="0.35">
      <c r="A465" s="7" t="s">
        <v>339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spans="1:13" ht="15" thickBot="1" x14ac:dyDescent="0.35">
      <c r="A466" s="7" t="s">
        <v>650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 ht="15" thickBot="1" x14ac:dyDescent="0.35">
      <c r="A467" s="7" t="s">
        <v>651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 ht="15" thickBot="1" x14ac:dyDescent="0.35">
      <c r="A468" s="7" t="s">
        <v>652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spans="1:13" ht="15" thickBot="1" x14ac:dyDescent="0.35">
      <c r="A469" s="7" t="s">
        <v>360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 ht="15" thickBot="1" x14ac:dyDescent="0.35">
      <c r="A470" s="7" t="s">
        <v>361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 ht="15" thickBot="1" x14ac:dyDescent="0.35">
      <c r="A471" s="7" t="s">
        <v>362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ht="15" thickBot="1" x14ac:dyDescent="0.35">
      <c r="A472" s="7" t="s">
        <v>951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ht="15" thickBot="1" x14ac:dyDescent="0.35">
      <c r="A473" s="7" t="s">
        <v>952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spans="1:13" ht="15" thickBot="1" x14ac:dyDescent="0.35">
      <c r="A474" s="7" t="s">
        <v>973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 ht="15" thickBot="1" x14ac:dyDescent="0.35">
      <c r="A475" s="7" t="s">
        <v>980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spans="1:13" ht="15" thickBot="1" x14ac:dyDescent="0.35">
      <c r="A476" s="7" t="s">
        <v>976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M314"/>
  <sheetViews>
    <sheetView zoomScale="165" workbookViewId="0">
      <pane xSplit="1" ySplit="2" topLeftCell="C3" activePane="bottomRight" state="frozen"/>
      <selection pane="topRight" activeCell="B1" sqref="B1"/>
      <selection pane="bottomLeft" activeCell="A3" sqref="A3"/>
      <selection pane="bottomRight" sqref="A1:M1"/>
    </sheetView>
  </sheetViews>
  <sheetFormatPr defaultRowHeight="14.4" x14ac:dyDescent="0.3"/>
  <cols>
    <col min="1" max="1" width="24.77734375" style="4" customWidth="1"/>
  </cols>
  <sheetData>
    <row r="1" spans="1:13" ht="15" thickBot="1" x14ac:dyDescent="0.35">
      <c r="A1" s="34" t="s">
        <v>983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9.8" thickBot="1" x14ac:dyDescent="0.35">
      <c r="A2" s="5" t="s">
        <v>0</v>
      </c>
      <c r="B2" s="6" t="s">
        <v>958</v>
      </c>
      <c r="C2" s="6" t="s">
        <v>959</v>
      </c>
      <c r="D2" s="6" t="s">
        <v>960</v>
      </c>
      <c r="E2" s="6" t="s">
        <v>961</v>
      </c>
      <c r="F2" s="6" t="s">
        <v>962</v>
      </c>
      <c r="G2" s="6" t="s">
        <v>963</v>
      </c>
      <c r="H2" s="6" t="s">
        <v>964</v>
      </c>
      <c r="I2" s="6" t="s">
        <v>965</v>
      </c>
      <c r="J2" s="6" t="s">
        <v>966</v>
      </c>
      <c r="K2" s="6" t="s">
        <v>967</v>
      </c>
      <c r="L2" s="6" t="s">
        <v>968</v>
      </c>
      <c r="M2" s="6" t="s">
        <v>969</v>
      </c>
    </row>
    <row r="3" spans="1:13" ht="15" thickBot="1" x14ac:dyDescent="0.35">
      <c r="A3" s="7" t="s">
        <v>667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thickBot="1" x14ac:dyDescent="0.35">
      <c r="A4" s="7" t="s">
        <v>668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" thickBot="1" x14ac:dyDescent="0.35">
      <c r="A5" s="7" t="s">
        <v>669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thickBot="1" x14ac:dyDescent="0.35">
      <c r="A6" s="7" t="s">
        <v>670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thickBot="1" x14ac:dyDescent="0.35">
      <c r="A7" s="7" t="s">
        <v>671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thickBot="1" x14ac:dyDescent="0.35">
      <c r="A8" s="7" t="s">
        <v>672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thickBot="1" x14ac:dyDescent="0.35">
      <c r="A9" s="7" t="s">
        <v>673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thickBot="1" x14ac:dyDescent="0.35">
      <c r="A10" s="7" t="s">
        <v>674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thickBot="1" x14ac:dyDescent="0.35">
      <c r="A11" s="7" t="s">
        <v>675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thickBot="1" x14ac:dyDescent="0.35">
      <c r="A12" s="7" t="s">
        <v>676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" thickBot="1" x14ac:dyDescent="0.35">
      <c r="A13" s="7" t="s">
        <v>677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thickBot="1" x14ac:dyDescent="0.35">
      <c r="A14" s="7" t="s">
        <v>678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" thickBot="1" x14ac:dyDescent="0.35">
      <c r="A15" s="7" t="s">
        <v>679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thickBot="1" x14ac:dyDescent="0.35">
      <c r="A16" s="7" t="s">
        <v>680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thickBot="1" x14ac:dyDescent="0.35">
      <c r="A17" s="7" t="s">
        <v>681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5" thickBot="1" x14ac:dyDescent="0.35">
      <c r="A18" s="7" t="s">
        <v>682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" thickBot="1" x14ac:dyDescent="0.35">
      <c r="A19" s="7" t="s">
        <v>683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thickBot="1" x14ac:dyDescent="0.35">
      <c r="A20" s="7" t="s">
        <v>684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thickBot="1" x14ac:dyDescent="0.35">
      <c r="A21" s="7" t="s">
        <v>685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thickBot="1" x14ac:dyDescent="0.35">
      <c r="A22" s="7" t="s">
        <v>686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" thickBot="1" x14ac:dyDescent="0.35">
      <c r="A23" s="7" t="s">
        <v>687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thickBot="1" x14ac:dyDescent="0.35">
      <c r="A24" s="7" t="s">
        <v>688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thickBot="1" x14ac:dyDescent="0.35">
      <c r="A25" s="7" t="s">
        <v>689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thickBot="1" x14ac:dyDescent="0.35">
      <c r="A26" s="7" t="s">
        <v>690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" thickBot="1" x14ac:dyDescent="0.35">
      <c r="A27" s="7" t="s">
        <v>691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" thickBot="1" x14ac:dyDescent="0.35">
      <c r="A28" s="7" t="s">
        <v>692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thickBot="1" x14ac:dyDescent="0.35">
      <c r="A29" s="7" t="s">
        <v>693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5" thickBot="1" x14ac:dyDescent="0.35">
      <c r="A30" s="7" t="s">
        <v>694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thickBot="1" x14ac:dyDescent="0.35">
      <c r="A31" s="7" t="s">
        <v>695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thickBot="1" x14ac:dyDescent="0.35">
      <c r="A32" s="7" t="s">
        <v>696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 thickBot="1" x14ac:dyDescent="0.35">
      <c r="A33" s="7" t="s">
        <v>697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" thickBot="1" x14ac:dyDescent="0.35">
      <c r="A34" s="7" t="s">
        <v>698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" thickBot="1" x14ac:dyDescent="0.35">
      <c r="A35" s="7" t="s">
        <v>699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" thickBot="1" x14ac:dyDescent="0.35">
      <c r="A36" s="7" t="s">
        <v>700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thickBot="1" x14ac:dyDescent="0.35">
      <c r="A37" s="7" t="s">
        <v>701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" thickBot="1" x14ac:dyDescent="0.35">
      <c r="A38" s="7" t="s">
        <v>702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thickBot="1" x14ac:dyDescent="0.35">
      <c r="A39" s="7" t="s">
        <v>703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" thickBot="1" x14ac:dyDescent="0.35">
      <c r="A40" s="7" t="s">
        <v>704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" thickBot="1" x14ac:dyDescent="0.35">
      <c r="A41" s="7" t="s">
        <v>705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thickBot="1" x14ac:dyDescent="0.35">
      <c r="A42" s="7" t="s">
        <v>706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thickBot="1" x14ac:dyDescent="0.35">
      <c r="A43" s="7" t="s">
        <v>707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" thickBot="1" x14ac:dyDescent="0.35">
      <c r="A44" s="7" t="s">
        <v>708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thickBot="1" x14ac:dyDescent="0.35">
      <c r="A45" s="7" t="s">
        <v>709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thickBot="1" x14ac:dyDescent="0.35">
      <c r="A46" s="7" t="s">
        <v>710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thickBot="1" x14ac:dyDescent="0.35">
      <c r="A47" s="7" t="s">
        <v>711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thickBot="1" x14ac:dyDescent="0.35">
      <c r="A48" s="7" t="s">
        <v>712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thickBot="1" x14ac:dyDescent="0.35">
      <c r="A49" s="7" t="s">
        <v>713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" thickBot="1" x14ac:dyDescent="0.35">
      <c r="A50" s="7" t="s">
        <v>714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thickBot="1" x14ac:dyDescent="0.35">
      <c r="A51" s="7" t="s">
        <v>715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thickBot="1" x14ac:dyDescent="0.35">
      <c r="A52" s="7" t="s">
        <v>716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" thickBot="1" x14ac:dyDescent="0.35">
      <c r="A53" s="7" t="s">
        <v>717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 thickBot="1" x14ac:dyDescent="0.35">
      <c r="A54" s="7" t="s">
        <v>718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thickBot="1" x14ac:dyDescent="0.35">
      <c r="A55" s="7" t="s">
        <v>719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thickBot="1" x14ac:dyDescent="0.35">
      <c r="A56" s="7" t="s">
        <v>720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thickBot="1" x14ac:dyDescent="0.35">
      <c r="A57" s="7" t="s">
        <v>721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thickBot="1" x14ac:dyDescent="0.35">
      <c r="A58" s="7" t="s">
        <v>722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" thickBot="1" x14ac:dyDescent="0.35">
      <c r="A59" s="7" t="s">
        <v>723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" thickBot="1" x14ac:dyDescent="0.35">
      <c r="A60" s="7" t="s">
        <v>724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" thickBot="1" x14ac:dyDescent="0.35">
      <c r="A61" s="7" t="s">
        <v>725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thickBot="1" x14ac:dyDescent="0.35">
      <c r="A62" s="7" t="s">
        <v>726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" thickBot="1" x14ac:dyDescent="0.35">
      <c r="A63" s="7" t="s">
        <v>727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5" thickBot="1" x14ac:dyDescent="0.35">
      <c r="A64" s="7" t="s">
        <v>728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5" thickBot="1" x14ac:dyDescent="0.35">
      <c r="A65" s="7" t="s">
        <v>729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5" thickBot="1" x14ac:dyDescent="0.35">
      <c r="A66" s="7" t="s">
        <v>730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" thickBot="1" x14ac:dyDescent="0.35">
      <c r="A67" s="7" t="s">
        <v>731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5" thickBot="1" x14ac:dyDescent="0.35">
      <c r="A68" s="7" t="s">
        <v>732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thickBot="1" x14ac:dyDescent="0.35">
      <c r="A69" s="7" t="s">
        <v>733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" thickBot="1" x14ac:dyDescent="0.35">
      <c r="A70" s="7" t="s">
        <v>734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5" thickBot="1" x14ac:dyDescent="0.35">
      <c r="A71" s="7" t="s">
        <v>735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" thickBot="1" x14ac:dyDescent="0.35">
      <c r="A72" s="7" t="s">
        <v>736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thickBot="1" x14ac:dyDescent="0.35">
      <c r="A73" s="7" t="s">
        <v>737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" thickBot="1" x14ac:dyDescent="0.35">
      <c r="A74" s="7" t="s">
        <v>738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thickBot="1" x14ac:dyDescent="0.35">
      <c r="A75" s="7" t="s">
        <v>739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5" thickBot="1" x14ac:dyDescent="0.35">
      <c r="A76" s="7" t="s">
        <v>740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5" thickBot="1" x14ac:dyDescent="0.35">
      <c r="A77" s="7" t="s">
        <v>366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5" thickBot="1" x14ac:dyDescent="0.35">
      <c r="A78" s="7" t="s">
        <v>367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" thickBot="1" x14ac:dyDescent="0.35">
      <c r="A79" s="7" t="s">
        <v>741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5" thickBot="1" x14ac:dyDescent="0.35">
      <c r="A80" s="7" t="s">
        <v>742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" thickBot="1" x14ac:dyDescent="0.35">
      <c r="A81" s="7" t="s">
        <v>743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" thickBot="1" x14ac:dyDescent="0.35">
      <c r="A82" s="7" t="s">
        <v>744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" thickBot="1" x14ac:dyDescent="0.35">
      <c r="A83" s="7" t="s">
        <v>745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" thickBot="1" x14ac:dyDescent="0.35">
      <c r="A84" s="7" t="s">
        <v>746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5" thickBot="1" x14ac:dyDescent="0.35">
      <c r="A85" s="7" t="s">
        <v>747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5" thickBot="1" x14ac:dyDescent="0.35">
      <c r="A86" s="7" t="s">
        <v>748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" thickBot="1" x14ac:dyDescent="0.35">
      <c r="A87" s="7" t="s">
        <v>749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5" thickBot="1" x14ac:dyDescent="0.35">
      <c r="A88" s="7" t="s">
        <v>750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5" thickBot="1" x14ac:dyDescent="0.35">
      <c r="A89" s="7" t="s">
        <v>751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5" thickBot="1" x14ac:dyDescent="0.35">
      <c r="A90" s="7" t="s">
        <v>752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5" thickBot="1" x14ac:dyDescent="0.35">
      <c r="A91" s="7" t="s">
        <v>753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thickBot="1" x14ac:dyDescent="0.35">
      <c r="A92" s="7" t="s">
        <v>754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thickBot="1" x14ac:dyDescent="0.35">
      <c r="A93" s="7" t="s">
        <v>755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5" thickBot="1" x14ac:dyDescent="0.35">
      <c r="A94" s="7" t="s">
        <v>756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5" thickBot="1" x14ac:dyDescent="0.35">
      <c r="A95" s="7" t="s">
        <v>757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5" thickBot="1" x14ac:dyDescent="0.35">
      <c r="A96" s="7" t="s">
        <v>758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" thickBot="1" x14ac:dyDescent="0.35">
      <c r="A97" s="7" t="s">
        <v>759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" thickBot="1" x14ac:dyDescent="0.35">
      <c r="A98" s="7" t="s">
        <v>760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" thickBot="1" x14ac:dyDescent="0.35">
      <c r="A99" s="7" t="s">
        <v>761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5" thickBot="1" x14ac:dyDescent="0.35">
      <c r="A100" s="7" t="s">
        <v>762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5" thickBot="1" x14ac:dyDescent="0.35">
      <c r="A101" s="7" t="s">
        <v>763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5" thickBot="1" x14ac:dyDescent="0.35">
      <c r="A102" s="7" t="s">
        <v>764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thickBot="1" x14ac:dyDescent="0.35">
      <c r="A103" s="7" t="s">
        <v>765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5" thickBot="1" x14ac:dyDescent="0.35">
      <c r="A104" s="7" t="s">
        <v>766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thickBot="1" x14ac:dyDescent="0.35">
      <c r="A105" s="7" t="s">
        <v>767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5" thickBot="1" x14ac:dyDescent="0.35">
      <c r="A106" s="7" t="s">
        <v>768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5" thickBot="1" x14ac:dyDescent="0.35">
      <c r="A107" s="7" t="s">
        <v>769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" thickBot="1" x14ac:dyDescent="0.35">
      <c r="A108" s="7" t="s">
        <v>770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5" thickBot="1" x14ac:dyDescent="0.35">
      <c r="A109" s="7" t="s">
        <v>771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" thickBot="1" x14ac:dyDescent="0.35">
      <c r="A110" s="7" t="s">
        <v>772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thickBot="1" x14ac:dyDescent="0.35">
      <c r="A111" s="7" t="s">
        <v>773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5" thickBot="1" x14ac:dyDescent="0.35">
      <c r="A112" s="7" t="s">
        <v>774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5" thickBot="1" x14ac:dyDescent="0.35">
      <c r="A113" s="7" t="s">
        <v>775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" thickBot="1" x14ac:dyDescent="0.35">
      <c r="A114" s="7" t="s">
        <v>776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" thickBot="1" x14ac:dyDescent="0.35">
      <c r="A115" s="7" t="s">
        <v>777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5" thickBot="1" x14ac:dyDescent="0.35">
      <c r="A116" s="7" t="s">
        <v>778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thickBot="1" x14ac:dyDescent="0.35">
      <c r="A117" s="7" t="s">
        <v>779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5" thickBot="1" x14ac:dyDescent="0.35">
      <c r="A118" s="7" t="s">
        <v>780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" thickBot="1" x14ac:dyDescent="0.35">
      <c r="A119" s="7" t="s">
        <v>781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5" thickBot="1" x14ac:dyDescent="0.35">
      <c r="A120" s="7" t="s">
        <v>782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5" thickBot="1" x14ac:dyDescent="0.35">
      <c r="A121" s="7" t="s">
        <v>783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5" thickBot="1" x14ac:dyDescent="0.35">
      <c r="A122" s="7" t="s">
        <v>784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thickBot="1" x14ac:dyDescent="0.35">
      <c r="A123" s="7" t="s">
        <v>785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5" thickBot="1" x14ac:dyDescent="0.35">
      <c r="A124" s="7" t="s">
        <v>786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5" thickBot="1" x14ac:dyDescent="0.35">
      <c r="A125" s="7" t="s">
        <v>787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5" thickBot="1" x14ac:dyDescent="0.35">
      <c r="A126" s="7" t="s">
        <v>788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5" thickBot="1" x14ac:dyDescent="0.35">
      <c r="A127" s="7" t="s">
        <v>789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" thickBot="1" x14ac:dyDescent="0.35">
      <c r="A128" s="7" t="s">
        <v>790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thickBot="1" x14ac:dyDescent="0.35">
      <c r="A129" s="7" t="s">
        <v>791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thickBot="1" x14ac:dyDescent="0.35">
      <c r="A130" s="7" t="s">
        <v>792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5" thickBot="1" x14ac:dyDescent="0.35">
      <c r="A131" s="7" t="s">
        <v>793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5" thickBot="1" x14ac:dyDescent="0.35">
      <c r="A132" s="7" t="s">
        <v>794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" thickBot="1" x14ac:dyDescent="0.35">
      <c r="A133" s="7" t="s">
        <v>795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5" thickBot="1" x14ac:dyDescent="0.35">
      <c r="A134" s="7" t="s">
        <v>796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thickBot="1" x14ac:dyDescent="0.35">
      <c r="A135" s="7" t="s">
        <v>797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5" thickBot="1" x14ac:dyDescent="0.35">
      <c r="A136" s="7" t="s">
        <v>798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5" thickBot="1" x14ac:dyDescent="0.35">
      <c r="A137" s="7" t="s">
        <v>799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5" thickBot="1" x14ac:dyDescent="0.35">
      <c r="A138" s="7" t="s">
        <v>800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5" thickBot="1" x14ac:dyDescent="0.35">
      <c r="A139" s="7" t="s">
        <v>801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5" thickBot="1" x14ac:dyDescent="0.35">
      <c r="A140" s="7" t="s">
        <v>363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thickBot="1" x14ac:dyDescent="0.35">
      <c r="A141" s="7" t="s">
        <v>802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" thickBot="1" x14ac:dyDescent="0.35">
      <c r="A142" s="7" t="s">
        <v>803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5" thickBot="1" x14ac:dyDescent="0.35">
      <c r="A143" s="7" t="s">
        <v>804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5" thickBot="1" x14ac:dyDescent="0.35">
      <c r="A144" s="7" t="s">
        <v>805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5" thickBot="1" x14ac:dyDescent="0.35">
      <c r="A145" s="7" t="s">
        <v>806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5" thickBot="1" x14ac:dyDescent="0.35">
      <c r="A146" s="7" t="s">
        <v>807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thickBot="1" x14ac:dyDescent="0.35">
      <c r="A147" s="7" t="s">
        <v>808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thickBot="1" x14ac:dyDescent="0.35">
      <c r="A148" s="7" t="s">
        <v>385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5" thickBot="1" x14ac:dyDescent="0.35">
      <c r="A149" s="7" t="s">
        <v>633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5" thickBot="1" x14ac:dyDescent="0.35">
      <c r="A150" s="7" t="s">
        <v>634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5" thickBot="1" x14ac:dyDescent="0.35">
      <c r="A151" s="7" t="s">
        <v>635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5" thickBot="1" x14ac:dyDescent="0.35">
      <c r="A152" s="7" t="s">
        <v>384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thickBot="1" x14ac:dyDescent="0.35">
      <c r="A153" s="7" t="s">
        <v>809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thickBot="1" x14ac:dyDescent="0.35">
      <c r="A154" s="7" t="s">
        <v>386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thickBot="1" x14ac:dyDescent="0.35">
      <c r="A155" s="7" t="s">
        <v>636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thickBot="1" x14ac:dyDescent="0.35">
      <c r="A156" s="7" t="s">
        <v>637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thickBot="1" x14ac:dyDescent="0.35">
      <c r="A157" s="7" t="s">
        <v>810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" thickBot="1" x14ac:dyDescent="0.35">
      <c r="A158" s="7" t="s">
        <v>364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thickBot="1" x14ac:dyDescent="0.35">
      <c r="A159" s="7" t="s">
        <v>811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thickBot="1" x14ac:dyDescent="0.35">
      <c r="A160" s="7" t="s">
        <v>812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" thickBot="1" x14ac:dyDescent="0.35">
      <c r="A161" s="7" t="s">
        <v>813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thickBot="1" x14ac:dyDescent="0.35">
      <c r="A162" s="7" t="s">
        <v>814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thickBot="1" x14ac:dyDescent="0.35">
      <c r="A163" s="7" t="s">
        <v>815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thickBot="1" x14ac:dyDescent="0.35">
      <c r="A164" s="7" t="s">
        <v>816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thickBot="1" x14ac:dyDescent="0.35">
      <c r="A165" s="7" t="s">
        <v>817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thickBot="1" x14ac:dyDescent="0.35">
      <c r="A166" s="7" t="s">
        <v>818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thickBot="1" x14ac:dyDescent="0.35">
      <c r="A167" s="7" t="s">
        <v>819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thickBot="1" x14ac:dyDescent="0.35">
      <c r="A168" s="7" t="s">
        <v>820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thickBot="1" x14ac:dyDescent="0.35">
      <c r="A169" s="7" t="s">
        <v>821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thickBot="1" x14ac:dyDescent="0.35">
      <c r="A170" s="7" t="s">
        <v>822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thickBot="1" x14ac:dyDescent="0.35">
      <c r="A171" s="7" t="s">
        <v>823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thickBot="1" x14ac:dyDescent="0.35">
      <c r="A172" s="7" t="s">
        <v>824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thickBot="1" x14ac:dyDescent="0.35">
      <c r="A173" s="7" t="s">
        <v>825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thickBot="1" x14ac:dyDescent="0.35">
      <c r="A174" s="7" t="s">
        <v>826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thickBot="1" x14ac:dyDescent="0.35">
      <c r="A175" s="7" t="s">
        <v>827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thickBot="1" x14ac:dyDescent="0.35">
      <c r="A176" s="7" t="s">
        <v>828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thickBot="1" x14ac:dyDescent="0.35">
      <c r="A177" s="7" t="s">
        <v>829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thickBot="1" x14ac:dyDescent="0.35">
      <c r="A178" s="7" t="s">
        <v>830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thickBot="1" x14ac:dyDescent="0.35">
      <c r="A179" s="7" t="s">
        <v>831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thickBot="1" x14ac:dyDescent="0.35">
      <c r="A180" s="7" t="s">
        <v>832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thickBot="1" x14ac:dyDescent="0.35">
      <c r="A181" s="7" t="s">
        <v>833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thickBot="1" x14ac:dyDescent="0.35">
      <c r="A182" s="7" t="s">
        <v>834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thickBot="1" x14ac:dyDescent="0.35">
      <c r="A183" s="7" t="s">
        <v>835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thickBot="1" x14ac:dyDescent="0.35">
      <c r="A184" s="7" t="s">
        <v>836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thickBot="1" x14ac:dyDescent="0.35">
      <c r="A185" s="7" t="s">
        <v>837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thickBot="1" x14ac:dyDescent="0.35">
      <c r="A186" s="7" t="s">
        <v>838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thickBot="1" x14ac:dyDescent="0.35">
      <c r="A187" s="7" t="s">
        <v>839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thickBot="1" x14ac:dyDescent="0.35">
      <c r="A188" s="7" t="s">
        <v>840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thickBot="1" x14ac:dyDescent="0.35">
      <c r="A189" s="7" t="s">
        <v>841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thickBot="1" x14ac:dyDescent="0.35">
      <c r="A190" s="7" t="s">
        <v>842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thickBot="1" x14ac:dyDescent="0.35">
      <c r="A191" s="7" t="s">
        <v>843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thickBot="1" x14ac:dyDescent="0.35">
      <c r="A192" s="7" t="s">
        <v>844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thickBot="1" x14ac:dyDescent="0.35">
      <c r="A193" s="7" t="s">
        <v>845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thickBot="1" x14ac:dyDescent="0.35">
      <c r="A194" s="7" t="s">
        <v>846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thickBot="1" x14ac:dyDescent="0.35">
      <c r="A195" s="7" t="s">
        <v>847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thickBot="1" x14ac:dyDescent="0.35">
      <c r="A196" s="7" t="s">
        <v>848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thickBot="1" x14ac:dyDescent="0.35">
      <c r="A197" s="7" t="s">
        <v>849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thickBot="1" x14ac:dyDescent="0.35">
      <c r="A198" s="7" t="s">
        <v>850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thickBot="1" x14ac:dyDescent="0.35">
      <c r="A199" s="7" t="s">
        <v>851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thickBot="1" x14ac:dyDescent="0.35">
      <c r="A200" s="7" t="s">
        <v>852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thickBot="1" x14ac:dyDescent="0.35">
      <c r="A201" s="7" t="s">
        <v>853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thickBot="1" x14ac:dyDescent="0.35">
      <c r="A202" s="7" t="s">
        <v>854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thickBot="1" x14ac:dyDescent="0.35">
      <c r="A203" s="7" t="s">
        <v>855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thickBot="1" x14ac:dyDescent="0.35">
      <c r="A204" s="7" t="s">
        <v>368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thickBot="1" x14ac:dyDescent="0.35">
      <c r="A205" s="7" t="s">
        <v>369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thickBot="1" x14ac:dyDescent="0.35">
      <c r="A206" s="7" t="s">
        <v>370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thickBot="1" x14ac:dyDescent="0.35">
      <c r="A207" s="7" t="s">
        <v>371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thickBot="1" x14ac:dyDescent="0.35">
      <c r="A208" s="7" t="s">
        <v>372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thickBot="1" x14ac:dyDescent="0.35">
      <c r="A209" s="7" t="s">
        <v>373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thickBot="1" x14ac:dyDescent="0.35">
      <c r="A210" s="7" t="s">
        <v>374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thickBot="1" x14ac:dyDescent="0.35">
      <c r="A211" s="7" t="s">
        <v>375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thickBot="1" x14ac:dyDescent="0.35">
      <c r="A212" s="7" t="s">
        <v>638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thickBot="1" x14ac:dyDescent="0.35">
      <c r="A213" s="7" t="s">
        <v>376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thickBot="1" x14ac:dyDescent="0.35">
      <c r="A214" s="7" t="s">
        <v>377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thickBot="1" x14ac:dyDescent="0.35">
      <c r="A215" s="7" t="s">
        <v>378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thickBot="1" x14ac:dyDescent="0.35">
      <c r="A216" s="7" t="s">
        <v>639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thickBot="1" x14ac:dyDescent="0.35">
      <c r="A217" s="7" t="s">
        <v>379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thickBot="1" x14ac:dyDescent="0.35">
      <c r="A218" s="7" t="s">
        <v>380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thickBot="1" x14ac:dyDescent="0.35">
      <c r="A219" s="7" t="s">
        <v>381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thickBot="1" x14ac:dyDescent="0.35">
      <c r="A220" s="7" t="s">
        <v>382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thickBot="1" x14ac:dyDescent="0.35">
      <c r="A221" s="7" t="s">
        <v>383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thickBot="1" x14ac:dyDescent="0.35">
      <c r="A222" s="7" t="s">
        <v>856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thickBot="1" x14ac:dyDescent="0.35">
      <c r="A223" s="7" t="s">
        <v>857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thickBot="1" x14ac:dyDescent="0.35">
      <c r="A224" s="7" t="s">
        <v>858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thickBot="1" x14ac:dyDescent="0.35">
      <c r="A225" s="7" t="s">
        <v>859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thickBot="1" x14ac:dyDescent="0.35">
      <c r="A226" s="7" t="s">
        <v>860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thickBot="1" x14ac:dyDescent="0.35">
      <c r="A227" s="7" t="s">
        <v>861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thickBot="1" x14ac:dyDescent="0.35">
      <c r="A228" s="7" t="s">
        <v>862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thickBot="1" x14ac:dyDescent="0.35">
      <c r="A229" s="7" t="s">
        <v>863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thickBot="1" x14ac:dyDescent="0.35">
      <c r="A230" s="7" t="s">
        <v>864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thickBot="1" x14ac:dyDescent="0.35">
      <c r="A231" s="7" t="s">
        <v>865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thickBot="1" x14ac:dyDescent="0.35">
      <c r="A232" s="7" t="s">
        <v>866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thickBot="1" x14ac:dyDescent="0.35">
      <c r="A233" s="7" t="s">
        <v>867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thickBot="1" x14ac:dyDescent="0.35">
      <c r="A234" s="7" t="s">
        <v>868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thickBot="1" x14ac:dyDescent="0.35">
      <c r="A235" s="7" t="s">
        <v>869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thickBot="1" x14ac:dyDescent="0.35">
      <c r="A236" s="7" t="s">
        <v>870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thickBot="1" x14ac:dyDescent="0.35">
      <c r="A237" s="7" t="s">
        <v>871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thickBot="1" x14ac:dyDescent="0.35">
      <c r="A238" s="7" t="s">
        <v>872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thickBot="1" x14ac:dyDescent="0.35">
      <c r="A239" s="7" t="s">
        <v>873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thickBot="1" x14ac:dyDescent="0.35">
      <c r="A240" s="7" t="s">
        <v>874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thickBot="1" x14ac:dyDescent="0.35">
      <c r="A241" s="7" t="s">
        <v>875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thickBot="1" x14ac:dyDescent="0.35">
      <c r="A242" s="7" t="s">
        <v>876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thickBot="1" x14ac:dyDescent="0.35">
      <c r="A243" s="7" t="s">
        <v>877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thickBot="1" x14ac:dyDescent="0.35">
      <c r="A244" s="7" t="s">
        <v>878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thickBot="1" x14ac:dyDescent="0.35">
      <c r="A245" s="7" t="s">
        <v>879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thickBot="1" x14ac:dyDescent="0.35">
      <c r="A246" s="7" t="s">
        <v>880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thickBot="1" x14ac:dyDescent="0.35">
      <c r="A247" s="7" t="s">
        <v>881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thickBot="1" x14ac:dyDescent="0.35">
      <c r="A248" s="7" t="s">
        <v>882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thickBot="1" x14ac:dyDescent="0.35">
      <c r="A249" s="7" t="s">
        <v>883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thickBot="1" x14ac:dyDescent="0.35">
      <c r="A250" s="7" t="s">
        <v>884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thickBot="1" x14ac:dyDescent="0.35">
      <c r="A251" s="7" t="s">
        <v>885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thickBot="1" x14ac:dyDescent="0.35">
      <c r="A252" s="7" t="s">
        <v>886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thickBot="1" x14ac:dyDescent="0.35">
      <c r="A253" s="7" t="s">
        <v>887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thickBot="1" x14ac:dyDescent="0.35">
      <c r="A254" s="7" t="s">
        <v>888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thickBot="1" x14ac:dyDescent="0.35">
      <c r="A255" s="7" t="s">
        <v>889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thickBot="1" x14ac:dyDescent="0.35">
      <c r="A256" s="7" t="s">
        <v>890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thickBot="1" x14ac:dyDescent="0.35">
      <c r="A257" s="7" t="s">
        <v>891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thickBot="1" x14ac:dyDescent="0.35">
      <c r="A258" s="7" t="s">
        <v>892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thickBot="1" x14ac:dyDescent="0.35">
      <c r="A259" s="7" t="s">
        <v>893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thickBot="1" x14ac:dyDescent="0.35">
      <c r="A260" s="7" t="s">
        <v>894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thickBot="1" x14ac:dyDescent="0.35">
      <c r="A261" s="7" t="s">
        <v>895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thickBot="1" x14ac:dyDescent="0.35">
      <c r="A262" s="7" t="s">
        <v>896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thickBot="1" x14ac:dyDescent="0.35">
      <c r="A263" s="7" t="s">
        <v>897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thickBot="1" x14ac:dyDescent="0.35">
      <c r="A264" s="7" t="s">
        <v>898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thickBot="1" x14ac:dyDescent="0.35">
      <c r="A265" s="7" t="s">
        <v>899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thickBot="1" x14ac:dyDescent="0.35">
      <c r="A266" s="7" t="s">
        <v>900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thickBot="1" x14ac:dyDescent="0.35">
      <c r="A267" s="7" t="s">
        <v>901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thickBot="1" x14ac:dyDescent="0.35">
      <c r="A268" s="7" t="s">
        <v>902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thickBot="1" x14ac:dyDescent="0.35">
      <c r="A269" s="7" t="s">
        <v>903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thickBot="1" x14ac:dyDescent="0.35">
      <c r="A270" s="7" t="s">
        <v>904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thickBot="1" x14ac:dyDescent="0.35">
      <c r="A271" s="7" t="s">
        <v>905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thickBot="1" x14ac:dyDescent="0.35">
      <c r="A272" s="7" t="s">
        <v>906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thickBot="1" x14ac:dyDescent="0.35">
      <c r="A273" s="7" t="s">
        <v>907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thickBot="1" x14ac:dyDescent="0.35">
      <c r="A274" s="7" t="s">
        <v>908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thickBot="1" x14ac:dyDescent="0.35">
      <c r="A275" s="7" t="s">
        <v>909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thickBot="1" x14ac:dyDescent="0.35">
      <c r="A276" s="7" t="s">
        <v>910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thickBot="1" x14ac:dyDescent="0.35">
      <c r="A277" s="7" t="s">
        <v>911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thickBot="1" x14ac:dyDescent="0.35">
      <c r="A278" s="7" t="s">
        <v>912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thickBot="1" x14ac:dyDescent="0.35">
      <c r="A279" s="7" t="s">
        <v>913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thickBot="1" x14ac:dyDescent="0.35">
      <c r="A280" s="7" t="s">
        <v>914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thickBot="1" x14ac:dyDescent="0.35">
      <c r="A281" s="7" t="s">
        <v>915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thickBot="1" x14ac:dyDescent="0.35">
      <c r="A282" s="7" t="s">
        <v>916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thickBot="1" x14ac:dyDescent="0.35">
      <c r="A283" s="7" t="s">
        <v>917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thickBot="1" x14ac:dyDescent="0.35">
      <c r="A284" s="7" t="s">
        <v>918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thickBot="1" x14ac:dyDescent="0.35">
      <c r="A285" s="7" t="s">
        <v>919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thickBot="1" x14ac:dyDescent="0.35">
      <c r="A286" s="7" t="s">
        <v>920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thickBot="1" x14ac:dyDescent="0.35">
      <c r="A287" s="7" t="s">
        <v>921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thickBot="1" x14ac:dyDescent="0.35">
      <c r="A288" s="7" t="s">
        <v>922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thickBot="1" x14ac:dyDescent="0.35">
      <c r="A289" s="7" t="s">
        <v>923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thickBot="1" x14ac:dyDescent="0.35">
      <c r="A290" s="7" t="s">
        <v>924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thickBot="1" x14ac:dyDescent="0.35">
      <c r="A291" s="7" t="s">
        <v>925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thickBot="1" x14ac:dyDescent="0.35">
      <c r="A292" s="7" t="s">
        <v>926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thickBot="1" x14ac:dyDescent="0.35">
      <c r="A293" s="7" t="s">
        <v>927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thickBot="1" x14ac:dyDescent="0.35">
      <c r="A294" s="7" t="s">
        <v>928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thickBot="1" x14ac:dyDescent="0.35">
      <c r="A295" s="7" t="s">
        <v>929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thickBot="1" x14ac:dyDescent="0.35">
      <c r="A296" s="7" t="s">
        <v>930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thickBot="1" x14ac:dyDescent="0.35">
      <c r="A297" s="7" t="s">
        <v>931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thickBot="1" x14ac:dyDescent="0.35">
      <c r="A298" s="7" t="s">
        <v>932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thickBot="1" x14ac:dyDescent="0.35">
      <c r="A299" s="7" t="s">
        <v>933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thickBot="1" x14ac:dyDescent="0.35">
      <c r="A300" s="7" t="s">
        <v>934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thickBot="1" x14ac:dyDescent="0.35">
      <c r="A301" s="7" t="s">
        <v>935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thickBot="1" x14ac:dyDescent="0.35">
      <c r="A302" s="7" t="s">
        <v>936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thickBot="1" x14ac:dyDescent="0.35">
      <c r="A303" s="7" t="s">
        <v>937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thickBot="1" x14ac:dyDescent="0.35">
      <c r="A304" s="7" t="s">
        <v>365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" thickBot="1" x14ac:dyDescent="0.35">
      <c r="A305" s="7" t="s">
        <v>938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" thickBot="1" x14ac:dyDescent="0.35">
      <c r="A306" s="7" t="s">
        <v>205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" thickBot="1" x14ac:dyDescent="0.35">
      <c r="A307" s="7" t="s">
        <v>206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thickBot="1" x14ac:dyDescent="0.35">
      <c r="A308" s="7" t="s">
        <v>939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thickBot="1" x14ac:dyDescent="0.35">
      <c r="A309" s="7" t="s">
        <v>976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thickBot="1" x14ac:dyDescent="0.35">
      <c r="A310" s="7" t="s">
        <v>977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" thickBot="1" x14ac:dyDescent="0.35">
      <c r="A311" s="7" t="s">
        <v>978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thickBot="1" x14ac:dyDescent="0.35">
      <c r="A312" s="7" t="s">
        <v>979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" thickBot="1" x14ac:dyDescent="0.35">
      <c r="A313" s="7" t="s">
        <v>277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" thickBot="1" x14ac:dyDescent="0.35">
      <c r="A314" s="7" t="s">
        <v>278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Verification Sheet</vt:lpstr>
      <vt:lpstr>Data from DHIS2 (AA)</vt:lpstr>
      <vt:lpstr>Data from DHIS2 (BB)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"Man Bahadur Oli" &lt;mboliskt@gmail.com&gt;</dc:creator>
  <cp:keywords/>
  <dc:description/>
  <cp:lastModifiedBy>mboliskt</cp:lastModifiedBy>
  <cp:revision/>
  <dcterms:created xsi:type="dcterms:W3CDTF">2015-06-05T18:17:20Z</dcterms:created>
  <dcterms:modified xsi:type="dcterms:W3CDTF">2024-05-03T05:59:23Z</dcterms:modified>
  <cp:category/>
  <cp:contentStatus/>
</cp:coreProperties>
</file>