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Desktop/Research with Becca/RPDR/"/>
    </mc:Choice>
  </mc:AlternateContent>
  <xr:revisionPtr revIDLastSave="0" documentId="13_ncr:1_{04DD4BBE-77F5-D244-AF8A-F857E1C803CE}" xr6:coauthVersionLast="46" xr6:coauthVersionMax="46" xr10:uidLastSave="{00000000-0000-0000-0000-000000000000}"/>
  <bookViews>
    <workbookView xWindow="4680" yWindow="500" windowWidth="23980" windowHeight="17500" activeTab="3" xr2:uid="{91B86367-0610-F24F-88C2-86F9A112A2F5}"/>
  </bookViews>
  <sheets>
    <sheet name="RPDR Effect Estimates" sheetId="1" r:id="rId1"/>
    <sheet name="Bottom Two - Unit bivariate eff" sheetId="2" r:id="rId2"/>
    <sheet name="Bottom Two 2 wo quality of out" sheetId="5" r:id="rId3"/>
    <sheet name="Delta B Comparisons" sheetId="3" r:id="rId4"/>
    <sheet name="Variable Interaction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3" i="3" l="1"/>
  <c r="V41" i="3"/>
  <c r="V40" i="3"/>
  <c r="V39" i="3"/>
  <c r="V38" i="3"/>
  <c r="V37" i="3"/>
  <c r="V36" i="3"/>
  <c r="V35" i="3"/>
  <c r="V34" i="3"/>
  <c r="V22" i="3"/>
  <c r="V29" i="3"/>
  <c r="V28" i="3"/>
  <c r="V27" i="3"/>
  <c r="V26" i="3"/>
  <c r="V25" i="3"/>
  <c r="V24" i="3"/>
  <c r="V23" i="3"/>
  <c r="V18" i="3"/>
  <c r="V17" i="3"/>
  <c r="V16" i="3"/>
  <c r="V15" i="3"/>
  <c r="V14" i="3"/>
  <c r="V13" i="3"/>
  <c r="V12" i="3"/>
  <c r="V8" i="3"/>
  <c r="V7" i="3"/>
  <c r="V6" i="3"/>
  <c r="V5" i="3"/>
  <c r="V4" i="3"/>
  <c r="V3" i="3"/>
  <c r="P18" i="3"/>
  <c r="P17" i="3"/>
  <c r="P16" i="3"/>
  <c r="P15" i="3"/>
  <c r="P14" i="3"/>
  <c r="P13" i="3"/>
  <c r="P12" i="3"/>
  <c r="P8" i="3"/>
  <c r="P7" i="3"/>
  <c r="P6" i="3"/>
  <c r="P5" i="3"/>
  <c r="P4" i="3"/>
  <c r="P3" i="3"/>
  <c r="C33" i="5"/>
  <c r="C32" i="5"/>
  <c r="C31" i="5"/>
  <c r="C30" i="5"/>
  <c r="C29" i="5"/>
  <c r="C28" i="5"/>
  <c r="C27" i="5"/>
  <c r="C26" i="5"/>
  <c r="C24" i="5"/>
  <c r="C22" i="5"/>
  <c r="C21" i="5"/>
  <c r="C20" i="5"/>
  <c r="C19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3" i="5"/>
  <c r="J78" i="3"/>
  <c r="J79" i="3"/>
  <c r="J80" i="3"/>
  <c r="J81" i="3"/>
  <c r="J82" i="3"/>
  <c r="J83" i="3"/>
  <c r="J84" i="3"/>
  <c r="J85" i="3"/>
  <c r="J86" i="3"/>
  <c r="J87" i="3"/>
  <c r="J88" i="3"/>
  <c r="J73" i="3"/>
  <c r="J74" i="3"/>
  <c r="J75" i="3"/>
  <c r="J76" i="3"/>
  <c r="J77" i="3"/>
  <c r="J63" i="3"/>
  <c r="J64" i="3"/>
  <c r="J30" i="3"/>
  <c r="J70" i="3"/>
  <c r="J69" i="3"/>
  <c r="J68" i="3"/>
  <c r="J67" i="3"/>
  <c r="J66" i="3"/>
  <c r="J65" i="3"/>
  <c r="J62" i="3"/>
  <c r="J61" i="3"/>
  <c r="J60" i="3"/>
  <c r="J59" i="3"/>
  <c r="J49" i="3"/>
  <c r="J55" i="3"/>
  <c r="J54" i="3"/>
  <c r="J53" i="3"/>
  <c r="J52" i="3"/>
  <c r="J51" i="3"/>
  <c r="J50" i="3"/>
  <c r="J48" i="3"/>
  <c r="J47" i="3"/>
  <c r="J46" i="3"/>
  <c r="J36" i="3"/>
  <c r="J42" i="3"/>
  <c r="J41" i="3"/>
  <c r="J40" i="3"/>
  <c r="J39" i="3"/>
  <c r="J38" i="3"/>
  <c r="J37" i="3"/>
  <c r="J35" i="3"/>
  <c r="J34" i="3"/>
  <c r="J24" i="3"/>
  <c r="J29" i="3"/>
  <c r="J28" i="3"/>
  <c r="J27" i="3"/>
  <c r="J26" i="3"/>
  <c r="J25" i="3"/>
  <c r="J23" i="3"/>
  <c r="J12" i="3"/>
  <c r="J18" i="3"/>
  <c r="J17" i="3"/>
  <c r="J16" i="3"/>
  <c r="J15" i="3"/>
  <c r="J14" i="3"/>
  <c r="J13" i="3"/>
  <c r="J8" i="3"/>
  <c r="J7" i="3"/>
  <c r="J6" i="3"/>
  <c r="J5" i="3"/>
  <c r="J4" i="3"/>
  <c r="J3" i="3"/>
  <c r="D25" i="3"/>
  <c r="D26" i="3"/>
  <c r="D27" i="3"/>
  <c r="D28" i="3"/>
  <c r="D29" i="3"/>
  <c r="D30" i="3"/>
  <c r="D31" i="3"/>
  <c r="D32" i="3"/>
  <c r="D24" i="3"/>
  <c r="D14" i="3"/>
  <c r="D15" i="3"/>
  <c r="D16" i="3"/>
  <c r="D17" i="3"/>
  <c r="D18" i="3"/>
  <c r="D19" i="3"/>
  <c r="D20" i="3"/>
  <c r="D13" i="3"/>
  <c r="D3" i="3"/>
  <c r="D6" i="3"/>
  <c r="D4" i="3"/>
  <c r="D5" i="3"/>
  <c r="D7" i="3"/>
  <c r="D8" i="3"/>
  <c r="D9" i="3"/>
  <c r="C5" i="2" l="1"/>
  <c r="C6" i="2" l="1"/>
  <c r="C7" i="2"/>
  <c r="C8" i="2"/>
  <c r="C9" i="2"/>
  <c r="C10" i="2"/>
  <c r="C11" i="2"/>
  <c r="C12" i="2"/>
  <c r="C13" i="2"/>
  <c r="C14" i="2"/>
  <c r="C15" i="2"/>
  <c r="C16" i="2"/>
  <c r="C17" i="2"/>
  <c r="C19" i="2"/>
  <c r="C20" i="2"/>
  <c r="C21" i="2"/>
  <c r="C22" i="2"/>
  <c r="C24" i="2"/>
  <c r="C25" i="2"/>
  <c r="C27" i="2"/>
  <c r="C28" i="2"/>
  <c r="C29" i="2"/>
  <c r="C30" i="2"/>
  <c r="C31" i="2"/>
  <c r="C32" i="2"/>
  <c r="C33" i="2"/>
  <c r="C34" i="2"/>
  <c r="C3" i="2"/>
  <c r="C6" i="1"/>
  <c r="C127" i="1"/>
  <c r="C128" i="1"/>
  <c r="C129" i="1"/>
  <c r="C130" i="1"/>
  <c r="C131" i="1"/>
  <c r="C123" i="1"/>
  <c r="C124" i="1"/>
  <c r="C125" i="1"/>
  <c r="C126" i="1"/>
  <c r="C122" i="1"/>
  <c r="C114" i="1"/>
  <c r="C113" i="1"/>
  <c r="C112" i="1"/>
  <c r="C109" i="1"/>
  <c r="C110" i="1"/>
  <c r="C111" i="1"/>
  <c r="C115" i="1"/>
  <c r="C116" i="1"/>
  <c r="C117" i="1"/>
  <c r="C118" i="1"/>
  <c r="C119" i="1"/>
  <c r="C120" i="1"/>
  <c r="C121" i="1"/>
  <c r="C108" i="1"/>
  <c r="C107" i="1"/>
  <c r="C106" i="1"/>
  <c r="C68" i="1"/>
  <c r="C73" i="1"/>
  <c r="C5" i="1"/>
  <c r="C105" i="1"/>
  <c r="B104" i="1"/>
  <c r="C104" i="1" s="1"/>
  <c r="B103" i="1"/>
  <c r="C103" i="1" s="1"/>
  <c r="B102" i="1"/>
  <c r="C102" i="1" s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2" i="1"/>
  <c r="C71" i="1"/>
  <c r="C70" i="1"/>
  <c r="C69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4" i="1"/>
  <c r="C3" i="1"/>
</calcChain>
</file>

<file path=xl/sharedStrings.xml><?xml version="1.0" encoding="utf-8"?>
<sst xmlns="http://schemas.openxmlformats.org/spreadsheetml/2006/main" count="605" uniqueCount="251">
  <si>
    <t>Age</t>
  </si>
  <si>
    <t>Effect Estimate</t>
  </si>
  <si>
    <t>Hometown_City</t>
  </si>
  <si>
    <t>Race</t>
  </si>
  <si>
    <t>Body_Type</t>
  </si>
  <si>
    <t>Sewing</t>
  </si>
  <si>
    <t>Dancing</t>
  </si>
  <si>
    <t>Singing</t>
  </si>
  <si>
    <t>Lip_Sync_Ass</t>
  </si>
  <si>
    <t>Expressed_Hardship</t>
  </si>
  <si>
    <t>Outfit_Reveal_11</t>
  </si>
  <si>
    <t>Do_They_Know_Words1</t>
  </si>
  <si>
    <t>Carson1</t>
  </si>
  <si>
    <t>Ross1</t>
  </si>
  <si>
    <t>Santino1</t>
  </si>
  <si>
    <t>Michelle1</t>
  </si>
  <si>
    <t>Merle1</t>
  </si>
  <si>
    <t>Outfit_Reveal1</t>
  </si>
  <si>
    <t>Death_Drop1</t>
  </si>
  <si>
    <t>Wig_Removed1</t>
  </si>
  <si>
    <t>Sewing1</t>
  </si>
  <si>
    <t>Dancing1</t>
  </si>
  <si>
    <t>Singing1</t>
  </si>
  <si>
    <t>Lip_Sync_Ass1</t>
  </si>
  <si>
    <t>Expressed_Hardship1</t>
  </si>
  <si>
    <t>ref</t>
  </si>
  <si>
    <t xml:space="preserve"> </t>
  </si>
  <si>
    <t>Hometown_City (Albuquerque)</t>
  </si>
  <si>
    <t>Predictor</t>
  </si>
  <si>
    <t>Standard Error</t>
  </si>
  <si>
    <t>Pr(&gt;|z|)</t>
  </si>
  <si>
    <t>Hometown_City (Reference = New York)</t>
  </si>
  <si>
    <t xml:space="preserve">2.74e-10*** </t>
  </si>
  <si>
    <t>Estimate</t>
  </si>
  <si>
    <t>Hometown_City (Austin)</t>
  </si>
  <si>
    <t>Hometown_City (Azusa)</t>
  </si>
  <si>
    <t>0.033863*</t>
  </si>
  <si>
    <t>Hometown_City (Back Swamp)</t>
  </si>
  <si>
    <t>Hometown_City (Bayamon)</t>
  </si>
  <si>
    <t>Hometown_City (Bedford)</t>
  </si>
  <si>
    <t>Hometown_City (Boston)</t>
  </si>
  <si>
    <t>Hometown_City (Brooklyn)</t>
  </si>
  <si>
    <t>Hometown_City (Carolina)</t>
  </si>
  <si>
    <t>Hometown_City (Cayey)</t>
  </si>
  <si>
    <t>Hometown_City (Cherry Hill)</t>
  </si>
  <si>
    <t>Hometown_City (Chicago)</t>
  </si>
  <si>
    <t>Hometown_City (Cincinnati)</t>
  </si>
  <si>
    <t>Hometown_City (Cleveland)</t>
  </si>
  <si>
    <t>Hometown_City (Columbus)</t>
  </si>
  <si>
    <t>Hometown_City (Dallas)</t>
  </si>
  <si>
    <t>Hometown_City (Dayton)</t>
  </si>
  <si>
    <t>Hometown_City (Denver)</t>
  </si>
  <si>
    <t>Hometown_City (Dorado)</t>
  </si>
  <si>
    <t>Hometown_City (Echo Park)</t>
  </si>
  <si>
    <t>Hometown_City (Elmwood Park)</t>
  </si>
  <si>
    <t>Hometown_City (Falls Church)</t>
  </si>
  <si>
    <t>Hometown_City (Gainesville)</t>
  </si>
  <si>
    <t>Hometown_City (Gloucester)</t>
  </si>
  <si>
    <t>Hometown_City (Greenville)</t>
  </si>
  <si>
    <t>Hometown_City (Guaynabo)</t>
  </si>
  <si>
    <t>Hometown_City (Harlem)</t>
  </si>
  <si>
    <t>Hometown_City (Hudson)</t>
  </si>
  <si>
    <t>Hometown_City (Indianapolis)</t>
  </si>
  <si>
    <t>Hometown_City (Iowa City)</t>
  </si>
  <si>
    <t>Hometown_City (Johnson City)</t>
  </si>
  <si>
    <t>Hometown_City (Kansas City)</t>
  </si>
  <si>
    <t>Hometown_City (Las Vegas)</t>
  </si>
  <si>
    <t>Hometown_City (Long Beach)</t>
  </si>
  <si>
    <t>Hometown_City (Los Angeles)</t>
  </si>
  <si>
    <t>Hometown_City (Manati)</t>
  </si>
  <si>
    <t>Hometown_City (Mesquite)</t>
  </si>
  <si>
    <t>Hometown_City (Milwaukee)</t>
  </si>
  <si>
    <t>0.040935*</t>
  </si>
  <si>
    <t>Hometown_City (Minneapolis)</t>
  </si>
  <si>
    <t>Hometown_City (Mira Loma)</t>
  </si>
  <si>
    <t>Hometown_City (Nashville)</t>
  </si>
  <si>
    <t>Hometown_City (New Orleans)</t>
  </si>
  <si>
    <t>Hometown_City (Norwalk)</t>
  </si>
  <si>
    <t>Hometown_City (Orlando)</t>
  </si>
  <si>
    <t>0.039789*</t>
  </si>
  <si>
    <t>Hometown_City (Owensboro)</t>
  </si>
  <si>
    <t>Hometown_City (Pittsburgh)</t>
  </si>
  <si>
    <t>Hometown_City (Queens)</t>
  </si>
  <si>
    <t>Hometown_City (Raleigh)</t>
  </si>
  <si>
    <t>Hometown_City (Redlands)</t>
  </si>
  <si>
    <t>Hometown_City (Riverdale)</t>
  </si>
  <si>
    <t>Hometown_City (Riverside)</t>
  </si>
  <si>
    <t>Hometown_City (Rochester)</t>
  </si>
  <si>
    <t>Hometown_City (San Diego)</t>
  </si>
  <si>
    <t>Hometown_City (San Juan)</t>
  </si>
  <si>
    <t>Hometown_City (Savannah)</t>
  </si>
  <si>
    <t>Hometown_City (Seattle)</t>
  </si>
  <si>
    <t>Hometown_City (Shreveport)</t>
  </si>
  <si>
    <t>Hometown_City (South Beach)</t>
  </si>
  <si>
    <t>Hometown_City (Southlake)</t>
  </si>
  <si>
    <t>Hometown_City (St. Petersburg)</t>
  </si>
  <si>
    <t>Hometown_City (Tallahassee)</t>
  </si>
  <si>
    <t>Hometown_City (Tampa)</t>
  </si>
  <si>
    <t>Hometown_City (The Bronx)</t>
  </si>
  <si>
    <t>Hometown_City (Tucson)</t>
  </si>
  <si>
    <t>Hometown_City (Van Nuys)</t>
  </si>
  <si>
    <t>Hometown_City (West Hollywood)</t>
  </si>
  <si>
    <t>Hometown_City (Worcester)</t>
  </si>
  <si>
    <t>Hometown_State (reference = New York)</t>
  </si>
  <si>
    <t>7.9e-12***</t>
  </si>
  <si>
    <t>Hometown_State (Arizona)</t>
  </si>
  <si>
    <t>Hometown_State (California)</t>
  </si>
  <si>
    <t>Hometown_State (Colorado)</t>
  </si>
  <si>
    <t>Hometown_State (Florida)</t>
  </si>
  <si>
    <t>Hometown_State (Georgia)</t>
  </si>
  <si>
    <t>Hometown_State (Illinois)</t>
  </si>
  <si>
    <t>Hometown_State (Indiana)</t>
  </si>
  <si>
    <t>Hometown_State (Iowa)</t>
  </si>
  <si>
    <t>Hometown_State (Kentucky)</t>
  </si>
  <si>
    <t>Hometown_State (Louisiana)</t>
  </si>
  <si>
    <t>Hometown_State (Massachusetts)</t>
  </si>
  <si>
    <t>Hometown_State (Michigan)</t>
  </si>
  <si>
    <t>Hometown_State (Minnesota)</t>
  </si>
  <si>
    <t>Hometown_State (Missouri)</t>
  </si>
  <si>
    <t>Hometown_State (Nevada)</t>
  </si>
  <si>
    <t>Hometown_State (New Jersey)</t>
  </si>
  <si>
    <t>Hometown_State (North Carolina)</t>
  </si>
  <si>
    <t>Hometown_State (New Mexico)</t>
  </si>
  <si>
    <t>Hometown_State (Ohio)</t>
  </si>
  <si>
    <t>Hometown_State (Pennsylvania)</t>
  </si>
  <si>
    <t>Hometown_State (Puerto Rico)</t>
  </si>
  <si>
    <t>Hometown_State (Tennessee)</t>
  </si>
  <si>
    <t>Hometown_State (Texas)</t>
  </si>
  <si>
    <t>Hometown_State (Virginia)</t>
  </si>
  <si>
    <t>Hometown_State (Washington)</t>
  </si>
  <si>
    <t>Hometown_State (Wisconsin)</t>
  </si>
  <si>
    <t>Quality_Of_Outfit (Toot)</t>
  </si>
  <si>
    <t>0.000551 ***</t>
  </si>
  <si>
    <t>Quality_Of_Outfit (Reference = Boot)</t>
  </si>
  <si>
    <t>Gender (Trans)</t>
  </si>
  <si>
    <t>Race (reference = White)</t>
  </si>
  <si>
    <t>Race (Asian)</t>
  </si>
  <si>
    <t>Race (Black)</t>
  </si>
  <si>
    <t>Race (Latin)</t>
  </si>
  <si>
    <t>Race (Other)</t>
  </si>
  <si>
    <t>0.0344 *</t>
  </si>
  <si>
    <t xml:space="preserve"> 0.0394 *</t>
  </si>
  <si>
    <t>Signif. codes:  0 ‘***’ 0.001 ‘**’ 0.01 ‘*’ 0.05 ‘.’ 0.1 ‘ ’ 1</t>
  </si>
  <si>
    <t>9.9e-13 ***</t>
  </si>
  <si>
    <t>Body_Type (reference = Not Big)</t>
  </si>
  <si>
    <t>Body_Type (Thick n Juicy)</t>
  </si>
  <si>
    <t>Body_Type (Chunky yet Funky)</t>
  </si>
  <si>
    <t>4.52e-13 ***</t>
  </si>
  <si>
    <t>Type_Queen (Reference = Comedy)</t>
  </si>
  <si>
    <t>Type_Queen (Pageant)</t>
  </si>
  <si>
    <t>Type_Queen (Look)</t>
  </si>
  <si>
    <t>Type_Queen (Other)</t>
  </si>
  <si>
    <t>2.22e-12 ***</t>
  </si>
  <si>
    <t xml:space="preserve">0.00115 ** </t>
  </si>
  <si>
    <t>2.5e-06 ***</t>
  </si>
  <si>
    <t>0.000209 ***</t>
  </si>
  <si>
    <t>1.23e-05 ***</t>
  </si>
  <si>
    <t>1.34e-06 ***</t>
  </si>
  <si>
    <t>Hometown_City (Atlanta)</t>
  </si>
  <si>
    <t>1.26e-05 ***</t>
  </si>
  <si>
    <t xml:space="preserve"> 0.0287 *</t>
  </si>
  <si>
    <t>0.00129 **</t>
  </si>
  <si>
    <t>0.0235 *</t>
  </si>
  <si>
    <t>1.49e-10 ***</t>
  </si>
  <si>
    <t>0.0023 **</t>
  </si>
  <si>
    <t>Analysis of Maximum Likelihood Estimates</t>
  </si>
  <si>
    <t xml:space="preserve">Hometown_State </t>
  </si>
  <si>
    <t>Wig_Removed</t>
  </si>
  <si>
    <t>Death_Drop</t>
  </si>
  <si>
    <t>Outfit_Reveal</t>
  </si>
  <si>
    <t>Quality_Of_Outfit</t>
  </si>
  <si>
    <t>Merle</t>
  </si>
  <si>
    <t>Michelle</t>
  </si>
  <si>
    <t>Santino</t>
  </si>
  <si>
    <t>Ross</t>
  </si>
  <si>
    <t>Carson</t>
  </si>
  <si>
    <t>Do_They_Know_Words</t>
  </si>
  <si>
    <t>Outfit_Reveal_1</t>
  </si>
  <si>
    <t xml:space="preserve">Gender </t>
  </si>
  <si>
    <t>Df</t>
  </si>
  <si>
    <t>Dev</t>
  </si>
  <si>
    <t>Pr(&gt;Chi)</t>
  </si>
  <si>
    <t>0.001599**</t>
  </si>
  <si>
    <t>0.04049*</t>
  </si>
  <si>
    <t xml:space="preserve">Type_Queen </t>
  </si>
  <si>
    <t>0.002688**</t>
  </si>
  <si>
    <t>0.000001932***</t>
  </si>
  <si>
    <t>2.206e-06 ***</t>
  </si>
  <si>
    <t>0.000007181***</t>
  </si>
  <si>
    <t>0.005739 **</t>
  </si>
  <si>
    <t>0.001168 **</t>
  </si>
  <si>
    <t>0.02077 *</t>
  </si>
  <si>
    <t>8.683e-12 ***</t>
  </si>
  <si>
    <t>0.002174 **</t>
  </si>
  <si>
    <t>Hometown_City (Fort Lauderdale)</t>
  </si>
  <si>
    <t>Hometown_City (San Francisco)</t>
  </si>
  <si>
    <t>Hometown_City (Other)</t>
  </si>
  <si>
    <t>Model 6</t>
  </si>
  <si>
    <t xml:space="preserve">Full Model </t>
  </si>
  <si>
    <t>𝜷 Estimates</t>
  </si>
  <si>
    <t>∆ β</t>
  </si>
  <si>
    <t>Model 5</t>
  </si>
  <si>
    <t>Model 4</t>
  </si>
  <si>
    <t>Interactions</t>
  </si>
  <si>
    <t>Outfit_Reveal:Gender</t>
  </si>
  <si>
    <t>Outfit_Reveal:Quality_Of_Outfit</t>
  </si>
  <si>
    <t>Outfit_Reveal:Do_They_Know_Words</t>
  </si>
  <si>
    <t>Outfit_Reveal:Sewing</t>
  </si>
  <si>
    <t>Outfit_Reveal:Lip_Sync_Ass</t>
  </si>
  <si>
    <t>Outfit_Reveal:Expressed_Hardship</t>
  </si>
  <si>
    <t>Gender:Do_They_Know_Words</t>
  </si>
  <si>
    <t>Gender:Sewing</t>
  </si>
  <si>
    <t>Gender:Lip_Sync_Ass</t>
  </si>
  <si>
    <t>Gender:Expressed_Hardship</t>
  </si>
  <si>
    <t>Quality_Of_Outfit:Do_They_Know_Words</t>
  </si>
  <si>
    <t>Quality_Of_Outfit:Sewing</t>
  </si>
  <si>
    <t>Quality_Of_Outfit:Lip_Sync_Ass</t>
  </si>
  <si>
    <t>Quality_Of_Outfit:Expressed_Hardship</t>
  </si>
  <si>
    <t>Do_They_Know_Words:Sewing</t>
  </si>
  <si>
    <t>Do_They_Know_Words:Lip_Sync_Ass</t>
  </si>
  <si>
    <t>Do_They_Know_Words:Expressed_Hardship</t>
  </si>
  <si>
    <t>Sewing:Lip_Sync_Ass</t>
  </si>
  <si>
    <t>Sewing:Expressed_Hardship</t>
  </si>
  <si>
    <t>Likelihood Ratio Tests with Null Model</t>
  </si>
  <si>
    <t xml:space="preserve">Analysis of First Order Interactions in Bottom Two </t>
  </si>
  <si>
    <t>Model 3</t>
  </si>
  <si>
    <t>Model 2</t>
  </si>
  <si>
    <t>Gender</t>
  </si>
  <si>
    <t>Model 1</t>
  </si>
  <si>
    <t>summary(Model_6 &lt;- glm(OUTCOME_LOSS ~ Outfit_Reveal + Quality_Of_Outfit + Do_They_Know_Words + Gender + Sewing + Lip_Sync_Ass + Expressed_Hardship, family = binomial(link='logit'), data = Bottom_Two))</t>
  </si>
  <si>
    <t>Preliminary Main Effects Model:</t>
  </si>
  <si>
    <t>B Estimate</t>
  </si>
  <si>
    <t>NA</t>
  </si>
  <si>
    <t xml:space="preserve">Gender:Quality_Of_Outfit </t>
  </si>
  <si>
    <t xml:space="preserve">Reference Levels </t>
  </si>
  <si>
    <t>Quality of Outfit Boot</t>
  </si>
  <si>
    <t>Outfit Reveal 0</t>
  </si>
  <si>
    <t>Gender Cis</t>
  </si>
  <si>
    <t>Do They Know Words 0</t>
  </si>
  <si>
    <t>Sewing 0</t>
  </si>
  <si>
    <t>Lip Sync Ass 0</t>
  </si>
  <si>
    <t xml:space="preserve">Expressed Hardship 0 </t>
  </si>
  <si>
    <t>B Estimate Comparisons For Bottom Two</t>
  </si>
  <si>
    <t>Body Type (Thick n Juicy)</t>
  </si>
  <si>
    <t>Body Type (Chunky Yet Funky)</t>
  </si>
  <si>
    <t>Unit Bivariate Model Effect Estimates</t>
  </si>
  <si>
    <t>B Estimate Comparisons For Bottom Two 2 (excluding Quality of Outfit)</t>
  </si>
  <si>
    <t xml:space="preserve">Likelihood Ratio Tests with Null Model </t>
  </si>
  <si>
    <t>Body_Type (Bodacious)</t>
  </si>
  <si>
    <t>B Estimate Comparisons for Bottom Two 2 (Body Type Collapsed)</t>
  </si>
  <si>
    <t>B Estimate Comparisons for Bottom Two 2 (Body Type &amp; Race Collapsed)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</si>
</sst>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333333"/>
      <name val="Open Sans"/>
    </font>
    <font>
      <sz val="8"/>
      <name val="Calibri"/>
      <family val="2"/>
      <scheme val="minor"/>
    </font>
    <font>
      <b/>
      <i/>
      <sz val="12"/>
      <color theme="1"/>
      <name val="Cambria Math"/>
      <family val="1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B7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Fill="1" applyBorder="1" applyAlignment="1"/>
    <xf numFmtId="0" fontId="0" fillId="2" borderId="1" xfId="0" applyFill="1" applyBorder="1"/>
    <xf numFmtId="0" fontId="2" fillId="0" borderId="0" xfId="0" applyFont="1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1" fillId="0" borderId="1" xfId="0" applyFont="1" applyFill="1" applyBorder="1"/>
    <xf numFmtId="0" fontId="0" fillId="0" borderId="1" xfId="0" applyFont="1" applyFill="1" applyBorder="1"/>
    <xf numFmtId="11" fontId="0" fillId="0" borderId="1" xfId="0" applyNumberFormat="1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7" borderId="1" xfId="0" applyFill="1" applyBorder="1" applyAlignment="1">
      <alignment horizontal="right"/>
    </xf>
    <xf numFmtId="11" fontId="0" fillId="0" borderId="1" xfId="0" applyNumberFormat="1" applyBorder="1" applyAlignment="1">
      <alignment horizontal="right"/>
    </xf>
    <xf numFmtId="0" fontId="0" fillId="0" borderId="2" xfId="0" applyFill="1" applyBorder="1"/>
    <xf numFmtId="0" fontId="1" fillId="8" borderId="1" xfId="0" applyFont="1" applyFill="1" applyBorder="1"/>
    <xf numFmtId="0" fontId="4" fillId="8" borderId="1" xfId="0" applyFont="1" applyFill="1" applyBorder="1" applyAlignment="1">
      <alignment horizontal="center"/>
    </xf>
    <xf numFmtId="0" fontId="5" fillId="0" borderId="1" xfId="0" applyFont="1" applyBorder="1"/>
    <xf numFmtId="0" fontId="0" fillId="0" borderId="5" xfId="0" applyBorder="1"/>
    <xf numFmtId="0" fontId="0" fillId="0" borderId="0" xfId="0" applyBorder="1"/>
    <xf numFmtId="0" fontId="0" fillId="0" borderId="5" xfId="0" applyFont="1" applyBorder="1"/>
    <xf numFmtId="0" fontId="0" fillId="11" borderId="5" xfId="0" applyFill="1" applyBorder="1"/>
    <xf numFmtId="0" fontId="5" fillId="0" borderId="1" xfId="0" applyFont="1" applyFill="1" applyBorder="1"/>
    <xf numFmtId="0" fontId="5" fillId="0" borderId="0" xfId="0" applyFont="1" applyBorder="1"/>
    <xf numFmtId="0" fontId="1" fillId="9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1" fillId="9" borderId="1" xfId="0" applyFont="1" applyFill="1" applyBorder="1" applyAlignment="1"/>
    <xf numFmtId="0" fontId="0" fillId="0" borderId="1" xfId="0" applyBorder="1" applyAlignment="1"/>
    <xf numFmtId="0" fontId="1" fillId="0" borderId="0" xfId="0" applyFont="1"/>
    <xf numFmtId="0" fontId="0" fillId="10" borderId="1" xfId="0" applyFill="1" applyBorder="1" applyAlignment="1">
      <alignment horizontal="right"/>
    </xf>
    <xf numFmtId="0" fontId="0" fillId="0" borderId="1" xfId="0" applyFill="1" applyBorder="1" applyAlignment="1"/>
    <xf numFmtId="0" fontId="0" fillId="10" borderId="1" xfId="0" applyFill="1" applyBorder="1" applyAlignment="1">
      <alignment horizontal="left"/>
    </xf>
    <xf numFmtId="0" fontId="0" fillId="10" borderId="1" xfId="0" applyFont="1" applyFill="1" applyBorder="1"/>
    <xf numFmtId="11" fontId="0" fillId="10" borderId="1" xfId="0" applyNumberFormat="1" applyFill="1" applyBorder="1" applyAlignment="1">
      <alignment horizontal="right"/>
    </xf>
    <xf numFmtId="0" fontId="1" fillId="4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 vertical="top" wrapText="1"/>
    </xf>
    <xf numFmtId="0" fontId="1" fillId="9" borderId="2" xfId="0" applyFont="1" applyFill="1" applyBorder="1" applyAlignment="1">
      <alignment horizontal="left"/>
    </xf>
    <xf numFmtId="0" fontId="1" fillId="9" borderId="3" xfId="0" applyFont="1" applyFill="1" applyBorder="1" applyAlignment="1">
      <alignment horizontal="left"/>
    </xf>
    <xf numFmtId="0" fontId="1" fillId="9" borderId="4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5B7FF"/>
      <color rgb="FFF69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F1DD9-A0CB-2E42-BC0A-13187B41B5A6}">
  <dimension ref="A1:L143"/>
  <sheetViews>
    <sheetView topLeftCell="A41" zoomScaleNormal="100" workbookViewId="0">
      <selection activeCell="E137" sqref="E137"/>
    </sheetView>
  </sheetViews>
  <sheetFormatPr baseColWidth="10" defaultRowHeight="16"/>
  <cols>
    <col min="1" max="1" width="34.33203125" customWidth="1"/>
    <col min="2" max="2" width="11.33203125" customWidth="1"/>
    <col min="3" max="3" width="14.6640625" customWidth="1"/>
    <col min="4" max="4" width="13.6640625" customWidth="1"/>
    <col min="5" max="5" width="15" style="4" customWidth="1"/>
    <col min="7" max="7" width="20.6640625" customWidth="1"/>
    <col min="8" max="8" width="25.1640625" customWidth="1"/>
    <col min="9" max="9" width="6.5" customWidth="1"/>
    <col min="10" max="10" width="14.33203125" style="15" customWidth="1"/>
    <col min="11" max="11" width="19.1640625" style="4" customWidth="1"/>
  </cols>
  <sheetData>
    <row r="1" spans="1:12">
      <c r="A1" s="43" t="s">
        <v>165</v>
      </c>
      <c r="B1" s="43"/>
      <c r="C1" s="43"/>
      <c r="D1" s="43"/>
      <c r="E1" s="43"/>
      <c r="H1" s="44" t="s">
        <v>223</v>
      </c>
      <c r="I1" s="45"/>
      <c r="J1" s="45"/>
      <c r="K1" s="46"/>
      <c r="L1" s="1"/>
    </row>
    <row r="2" spans="1:12">
      <c r="A2" s="10" t="s">
        <v>28</v>
      </c>
      <c r="B2" s="10" t="s">
        <v>33</v>
      </c>
      <c r="C2" s="10" t="s">
        <v>1</v>
      </c>
      <c r="D2" s="10" t="s">
        <v>29</v>
      </c>
      <c r="E2" s="11" t="s">
        <v>30</v>
      </c>
      <c r="H2" s="17" t="s">
        <v>28</v>
      </c>
      <c r="I2" s="17" t="s">
        <v>179</v>
      </c>
      <c r="J2" s="18" t="s">
        <v>180</v>
      </c>
      <c r="K2" s="20" t="s">
        <v>181</v>
      </c>
    </row>
    <row r="3" spans="1:12">
      <c r="A3" s="8" t="s">
        <v>0</v>
      </c>
      <c r="B3" s="8">
        <v>5.1339999999999997E-3</v>
      </c>
      <c r="C3" s="8">
        <f t="shared" ref="C3:C34" si="0">EXP(B3)</f>
        <v>1.0051472015606018</v>
      </c>
      <c r="D3" s="8">
        <v>1.9727000000000001E-2</v>
      </c>
      <c r="E3" s="9">
        <v>0.78269999999999995</v>
      </c>
      <c r="H3" s="8" t="s">
        <v>0</v>
      </c>
      <c r="I3" s="6">
        <v>1</v>
      </c>
      <c r="J3" s="16">
        <v>7.5680999999999998E-2</v>
      </c>
      <c r="K3" s="7">
        <v>0.78320000000000001</v>
      </c>
    </row>
    <row r="4" spans="1:12">
      <c r="A4" s="12" t="s">
        <v>31</v>
      </c>
      <c r="B4" s="8">
        <v>-3.5455800000000002</v>
      </c>
      <c r="C4" s="8">
        <f t="shared" si="0"/>
        <v>2.8851883563393133E-2</v>
      </c>
      <c r="D4" s="8">
        <v>0.56166000000000005</v>
      </c>
      <c r="E4" s="9" t="s">
        <v>32</v>
      </c>
      <c r="H4" s="13" t="s">
        <v>2</v>
      </c>
      <c r="I4" s="6">
        <v>70</v>
      </c>
      <c r="J4" s="16">
        <v>110.04</v>
      </c>
      <c r="K4" s="7" t="s">
        <v>182</v>
      </c>
    </row>
    <row r="5" spans="1:12">
      <c r="A5" s="8" t="s">
        <v>27</v>
      </c>
      <c r="B5" s="8">
        <v>3.1889799999999999</v>
      </c>
      <c r="C5" s="8">
        <f t="shared" si="0"/>
        <v>24.263665877647803</v>
      </c>
      <c r="D5" s="8">
        <v>1.5030300000000001</v>
      </c>
      <c r="E5" s="9" t="s">
        <v>36</v>
      </c>
      <c r="H5" s="13" t="s">
        <v>166</v>
      </c>
      <c r="I5" s="6">
        <v>26</v>
      </c>
      <c r="J5" s="16">
        <v>39.835000000000001</v>
      </c>
      <c r="K5" s="7" t="s">
        <v>183</v>
      </c>
    </row>
    <row r="6" spans="1:12">
      <c r="A6" s="8" t="s">
        <v>158</v>
      </c>
      <c r="B6" s="8">
        <v>0.31734000000000001</v>
      </c>
      <c r="C6" s="8">
        <f t="shared" si="0"/>
        <v>1.3734694721684571</v>
      </c>
      <c r="D6" s="8">
        <v>0.59260999999999997</v>
      </c>
      <c r="E6" s="9">
        <v>0.59231</v>
      </c>
      <c r="H6" s="8" t="s">
        <v>178</v>
      </c>
      <c r="I6" s="6">
        <v>1</v>
      </c>
      <c r="J6" s="16">
        <v>3.7336</v>
      </c>
      <c r="K6" s="7">
        <v>5.3330000000000002E-2</v>
      </c>
    </row>
    <row r="7" spans="1:12">
      <c r="A7" s="8" t="s">
        <v>34</v>
      </c>
      <c r="B7" s="8">
        <v>1.06752</v>
      </c>
      <c r="C7" s="8">
        <f t="shared" si="0"/>
        <v>2.908158316785308</v>
      </c>
      <c r="D7" s="8">
        <v>0.89207999999999998</v>
      </c>
      <c r="E7" s="9">
        <v>0.231436</v>
      </c>
      <c r="H7" s="13" t="s">
        <v>3</v>
      </c>
      <c r="I7" s="6">
        <v>4</v>
      </c>
      <c r="J7" s="16">
        <v>6.5617000000000001</v>
      </c>
      <c r="K7" s="7">
        <v>0.16089999999999999</v>
      </c>
    </row>
    <row r="8" spans="1:12">
      <c r="A8" s="8" t="s">
        <v>35</v>
      </c>
      <c r="B8" s="8">
        <v>-16.922160000000002</v>
      </c>
      <c r="C8" s="8">
        <f t="shared" si="0"/>
        <v>4.4750644056727835E-8</v>
      </c>
      <c r="D8" s="8">
        <v>1818.7752</v>
      </c>
      <c r="E8" s="9">
        <v>0.99257600000000001</v>
      </c>
      <c r="H8" s="13" t="s">
        <v>4</v>
      </c>
      <c r="I8" s="6">
        <v>2</v>
      </c>
      <c r="J8" s="16">
        <v>0.67452000000000001</v>
      </c>
      <c r="K8" s="7">
        <v>0.7137</v>
      </c>
    </row>
    <row r="9" spans="1:12">
      <c r="A9" s="8" t="s">
        <v>37</v>
      </c>
      <c r="B9" s="8">
        <v>0.58089000000000002</v>
      </c>
      <c r="C9" s="8">
        <f t="shared" si="0"/>
        <v>1.7876287125238584</v>
      </c>
      <c r="D9" s="8">
        <v>1.15452</v>
      </c>
      <c r="E9" s="9">
        <v>0.61486200000000002</v>
      </c>
      <c r="H9" s="8" t="s">
        <v>184</v>
      </c>
      <c r="I9" s="6">
        <v>3</v>
      </c>
      <c r="J9" s="16">
        <v>14.166</v>
      </c>
      <c r="K9" s="7" t="s">
        <v>185</v>
      </c>
    </row>
    <row r="10" spans="1:12">
      <c r="A10" s="8" t="s">
        <v>38</v>
      </c>
      <c r="B10" s="8">
        <v>-16.368770000000001</v>
      </c>
      <c r="C10" s="8">
        <f t="shared" si="0"/>
        <v>7.782757765483981E-8</v>
      </c>
      <c r="D10" s="8">
        <v>2253.6343099999999</v>
      </c>
      <c r="E10" s="9">
        <v>0.99420500000000001</v>
      </c>
      <c r="H10" s="8" t="s">
        <v>5</v>
      </c>
      <c r="I10" s="6">
        <v>1</v>
      </c>
      <c r="J10" s="16">
        <v>22.661000000000001</v>
      </c>
      <c r="K10" s="7" t="s">
        <v>186</v>
      </c>
    </row>
    <row r="11" spans="1:12">
      <c r="A11" s="8" t="s">
        <v>39</v>
      </c>
      <c r="B11" s="8">
        <v>2.2511199999999998</v>
      </c>
      <c r="C11" s="8">
        <f t="shared" si="0"/>
        <v>9.4983680534253825</v>
      </c>
      <c r="D11" s="8">
        <v>1.3052900000000001</v>
      </c>
      <c r="E11" s="9">
        <v>8.4597000000000006E-2</v>
      </c>
      <c r="H11" s="8" t="s">
        <v>6</v>
      </c>
      <c r="I11" s="6">
        <v>1</v>
      </c>
      <c r="J11" s="16">
        <v>2.3624000000000001</v>
      </c>
      <c r="K11" s="7">
        <v>0.12429999999999999</v>
      </c>
    </row>
    <row r="12" spans="1:12">
      <c r="A12" s="8" t="s">
        <v>40</v>
      </c>
      <c r="B12" s="8">
        <v>-0.13102</v>
      </c>
      <c r="C12" s="8">
        <f t="shared" si="0"/>
        <v>0.87720023021099813</v>
      </c>
      <c r="D12" s="8">
        <v>0.71282000000000001</v>
      </c>
      <c r="E12" s="9">
        <v>0.85416400000000003</v>
      </c>
      <c r="H12" s="8" t="s">
        <v>7</v>
      </c>
      <c r="I12" s="6">
        <v>1</v>
      </c>
      <c r="J12" s="16">
        <v>15.741</v>
      </c>
      <c r="K12" s="21">
        <v>7.2650000000000004E-5</v>
      </c>
    </row>
    <row r="13" spans="1:12">
      <c r="A13" s="8" t="s">
        <v>41</v>
      </c>
      <c r="B13" s="8">
        <v>-0.87385999999999997</v>
      </c>
      <c r="C13" s="8">
        <f t="shared" si="0"/>
        <v>0.4173375133608449</v>
      </c>
      <c r="D13" s="8">
        <v>0.61858000000000002</v>
      </c>
      <c r="E13" s="9">
        <v>0.157752</v>
      </c>
      <c r="H13" s="8" t="s">
        <v>8</v>
      </c>
      <c r="I13" s="6">
        <v>1</v>
      </c>
      <c r="J13" s="16">
        <v>21.98</v>
      </c>
      <c r="K13" s="21">
        <v>2.7549999999999999E-6</v>
      </c>
    </row>
    <row r="14" spans="1:12">
      <c r="A14" s="8" t="s">
        <v>42</v>
      </c>
      <c r="B14" s="8">
        <v>1.6217999999999999</v>
      </c>
      <c r="C14" s="8">
        <f t="shared" si="0"/>
        <v>5.0621940700538097</v>
      </c>
      <c r="D14" s="8">
        <v>1.23119</v>
      </c>
      <c r="E14" s="9">
        <v>0.187753</v>
      </c>
      <c r="H14" s="8" t="s">
        <v>9</v>
      </c>
      <c r="I14" s="6">
        <v>1</v>
      </c>
      <c r="J14" s="16">
        <v>22.407</v>
      </c>
      <c r="K14" s="7" t="s">
        <v>187</v>
      </c>
    </row>
    <row r="15" spans="1:12">
      <c r="A15" s="8" t="s">
        <v>43</v>
      </c>
      <c r="B15" s="8">
        <v>0.53932000000000002</v>
      </c>
      <c r="C15" s="8">
        <f t="shared" si="0"/>
        <v>1.7148403741694467</v>
      </c>
      <c r="D15" s="8">
        <v>1.1445399999999999</v>
      </c>
      <c r="E15" s="9">
        <v>0.63749</v>
      </c>
    </row>
    <row r="16" spans="1:12">
      <c r="A16" s="8" t="s">
        <v>44</v>
      </c>
      <c r="B16" s="8">
        <v>1.19547</v>
      </c>
      <c r="C16" s="8">
        <f t="shared" si="0"/>
        <v>3.3051108075889339</v>
      </c>
      <c r="D16" s="8">
        <v>1.1879299999999999</v>
      </c>
      <c r="E16" s="9">
        <v>0.314249</v>
      </c>
    </row>
    <row r="17" spans="1:5">
      <c r="A17" s="8" t="s">
        <v>45</v>
      </c>
      <c r="B17" s="8">
        <v>-9.8570000000000005E-2</v>
      </c>
      <c r="C17" s="8">
        <f t="shared" si="0"/>
        <v>0.90613226113591538</v>
      </c>
      <c r="D17" s="8">
        <v>0.48332999999999998</v>
      </c>
      <c r="E17" s="9">
        <v>0.83839799999999998</v>
      </c>
    </row>
    <row r="18" spans="1:5">
      <c r="A18" s="8" t="s">
        <v>46</v>
      </c>
      <c r="B18" s="8">
        <v>22.111650000000001</v>
      </c>
      <c r="C18" s="8">
        <f t="shared" si="0"/>
        <v>4008367948.3667102</v>
      </c>
      <c r="D18" s="8">
        <v>6522.6386300000004</v>
      </c>
      <c r="E18" s="9">
        <v>0.99729500000000004</v>
      </c>
    </row>
    <row r="19" spans="1:5">
      <c r="A19" s="8" t="s">
        <v>47</v>
      </c>
      <c r="B19" s="8">
        <v>2.2511199999999998</v>
      </c>
      <c r="C19" s="8">
        <f t="shared" si="0"/>
        <v>9.4983680534253825</v>
      </c>
      <c r="D19" s="8">
        <v>1.3052900000000001</v>
      </c>
      <c r="E19" s="9">
        <v>8.4597000000000006E-2</v>
      </c>
    </row>
    <row r="20" spans="1:5">
      <c r="A20" s="8" t="s">
        <v>48</v>
      </c>
      <c r="B20" s="8">
        <v>-0.51587000000000005</v>
      </c>
      <c r="C20" s="8">
        <f t="shared" si="0"/>
        <v>0.59698099515945791</v>
      </c>
      <c r="D20" s="8">
        <v>1.1254599999999999</v>
      </c>
      <c r="E20" s="9">
        <v>0.64669399999999999</v>
      </c>
    </row>
    <row r="21" spans="1:5">
      <c r="A21" s="8" t="s">
        <v>49</v>
      </c>
      <c r="B21" s="8">
        <v>-0.84048999999999996</v>
      </c>
      <c r="C21" s="8">
        <f t="shared" si="0"/>
        <v>0.43149903709098381</v>
      </c>
      <c r="D21" s="8">
        <v>0.69137999999999999</v>
      </c>
      <c r="E21" s="9">
        <v>0.224108</v>
      </c>
    </row>
    <row r="22" spans="1:5">
      <c r="A22" s="8" t="s">
        <v>50</v>
      </c>
      <c r="B22" s="8">
        <v>1.31671</v>
      </c>
      <c r="C22" s="8">
        <f t="shared" si="0"/>
        <v>3.7311257583135915</v>
      </c>
      <c r="D22" s="8">
        <v>1.2143299999999999</v>
      </c>
      <c r="E22" s="9">
        <v>0.27822599999999997</v>
      </c>
    </row>
    <row r="23" spans="1:5">
      <c r="A23" s="8" t="s">
        <v>51</v>
      </c>
      <c r="B23" s="8">
        <v>-16.816040000000001</v>
      </c>
      <c r="C23" s="8">
        <f t="shared" si="0"/>
        <v>4.9760715977681509E-8</v>
      </c>
      <c r="D23" s="8">
        <v>1809.2283500000001</v>
      </c>
      <c r="E23" s="9">
        <v>0.99258400000000002</v>
      </c>
    </row>
    <row r="24" spans="1:5">
      <c r="A24" s="8" t="s">
        <v>52</v>
      </c>
      <c r="B24" s="8">
        <v>1.6655</v>
      </c>
      <c r="C24" s="8">
        <f t="shared" si="0"/>
        <v>5.2883167472049317</v>
      </c>
      <c r="D24" s="8">
        <v>0.96930000000000005</v>
      </c>
      <c r="E24" s="9">
        <v>8.5751999999999995E-2</v>
      </c>
    </row>
    <row r="25" spans="1:5">
      <c r="A25" s="8" t="s">
        <v>53</v>
      </c>
      <c r="B25" s="8">
        <v>-0.17054</v>
      </c>
      <c r="C25" s="8">
        <f t="shared" si="0"/>
        <v>0.84320936057961371</v>
      </c>
      <c r="D25" s="8">
        <v>1.1294599999999999</v>
      </c>
      <c r="E25" s="9">
        <v>0.87998399999999999</v>
      </c>
    </row>
    <row r="26" spans="1:5">
      <c r="A26" s="8" t="s">
        <v>54</v>
      </c>
      <c r="B26" s="8">
        <v>0.47402</v>
      </c>
      <c r="C26" s="8">
        <f t="shared" si="0"/>
        <v>1.6064391154884845</v>
      </c>
      <c r="D26" s="8">
        <v>0.86941000000000002</v>
      </c>
      <c r="E26" s="9">
        <v>0.58560500000000004</v>
      </c>
    </row>
    <row r="27" spans="1:5">
      <c r="A27" s="8" t="s">
        <v>55</v>
      </c>
      <c r="B27" s="8">
        <v>6.0749999999999998E-2</v>
      </c>
      <c r="C27" s="8">
        <f t="shared" si="0"/>
        <v>1.0626332226714716</v>
      </c>
      <c r="D27" s="8">
        <v>1.12229</v>
      </c>
      <c r="E27" s="9">
        <v>0.95683399999999996</v>
      </c>
    </row>
    <row r="28" spans="1:5">
      <c r="A28" s="8" t="s">
        <v>194</v>
      </c>
      <c r="B28" s="8">
        <v>1.24759</v>
      </c>
      <c r="C28" s="8">
        <f t="shared" si="0"/>
        <v>3.481941358927036</v>
      </c>
      <c r="D28" s="8">
        <v>0.88944999999999996</v>
      </c>
      <c r="E28" s="9">
        <v>0.16072</v>
      </c>
    </row>
    <row r="29" spans="1:5">
      <c r="A29" s="8" t="s">
        <v>56</v>
      </c>
      <c r="B29" s="8">
        <v>0.80591999999999997</v>
      </c>
      <c r="C29" s="8">
        <f t="shared" si="0"/>
        <v>2.2387552064592078</v>
      </c>
      <c r="D29" s="8">
        <v>1.16411</v>
      </c>
      <c r="E29" s="9">
        <v>0.48874600000000001</v>
      </c>
    </row>
    <row r="30" spans="1:5">
      <c r="A30" s="8" t="s">
        <v>57</v>
      </c>
      <c r="B30" s="8">
        <v>3.1889799999999999</v>
      </c>
      <c r="C30" s="8">
        <f t="shared" si="0"/>
        <v>24.263665877647803</v>
      </c>
      <c r="D30" s="8">
        <v>1.5030300000000001</v>
      </c>
      <c r="E30" s="9" t="s">
        <v>36</v>
      </c>
    </row>
    <row r="31" spans="1:5">
      <c r="A31" s="8" t="s">
        <v>58</v>
      </c>
      <c r="B31" s="8">
        <v>1.934E-2</v>
      </c>
      <c r="C31" s="8">
        <f t="shared" si="0"/>
        <v>1.0195282292933141</v>
      </c>
      <c r="D31" s="8">
        <v>1.1306799999999999</v>
      </c>
      <c r="E31" s="9">
        <v>0.98634999999999995</v>
      </c>
    </row>
    <row r="32" spans="1:5">
      <c r="A32" s="8" t="s">
        <v>59</v>
      </c>
      <c r="B32" s="8">
        <v>2.0125799999999998</v>
      </c>
      <c r="C32" s="8">
        <f t="shared" si="0"/>
        <v>7.4825975668637525</v>
      </c>
      <c r="D32" s="8">
        <v>1.31707</v>
      </c>
      <c r="E32" s="9">
        <v>0.12649299999999999</v>
      </c>
    </row>
    <row r="33" spans="1:7">
      <c r="A33" s="8" t="s">
        <v>60</v>
      </c>
      <c r="B33" s="8">
        <v>-0.51587000000000005</v>
      </c>
      <c r="C33" s="8">
        <f t="shared" si="0"/>
        <v>0.59698099515945791</v>
      </c>
      <c r="D33" s="8">
        <v>1.1254599999999999</v>
      </c>
      <c r="E33" s="9">
        <v>0.64669399999999999</v>
      </c>
    </row>
    <row r="34" spans="1:7">
      <c r="A34" s="8" t="s">
        <v>61</v>
      </c>
      <c r="B34" s="8">
        <v>0.312</v>
      </c>
      <c r="C34" s="8">
        <f t="shared" si="0"/>
        <v>1.3661546930294799</v>
      </c>
      <c r="D34" s="8">
        <v>1.13049</v>
      </c>
      <c r="E34" s="9">
        <v>0.782559</v>
      </c>
    </row>
    <row r="35" spans="1:7">
      <c r="A35" s="8" t="s">
        <v>62</v>
      </c>
      <c r="B35" s="8">
        <v>0.80591999999999997</v>
      </c>
      <c r="C35" s="8">
        <f t="shared" ref="C35:C66" si="1">EXP(B35)</f>
        <v>2.2387552064592078</v>
      </c>
      <c r="D35" s="8">
        <v>1.16411</v>
      </c>
      <c r="E35" s="9">
        <v>0.48874600000000001</v>
      </c>
    </row>
    <row r="36" spans="1:7">
      <c r="A36" s="8" t="s">
        <v>63</v>
      </c>
      <c r="B36" s="8">
        <v>2.0107900000000001</v>
      </c>
      <c r="C36" s="8">
        <f t="shared" si="1"/>
        <v>7.4692156975651605</v>
      </c>
      <c r="D36" s="8">
        <v>1.3410200000000001</v>
      </c>
      <c r="E36" s="9">
        <v>0.13375699999999999</v>
      </c>
    </row>
    <row r="37" spans="1:7">
      <c r="A37" s="8" t="s">
        <v>64</v>
      </c>
      <c r="B37" s="8">
        <v>-16.709599999999998</v>
      </c>
      <c r="C37" s="8">
        <f t="shared" si="1"/>
        <v>5.5349400994015593E-8</v>
      </c>
      <c r="D37" s="8">
        <v>1436.2918199999999</v>
      </c>
      <c r="E37" s="9">
        <v>0.99071799999999999</v>
      </c>
    </row>
    <row r="38" spans="1:7">
      <c r="A38" s="8" t="s">
        <v>65</v>
      </c>
      <c r="B38" s="8">
        <v>0.52320999999999995</v>
      </c>
      <c r="C38" s="8">
        <f t="shared" si="1"/>
        <v>1.6874356336249212</v>
      </c>
      <c r="D38" s="8">
        <v>1.14517</v>
      </c>
      <c r="E38" s="9">
        <v>0.64775700000000003</v>
      </c>
    </row>
    <row r="39" spans="1:7" ht="17">
      <c r="A39" s="8" t="s">
        <v>66</v>
      </c>
      <c r="B39" s="8">
        <v>0.66188000000000002</v>
      </c>
      <c r="C39" s="8">
        <f t="shared" si="1"/>
        <v>1.9384331652994049</v>
      </c>
      <c r="D39" s="8">
        <v>0.55964000000000003</v>
      </c>
      <c r="E39" s="9">
        <v>0.236931</v>
      </c>
      <c r="G39" s="3"/>
    </row>
    <row r="40" spans="1:7" ht="17">
      <c r="A40" s="8" t="s">
        <v>67</v>
      </c>
      <c r="B40" s="8">
        <v>3.1889799999999999</v>
      </c>
      <c r="C40" s="8">
        <f t="shared" si="1"/>
        <v>24.263665877647803</v>
      </c>
      <c r="D40" s="8">
        <v>1.5030300000000001</v>
      </c>
      <c r="E40" s="9" t="s">
        <v>36</v>
      </c>
      <c r="G40" s="3"/>
    </row>
    <row r="41" spans="1:7" ht="17">
      <c r="A41" s="8" t="s">
        <v>68</v>
      </c>
      <c r="B41" s="8">
        <v>1.545E-2</v>
      </c>
      <c r="C41" s="8">
        <f t="shared" si="1"/>
        <v>1.0155699682904127</v>
      </c>
      <c r="D41" s="8">
        <v>0.52849000000000002</v>
      </c>
      <c r="E41" s="9">
        <v>0.97667300000000001</v>
      </c>
      <c r="G41" s="3"/>
    </row>
    <row r="42" spans="1:7">
      <c r="A42" s="8" t="s">
        <v>69</v>
      </c>
      <c r="B42" s="8">
        <v>-0.79147000000000001</v>
      </c>
      <c r="C42" s="8">
        <f t="shared" si="1"/>
        <v>0.45317813354971337</v>
      </c>
      <c r="D42" s="8">
        <v>1.11643</v>
      </c>
      <c r="E42" s="9">
        <v>0.47836800000000002</v>
      </c>
    </row>
    <row r="43" spans="1:7" ht="17">
      <c r="A43" s="8" t="s">
        <v>70</v>
      </c>
      <c r="B43" s="8">
        <v>6.0749999999999998E-2</v>
      </c>
      <c r="C43" s="8">
        <f t="shared" si="1"/>
        <v>1.0626332226714716</v>
      </c>
      <c r="D43" s="8">
        <v>1.12229</v>
      </c>
      <c r="E43" s="9">
        <v>0.95683399999999996</v>
      </c>
      <c r="G43" s="3"/>
    </row>
    <row r="44" spans="1:7">
      <c r="A44" s="8" t="s">
        <v>71</v>
      </c>
      <c r="B44" s="8">
        <v>1.68215</v>
      </c>
      <c r="C44" s="8">
        <f t="shared" si="1"/>
        <v>5.3771043264933889</v>
      </c>
      <c r="D44" s="8">
        <v>0.82289000000000001</v>
      </c>
      <c r="E44" s="9" t="s">
        <v>72</v>
      </c>
    </row>
    <row r="45" spans="1:7">
      <c r="A45" s="8" t="s">
        <v>73</v>
      </c>
      <c r="B45" s="8">
        <v>0.13930000000000001</v>
      </c>
      <c r="C45" s="8">
        <f t="shared" si="1"/>
        <v>1.1494688889493621</v>
      </c>
      <c r="D45" s="8">
        <v>1.1106799999999999</v>
      </c>
      <c r="E45" s="9">
        <v>0.90019400000000005</v>
      </c>
    </row>
    <row r="46" spans="1:7">
      <c r="A46" s="8" t="s">
        <v>74</v>
      </c>
      <c r="B46" s="8">
        <v>1.19547</v>
      </c>
      <c r="C46" s="8">
        <f t="shared" si="1"/>
        <v>3.3051108075889339</v>
      </c>
      <c r="D46" s="8">
        <v>1.1879299999999999</v>
      </c>
      <c r="E46" s="9">
        <v>0.314249</v>
      </c>
    </row>
    <row r="47" spans="1:7">
      <c r="A47" s="8" t="s">
        <v>75</v>
      </c>
      <c r="B47" s="8">
        <v>-1.7357499999999999</v>
      </c>
      <c r="C47" s="8">
        <f t="shared" si="1"/>
        <v>0.17626794973628077</v>
      </c>
      <c r="D47" s="8">
        <v>1.0748500000000001</v>
      </c>
      <c r="E47" s="9">
        <v>0.106338</v>
      </c>
    </row>
    <row r="48" spans="1:7">
      <c r="A48" s="8" t="s">
        <v>76</v>
      </c>
      <c r="B48" s="8">
        <v>-16.945540000000001</v>
      </c>
      <c r="C48" s="8">
        <f t="shared" si="1"/>
        <v>4.3716510130750153E-8</v>
      </c>
      <c r="D48" s="8">
        <v>1829.1417200000001</v>
      </c>
      <c r="E48" s="9">
        <v>0.99260800000000005</v>
      </c>
    </row>
    <row r="49" spans="1:5">
      <c r="A49" s="8" t="s">
        <v>77</v>
      </c>
      <c r="B49" s="8">
        <v>0.35750999999999999</v>
      </c>
      <c r="C49" s="8">
        <f t="shared" si="1"/>
        <v>1.4297648640252152</v>
      </c>
      <c r="D49" s="8">
        <v>1.1368400000000001</v>
      </c>
      <c r="E49" s="9">
        <v>0.75315600000000005</v>
      </c>
    </row>
    <row r="50" spans="1:5">
      <c r="A50" s="8" t="s">
        <v>78</v>
      </c>
      <c r="B50" s="8">
        <v>-2.1996000000000002</v>
      </c>
      <c r="C50" s="8">
        <f t="shared" si="1"/>
        <v>0.11084748849111348</v>
      </c>
      <c r="D50" s="8">
        <v>1.0698799999999999</v>
      </c>
      <c r="E50" s="9" t="s">
        <v>79</v>
      </c>
    </row>
    <row r="51" spans="1:5">
      <c r="A51" s="8" t="s">
        <v>80</v>
      </c>
      <c r="B51" s="8">
        <v>2.2511199999999998</v>
      </c>
      <c r="C51" s="8">
        <f t="shared" si="1"/>
        <v>9.4983680534253825</v>
      </c>
      <c r="D51" s="8">
        <v>1.3052900000000001</v>
      </c>
      <c r="E51" s="9">
        <v>8.4597000000000006E-2</v>
      </c>
    </row>
    <row r="52" spans="1:5">
      <c r="A52" s="8" t="s">
        <v>81</v>
      </c>
      <c r="B52" s="8">
        <v>-16.853560000000002</v>
      </c>
      <c r="C52" s="8">
        <f t="shared" si="1"/>
        <v>4.7928285276202852E-8</v>
      </c>
      <c r="D52" s="8">
        <v>1232.0373300000001</v>
      </c>
      <c r="E52" s="9">
        <v>0.98908600000000002</v>
      </c>
    </row>
    <row r="53" spans="1:5">
      <c r="A53" s="8" t="s">
        <v>82</v>
      </c>
      <c r="B53" s="8">
        <v>0.52320999999999995</v>
      </c>
      <c r="C53" s="8">
        <f t="shared" si="1"/>
        <v>1.6874356336249212</v>
      </c>
      <c r="D53" s="8">
        <v>1.14517</v>
      </c>
      <c r="E53" s="9">
        <v>0.64775700000000003</v>
      </c>
    </row>
    <row r="54" spans="1:5">
      <c r="A54" s="8" t="s">
        <v>83</v>
      </c>
      <c r="B54" s="8">
        <v>22.111650000000001</v>
      </c>
      <c r="C54" s="8">
        <f t="shared" si="1"/>
        <v>4008367948.3667102</v>
      </c>
      <c r="D54" s="8">
        <v>6522.6386300000004</v>
      </c>
      <c r="E54" s="9">
        <v>0.99729500000000004</v>
      </c>
    </row>
    <row r="55" spans="1:5">
      <c r="A55" s="8" t="s">
        <v>84</v>
      </c>
      <c r="B55" s="8">
        <v>-16.520219999999998</v>
      </c>
      <c r="C55" s="8">
        <f t="shared" si="1"/>
        <v>6.688975637476233E-8</v>
      </c>
      <c r="D55" s="8">
        <v>2013.10123</v>
      </c>
      <c r="E55" s="9">
        <v>0.993452</v>
      </c>
    </row>
    <row r="56" spans="1:5">
      <c r="A56" s="8" t="s">
        <v>85</v>
      </c>
      <c r="B56" s="8">
        <v>-0.17226</v>
      </c>
      <c r="C56" s="8">
        <f t="shared" si="1"/>
        <v>0.84176028703990591</v>
      </c>
      <c r="D56" s="8">
        <v>1.11605</v>
      </c>
      <c r="E56" s="9">
        <v>0.87733700000000003</v>
      </c>
    </row>
    <row r="57" spans="1:5">
      <c r="A57" s="8" t="s">
        <v>86</v>
      </c>
      <c r="B57" s="8">
        <v>-0.60607999999999995</v>
      </c>
      <c r="C57" s="8">
        <f t="shared" si="1"/>
        <v>0.54548498461492567</v>
      </c>
      <c r="D57" s="8">
        <v>1.11002</v>
      </c>
      <c r="E57" s="9">
        <v>0.58506400000000003</v>
      </c>
    </row>
    <row r="58" spans="1:5">
      <c r="A58" s="8" t="s">
        <v>87</v>
      </c>
      <c r="B58" s="8">
        <v>-8.3119999999999999E-2</v>
      </c>
      <c r="C58" s="8">
        <f t="shared" si="1"/>
        <v>0.92024071170872146</v>
      </c>
      <c r="D58" s="8">
        <v>0.70853999999999995</v>
      </c>
      <c r="E58" s="9">
        <v>0.90661599999999998</v>
      </c>
    </row>
    <row r="59" spans="1:5">
      <c r="A59" s="8" t="s">
        <v>88</v>
      </c>
      <c r="B59" s="8">
        <v>-16.84788</v>
      </c>
      <c r="C59" s="8">
        <f t="shared" si="1"/>
        <v>4.8201292543221357E-8</v>
      </c>
      <c r="D59" s="8">
        <v>1742.81728</v>
      </c>
      <c r="E59" s="9">
        <v>0.99228700000000003</v>
      </c>
    </row>
    <row r="60" spans="1:5">
      <c r="A60" s="8" t="s">
        <v>195</v>
      </c>
      <c r="B60" s="8">
        <v>1.6217999999999999</v>
      </c>
      <c r="C60" s="8">
        <f t="shared" si="1"/>
        <v>5.0621940700538097</v>
      </c>
      <c r="D60" s="8">
        <v>1.23119</v>
      </c>
      <c r="E60" s="9">
        <v>0.187753</v>
      </c>
    </row>
    <row r="61" spans="1:5">
      <c r="A61" s="8" t="s">
        <v>89</v>
      </c>
      <c r="B61" s="8">
        <v>0.81254000000000004</v>
      </c>
      <c r="C61" s="8">
        <f t="shared" si="1"/>
        <v>2.2536249304075491</v>
      </c>
      <c r="D61" s="8">
        <v>0.85541999999999996</v>
      </c>
      <c r="E61" s="9">
        <v>0.34217999999999998</v>
      </c>
    </row>
    <row r="62" spans="1:5">
      <c r="A62" s="8" t="s">
        <v>90</v>
      </c>
      <c r="B62" s="8">
        <v>3.1889799999999999</v>
      </c>
      <c r="C62" s="8">
        <f t="shared" si="1"/>
        <v>24.263665877647803</v>
      </c>
      <c r="D62" s="8">
        <v>1.5030300000000001</v>
      </c>
      <c r="E62" s="9" t="s">
        <v>36</v>
      </c>
    </row>
    <row r="63" spans="1:5">
      <c r="A63" s="8" t="s">
        <v>91</v>
      </c>
      <c r="B63" s="8">
        <v>-0.41707</v>
      </c>
      <c r="C63" s="8">
        <f t="shared" si="1"/>
        <v>0.65897479009428817</v>
      </c>
      <c r="D63" s="8">
        <v>0.70262999999999998</v>
      </c>
      <c r="E63" s="9">
        <v>0.55279400000000001</v>
      </c>
    </row>
    <row r="64" spans="1:5">
      <c r="A64" s="8" t="s">
        <v>92</v>
      </c>
      <c r="B64" s="8">
        <v>6.0749999999999998E-2</v>
      </c>
      <c r="C64" s="8">
        <f t="shared" si="1"/>
        <v>1.0626332226714716</v>
      </c>
      <c r="D64" s="8">
        <v>1.12229</v>
      </c>
      <c r="E64" s="9">
        <v>0.95683399999999996</v>
      </c>
    </row>
    <row r="65" spans="1:5">
      <c r="A65" s="8" t="s">
        <v>93</v>
      </c>
      <c r="B65" s="8">
        <v>-0.67205999999999999</v>
      </c>
      <c r="C65" s="8">
        <f t="shared" si="1"/>
        <v>0.51065554311440264</v>
      </c>
      <c r="D65" s="8">
        <v>1.11782</v>
      </c>
      <c r="E65" s="9">
        <v>0.54769199999999996</v>
      </c>
    </row>
    <row r="66" spans="1:5">
      <c r="A66" s="8" t="s">
        <v>94</v>
      </c>
      <c r="B66" s="8">
        <v>6.0749999999999998E-2</v>
      </c>
      <c r="C66" s="8">
        <f t="shared" si="1"/>
        <v>1.0626332226714716</v>
      </c>
      <c r="D66" s="8">
        <v>1.12229</v>
      </c>
      <c r="E66" s="9">
        <v>0.95683399999999996</v>
      </c>
    </row>
    <row r="67" spans="1:5">
      <c r="A67" s="8" t="s">
        <v>95</v>
      </c>
      <c r="B67" s="8">
        <v>-1.0304599999999999</v>
      </c>
      <c r="C67" s="8">
        <f t="shared" ref="C67:C98" si="2">EXP(B67)</f>
        <v>0.35684277513283108</v>
      </c>
      <c r="D67" s="8">
        <v>1.1309100000000001</v>
      </c>
      <c r="E67" s="9">
        <v>0.36220200000000002</v>
      </c>
    </row>
    <row r="68" spans="1:5">
      <c r="A68" s="8" t="s">
        <v>96</v>
      </c>
      <c r="B68" s="8">
        <v>3.1889799999999999</v>
      </c>
      <c r="C68" s="8">
        <f t="shared" si="2"/>
        <v>24.263665877647803</v>
      </c>
      <c r="D68" s="8">
        <v>1.5030300000000001</v>
      </c>
      <c r="E68" s="9" t="s">
        <v>36</v>
      </c>
    </row>
    <row r="69" spans="1:5">
      <c r="A69" s="8" t="s">
        <v>97</v>
      </c>
      <c r="B69" s="8">
        <v>0.66057999999999995</v>
      </c>
      <c r="C69" s="8">
        <f t="shared" si="2"/>
        <v>1.9359148394509813</v>
      </c>
      <c r="D69" s="8">
        <v>0.76217999999999997</v>
      </c>
      <c r="E69" s="9">
        <v>0.38610800000000001</v>
      </c>
    </row>
    <row r="70" spans="1:5">
      <c r="A70" s="8" t="s">
        <v>98</v>
      </c>
      <c r="B70" s="8">
        <v>-0.37422</v>
      </c>
      <c r="C70" s="8">
        <f t="shared" si="2"/>
        <v>0.68782557355619744</v>
      </c>
      <c r="D70" s="8">
        <v>1.1127</v>
      </c>
      <c r="E70" s="9">
        <v>0.73663400000000001</v>
      </c>
    </row>
    <row r="71" spans="1:5">
      <c r="A71" s="8" t="s">
        <v>99</v>
      </c>
      <c r="B71" s="8">
        <v>2.7436199999999999</v>
      </c>
      <c r="C71" s="8">
        <f t="shared" si="2"/>
        <v>15.543149578768407</v>
      </c>
      <c r="D71" s="8">
        <v>1.5899399999999999</v>
      </c>
      <c r="E71" s="9">
        <v>8.4417000000000006E-2</v>
      </c>
    </row>
    <row r="72" spans="1:5">
      <c r="A72" s="8" t="s">
        <v>100</v>
      </c>
      <c r="B72" s="8">
        <v>0.40355000000000002</v>
      </c>
      <c r="C72" s="8">
        <f t="shared" si="2"/>
        <v>1.497130086811912</v>
      </c>
      <c r="D72" s="8">
        <v>1.1419299999999999</v>
      </c>
      <c r="E72" s="9">
        <v>0.72379400000000005</v>
      </c>
    </row>
    <row r="73" spans="1:5">
      <c r="A73" s="8" t="s">
        <v>101</v>
      </c>
      <c r="B73" s="8">
        <v>-16.945540000000001</v>
      </c>
      <c r="C73" s="8">
        <f t="shared" si="2"/>
        <v>4.3716510130750153E-8</v>
      </c>
      <c r="D73" s="8">
        <v>1829.1417200000001</v>
      </c>
      <c r="E73" s="9">
        <v>0.99260800000000005</v>
      </c>
    </row>
    <row r="74" spans="1:5">
      <c r="A74" s="8" t="s">
        <v>102</v>
      </c>
      <c r="B74" s="8">
        <v>-0.14480000000000001</v>
      </c>
      <c r="C74" s="8">
        <f t="shared" si="2"/>
        <v>0.86519531487096268</v>
      </c>
      <c r="D74" s="8">
        <v>1.1194</v>
      </c>
      <c r="E74" s="9">
        <v>0.89707999999999999</v>
      </c>
    </row>
    <row r="75" spans="1:5">
      <c r="A75" s="12" t="s">
        <v>103</v>
      </c>
      <c r="B75" s="8">
        <v>-2.8950999999999998</v>
      </c>
      <c r="C75" s="8">
        <f t="shared" si="2"/>
        <v>5.5293495468667839E-2</v>
      </c>
      <c r="D75" s="8">
        <v>0.42324000000000001</v>
      </c>
      <c r="E75" s="9" t="s">
        <v>104</v>
      </c>
    </row>
    <row r="76" spans="1:5">
      <c r="A76" s="8" t="s">
        <v>105</v>
      </c>
      <c r="B76" s="8">
        <v>2.5617000000000001</v>
      </c>
      <c r="C76" s="8">
        <f t="shared" si="2"/>
        <v>12.957826907832303</v>
      </c>
      <c r="D76" s="8">
        <v>1.47329</v>
      </c>
      <c r="E76" s="9">
        <v>8.208E-2</v>
      </c>
    </row>
    <row r="77" spans="1:5">
      <c r="A77" s="8" t="s">
        <v>106</v>
      </c>
      <c r="B77" s="8">
        <v>-9.035E-2</v>
      </c>
      <c r="C77" s="8">
        <f t="shared" si="2"/>
        <v>0.91361136532813814</v>
      </c>
      <c r="D77" s="8">
        <v>0.36435000000000001</v>
      </c>
      <c r="E77" s="9">
        <v>0.80415000000000003</v>
      </c>
    </row>
    <row r="78" spans="1:5">
      <c r="A78" s="8" t="s">
        <v>107</v>
      </c>
      <c r="B78" s="8">
        <v>-15.480409999999999</v>
      </c>
      <c r="C78" s="8">
        <f t="shared" si="2"/>
        <v>1.892096835659795E-7</v>
      </c>
      <c r="D78" s="8">
        <v>1122.3768600000001</v>
      </c>
      <c r="E78" s="9">
        <v>0.98899999999999999</v>
      </c>
    </row>
    <row r="79" spans="1:5">
      <c r="A79" s="8" t="s">
        <v>108</v>
      </c>
      <c r="B79" s="8">
        <v>-0.13249</v>
      </c>
      <c r="C79" s="8">
        <f t="shared" si="2"/>
        <v>0.87591169317933948</v>
      </c>
      <c r="D79" s="8">
        <v>0.40749000000000002</v>
      </c>
      <c r="E79" s="9">
        <v>0.74507999999999996</v>
      </c>
    </row>
    <row r="80" spans="1:5">
      <c r="A80" s="8" t="s">
        <v>109</v>
      </c>
      <c r="B80" s="8">
        <v>0.57213000000000003</v>
      </c>
      <c r="C80" s="8">
        <f t="shared" si="2"/>
        <v>1.772037474328169</v>
      </c>
      <c r="D80" s="8">
        <v>0.47338999999999998</v>
      </c>
      <c r="E80" s="9">
        <v>0.22683</v>
      </c>
    </row>
    <row r="81" spans="1:5">
      <c r="A81" s="8" t="s">
        <v>110</v>
      </c>
      <c r="B81" s="8">
        <v>0.15315999999999999</v>
      </c>
      <c r="C81" s="8">
        <f t="shared" si="2"/>
        <v>1.165511445856324</v>
      </c>
      <c r="D81" s="8">
        <v>0.42348000000000002</v>
      </c>
      <c r="E81" s="9">
        <v>0.71760000000000002</v>
      </c>
    </row>
    <row r="82" spans="1:5">
      <c r="A82" s="8" t="s">
        <v>111</v>
      </c>
      <c r="B82" s="8">
        <v>0.83287</v>
      </c>
      <c r="C82" s="8">
        <f t="shared" si="2"/>
        <v>2.2999100190094324</v>
      </c>
      <c r="D82" s="8">
        <v>1.1273500000000001</v>
      </c>
      <c r="E82" s="9">
        <v>0.46004</v>
      </c>
    </row>
    <row r="83" spans="1:5">
      <c r="A83" s="8" t="s">
        <v>112</v>
      </c>
      <c r="B83" s="8">
        <v>1.86208</v>
      </c>
      <c r="C83" s="8">
        <f t="shared" si="2"/>
        <v>6.4371120493805423</v>
      </c>
      <c r="D83" s="8">
        <v>1.2698799999999999</v>
      </c>
      <c r="E83" s="9">
        <v>0.14255999999999999</v>
      </c>
    </row>
    <row r="84" spans="1:5">
      <c r="A84" s="8" t="s">
        <v>113</v>
      </c>
      <c r="B84" s="8">
        <v>1.9762599999999999</v>
      </c>
      <c r="C84" s="8">
        <f t="shared" si="2"/>
        <v>7.2157057176023773</v>
      </c>
      <c r="D84" s="8">
        <v>1.2608999999999999</v>
      </c>
      <c r="E84" s="9">
        <v>0.11703</v>
      </c>
    </row>
    <row r="85" spans="1:5">
      <c r="A85" s="8" t="s">
        <v>114</v>
      </c>
      <c r="B85" s="8">
        <v>-0.86284000000000005</v>
      </c>
      <c r="C85" s="8">
        <f t="shared" si="2"/>
        <v>0.42196200691764513</v>
      </c>
      <c r="D85" s="8">
        <v>1.0543</v>
      </c>
      <c r="E85" s="9">
        <v>0.41313</v>
      </c>
    </row>
    <row r="86" spans="1:5">
      <c r="A86" s="8" t="s">
        <v>115</v>
      </c>
      <c r="B86" s="8">
        <v>0.35932999999999998</v>
      </c>
      <c r="C86" s="8">
        <f t="shared" si="2"/>
        <v>1.4323694054915352</v>
      </c>
      <c r="D86" s="8">
        <v>0.53810999999999998</v>
      </c>
      <c r="E86" s="9">
        <v>0.50429000000000002</v>
      </c>
    </row>
    <row r="87" spans="1:5">
      <c r="A87" s="8" t="s">
        <v>116</v>
      </c>
      <c r="B87" s="8">
        <v>0.25481999999999999</v>
      </c>
      <c r="C87" s="8">
        <f t="shared" si="2"/>
        <v>1.2902293586853568</v>
      </c>
      <c r="D87" s="8">
        <v>1.09141</v>
      </c>
      <c r="E87" s="9">
        <v>0.81538999999999995</v>
      </c>
    </row>
    <row r="88" spans="1:5">
      <c r="A88" s="8" t="s">
        <v>117</v>
      </c>
      <c r="B88" s="8">
        <v>0.15789</v>
      </c>
      <c r="C88" s="8">
        <f t="shared" si="2"/>
        <v>1.1710373735115474</v>
      </c>
      <c r="D88" s="8">
        <v>1.07918</v>
      </c>
      <c r="E88" s="9">
        <v>0.88368000000000002</v>
      </c>
    </row>
    <row r="89" spans="1:5">
      <c r="A89" s="8" t="s">
        <v>118</v>
      </c>
      <c r="B89" s="8">
        <v>0.61851</v>
      </c>
      <c r="C89" s="8">
        <f t="shared" si="2"/>
        <v>1.8561603015425723</v>
      </c>
      <c r="D89" s="8">
        <v>1.1106199999999999</v>
      </c>
      <c r="E89" s="9">
        <v>0.57759000000000005</v>
      </c>
    </row>
    <row r="90" spans="1:5">
      <c r="A90" s="8" t="s">
        <v>119</v>
      </c>
      <c r="B90" s="8">
        <v>0.75351000000000001</v>
      </c>
      <c r="C90" s="8">
        <f t="shared" si="2"/>
        <v>2.124443742768102</v>
      </c>
      <c r="D90" s="8">
        <v>0.50651000000000002</v>
      </c>
      <c r="E90" s="9">
        <v>0.13683999999999999</v>
      </c>
    </row>
    <row r="91" spans="1:5">
      <c r="A91" s="8" t="s">
        <v>120</v>
      </c>
      <c r="B91" s="8">
        <v>0.88346000000000002</v>
      </c>
      <c r="C91" s="8">
        <f t="shared" si="2"/>
        <v>2.4192558672232249</v>
      </c>
      <c r="D91" s="8">
        <v>0.69103000000000003</v>
      </c>
      <c r="E91" s="9">
        <v>0.20108000000000001</v>
      </c>
    </row>
    <row r="92" spans="1:5">
      <c r="A92" s="8" t="s">
        <v>122</v>
      </c>
      <c r="B92" s="8">
        <v>2.7371099999999999</v>
      </c>
      <c r="C92" s="8">
        <f t="shared" si="2"/>
        <v>15.442292321577582</v>
      </c>
      <c r="D92" s="8">
        <v>1.4550700000000001</v>
      </c>
      <c r="E92" s="9">
        <v>5.9959999999999999E-2</v>
      </c>
    </row>
    <row r="93" spans="1:5">
      <c r="A93" s="8" t="s">
        <v>121</v>
      </c>
      <c r="B93" s="8">
        <v>1.50186</v>
      </c>
      <c r="C93" s="8">
        <f t="shared" si="2"/>
        <v>4.4900327692433875</v>
      </c>
      <c r="D93" s="8">
        <v>0.87573999999999996</v>
      </c>
      <c r="E93" s="9">
        <v>8.6349999999999996E-2</v>
      </c>
    </row>
    <row r="94" spans="1:5">
      <c r="A94" s="8" t="s">
        <v>123</v>
      </c>
      <c r="B94" s="8">
        <v>0.98704000000000003</v>
      </c>
      <c r="C94" s="8">
        <f t="shared" si="2"/>
        <v>2.6832801964471247</v>
      </c>
      <c r="D94" s="8">
        <v>0.61806000000000005</v>
      </c>
      <c r="E94" s="9">
        <v>0.11026</v>
      </c>
    </row>
    <row r="95" spans="1:5">
      <c r="A95" s="8" t="s">
        <v>124</v>
      </c>
      <c r="B95" s="8">
        <v>-15.484690000000001</v>
      </c>
      <c r="C95" s="8">
        <f t="shared" si="2"/>
        <v>1.8840159665986716E-7</v>
      </c>
      <c r="D95" s="8">
        <v>763.58137999999997</v>
      </c>
      <c r="E95" s="9">
        <v>0.98382000000000003</v>
      </c>
    </row>
    <row r="96" spans="1:5">
      <c r="A96" s="8" t="s">
        <v>125</v>
      </c>
      <c r="B96" s="8">
        <v>0.61797999999999997</v>
      </c>
      <c r="C96" s="8">
        <f t="shared" si="2"/>
        <v>1.8551767972344186</v>
      </c>
      <c r="D96" s="8">
        <v>0.45232</v>
      </c>
      <c r="E96" s="9">
        <v>0.17186000000000001</v>
      </c>
    </row>
    <row r="97" spans="1:5">
      <c r="A97" s="8" t="s">
        <v>126</v>
      </c>
      <c r="B97" s="8">
        <v>-1.8206500000000001</v>
      </c>
      <c r="C97" s="8">
        <f t="shared" si="2"/>
        <v>0.16192046841629876</v>
      </c>
      <c r="D97" s="8">
        <v>1.03796</v>
      </c>
      <c r="E97" s="9">
        <v>7.9420000000000004E-2</v>
      </c>
    </row>
    <row r="98" spans="1:5">
      <c r="A98" s="8" t="s">
        <v>127</v>
      </c>
      <c r="B98" s="8">
        <v>0.10675999999999999</v>
      </c>
      <c r="C98" s="8">
        <f t="shared" si="2"/>
        <v>1.1126671823081931</v>
      </c>
      <c r="D98" s="8">
        <v>0.44140000000000001</v>
      </c>
      <c r="E98" s="9">
        <v>0.80886999999999998</v>
      </c>
    </row>
    <row r="99" spans="1:5">
      <c r="A99" s="8" t="s">
        <v>128</v>
      </c>
      <c r="B99" s="8">
        <v>0.24623</v>
      </c>
      <c r="C99" s="8">
        <f t="shared" ref="C99:C108" si="3">EXP(B99)</f>
        <v>1.2791937542731402</v>
      </c>
      <c r="D99" s="8">
        <v>1.09043</v>
      </c>
      <c r="E99" s="9">
        <v>0.82135000000000002</v>
      </c>
    </row>
    <row r="100" spans="1:5">
      <c r="A100" s="8" t="s">
        <v>129</v>
      </c>
      <c r="B100" s="8">
        <v>-9.0840000000000004E-2</v>
      </c>
      <c r="C100" s="8">
        <f t="shared" si="3"/>
        <v>0.91316380542025966</v>
      </c>
      <c r="D100" s="8">
        <v>0.65498000000000001</v>
      </c>
      <c r="E100" s="9">
        <v>0.88970000000000005</v>
      </c>
    </row>
    <row r="101" spans="1:5">
      <c r="A101" s="8" t="s">
        <v>130</v>
      </c>
      <c r="B101" s="8">
        <v>1.20095</v>
      </c>
      <c r="C101" s="8">
        <f t="shared" si="3"/>
        <v>3.323272532490452</v>
      </c>
      <c r="D101" s="8">
        <v>0.62390000000000001</v>
      </c>
      <c r="E101" s="9">
        <v>5.4239999999999997E-2</v>
      </c>
    </row>
    <row r="102" spans="1:5">
      <c r="A102" s="8" t="s">
        <v>19</v>
      </c>
      <c r="B102" s="8">
        <f>(-0.000000000000002169)+(-0.1281)</f>
        <v>-0.12810000000000216</v>
      </c>
      <c r="C102" s="8">
        <f t="shared" si="3"/>
        <v>0.87976539820584776</v>
      </c>
      <c r="D102" s="14">
        <v>0.41320000000000001</v>
      </c>
      <c r="E102" s="9">
        <v>0.75660000000000005</v>
      </c>
    </row>
    <row r="103" spans="1:5">
      <c r="A103" s="8" t="s">
        <v>18</v>
      </c>
      <c r="B103" s="8">
        <f>0.01732+(-0.10397)</f>
        <v>-8.6650000000000005E-2</v>
      </c>
      <c r="C103" s="8">
        <f t="shared" si="3"/>
        <v>0.916997988769647</v>
      </c>
      <c r="D103" s="8">
        <v>0.39413999999999999</v>
      </c>
      <c r="E103" s="9">
        <v>0.79190000000000005</v>
      </c>
    </row>
    <row r="104" spans="1:5">
      <c r="A104" s="8" t="s">
        <v>17</v>
      </c>
      <c r="B104" s="8">
        <f>(-0.0000000000000005061)+(-0.8849)</f>
        <v>-0.88490000000000058</v>
      </c>
      <c r="C104" s="8">
        <f t="shared" si="3"/>
        <v>0.41275544676001696</v>
      </c>
      <c r="D104" s="14">
        <v>0.62009999999999998</v>
      </c>
      <c r="E104" s="9">
        <v>0.15359999999999999</v>
      </c>
    </row>
    <row r="105" spans="1:5">
      <c r="A105" s="13" t="s">
        <v>133</v>
      </c>
      <c r="B105" s="14">
        <v>2.7130000000000001E-15</v>
      </c>
      <c r="C105" s="8">
        <f t="shared" si="3"/>
        <v>1.0000000000000027</v>
      </c>
      <c r="D105" s="14">
        <v>0.47139999999999999</v>
      </c>
      <c r="E105" s="9">
        <v>1</v>
      </c>
    </row>
    <row r="106" spans="1:5">
      <c r="A106" s="8" t="s">
        <v>131</v>
      </c>
      <c r="B106" s="14">
        <v>-1.02</v>
      </c>
      <c r="C106" s="8">
        <f t="shared" si="3"/>
        <v>0.3605949401730783</v>
      </c>
      <c r="D106" s="14">
        <v>0.29520000000000002</v>
      </c>
      <c r="E106" s="9" t="s">
        <v>132</v>
      </c>
    </row>
    <row r="107" spans="1:5">
      <c r="A107" s="8" t="s">
        <v>16</v>
      </c>
      <c r="B107" s="8">
        <v>0.12300999999999999</v>
      </c>
      <c r="C107" s="8">
        <f t="shared" si="3"/>
        <v>1.1308957298482432</v>
      </c>
      <c r="D107" s="8">
        <v>0.36657000000000001</v>
      </c>
      <c r="E107" s="9">
        <v>0.73719999999999997</v>
      </c>
    </row>
    <row r="108" spans="1:5">
      <c r="A108" s="8" t="s">
        <v>15</v>
      </c>
      <c r="B108" s="8">
        <v>-0.14308999999999999</v>
      </c>
      <c r="C108" s="8">
        <f t="shared" si="3"/>
        <v>0.86667606453953705</v>
      </c>
      <c r="D108" s="8">
        <v>0.37529000000000001</v>
      </c>
      <c r="E108" s="9">
        <v>0.70299999999999996</v>
      </c>
    </row>
    <row r="109" spans="1:5">
      <c r="A109" s="8" t="s">
        <v>14</v>
      </c>
      <c r="B109" s="8">
        <v>9.9890000000000007E-2</v>
      </c>
      <c r="C109" s="8">
        <f t="shared" ref="C109:C131" si="4">EXP(B109)</f>
        <v>1.1050493559606982</v>
      </c>
      <c r="D109" s="8">
        <v>0.26150000000000001</v>
      </c>
      <c r="E109" s="9">
        <v>0.70199999999999996</v>
      </c>
    </row>
    <row r="110" spans="1:5">
      <c r="A110" s="8" t="s">
        <v>13</v>
      </c>
      <c r="B110" s="8">
        <v>-0.32735999999999998</v>
      </c>
      <c r="C110" s="8">
        <f t="shared" si="4"/>
        <v>0.72082419959973731</v>
      </c>
      <c r="D110" s="8">
        <v>0.28410000000000002</v>
      </c>
      <c r="E110" s="9">
        <v>0.2492</v>
      </c>
    </row>
    <row r="111" spans="1:5">
      <c r="A111" s="8" t="s">
        <v>12</v>
      </c>
      <c r="B111" s="8">
        <v>-6.4439999999999997E-2</v>
      </c>
      <c r="C111" s="8">
        <f t="shared" si="4"/>
        <v>0.93759236811650426</v>
      </c>
      <c r="D111" s="8">
        <v>0.32416</v>
      </c>
      <c r="E111" s="9">
        <v>0.84240000000000004</v>
      </c>
    </row>
    <row r="112" spans="1:5">
      <c r="A112" s="8" t="s">
        <v>11</v>
      </c>
      <c r="B112" s="8">
        <v>-2.4876999999999998</v>
      </c>
      <c r="C112" s="8">
        <f>EXP(B112)</f>
        <v>8.3100878963381503E-2</v>
      </c>
      <c r="D112" s="8">
        <v>1.1762999999999999</v>
      </c>
      <c r="E112" s="9" t="s">
        <v>140</v>
      </c>
    </row>
    <row r="113" spans="1:5">
      <c r="A113" s="8" t="s">
        <v>10</v>
      </c>
      <c r="B113" s="14">
        <v>-0.9577</v>
      </c>
      <c r="C113" s="8">
        <f>EXP(B113)</f>
        <v>0.38377455314142778</v>
      </c>
      <c r="D113" s="14">
        <v>0.62119999999999997</v>
      </c>
      <c r="E113" s="9">
        <v>0.1232</v>
      </c>
    </row>
    <row r="114" spans="1:5">
      <c r="A114" s="8" t="s">
        <v>134</v>
      </c>
      <c r="B114" s="8">
        <v>0.72740000000000005</v>
      </c>
      <c r="C114" s="8">
        <f>EXP(B114)</f>
        <v>2.0696924057919701</v>
      </c>
      <c r="D114" s="8">
        <v>0.35320000000000001</v>
      </c>
      <c r="E114" s="9" t="s">
        <v>141</v>
      </c>
    </row>
    <row r="115" spans="1:5">
      <c r="A115" s="13" t="s">
        <v>135</v>
      </c>
      <c r="B115" s="8">
        <v>-2.6398999999999999</v>
      </c>
      <c r="C115" s="8">
        <f t="shared" si="4"/>
        <v>7.136840604015994E-2</v>
      </c>
      <c r="D115" s="8">
        <v>0.37019999999999997</v>
      </c>
      <c r="E115" s="9" t="s">
        <v>143</v>
      </c>
    </row>
    <row r="116" spans="1:5">
      <c r="A116" s="8" t="s">
        <v>136</v>
      </c>
      <c r="B116" s="8">
        <v>0.27529999999999999</v>
      </c>
      <c r="C116" s="8">
        <f t="shared" si="4"/>
        <v>1.3169256933198872</v>
      </c>
      <c r="D116" s="8">
        <v>0.41839999999999999</v>
      </c>
      <c r="E116" s="9">
        <v>0.51049999999999995</v>
      </c>
    </row>
    <row r="117" spans="1:5">
      <c r="A117" s="8" t="s">
        <v>137</v>
      </c>
      <c r="B117" s="8">
        <v>0.1104</v>
      </c>
      <c r="C117" s="8">
        <f t="shared" si="4"/>
        <v>1.1167246710012086</v>
      </c>
      <c r="D117" s="8">
        <v>0.25779999999999997</v>
      </c>
      <c r="E117" s="9">
        <v>0.66859999999999997</v>
      </c>
    </row>
    <row r="118" spans="1:5">
      <c r="A118" s="8" t="s">
        <v>138</v>
      </c>
      <c r="B118" s="8">
        <v>0.45529999999999998</v>
      </c>
      <c r="C118" s="8">
        <f t="shared" si="4"/>
        <v>1.576646305983797</v>
      </c>
      <c r="D118" s="8">
        <v>0.26929999999999998</v>
      </c>
      <c r="E118" s="9">
        <v>9.0999999999999998E-2</v>
      </c>
    </row>
    <row r="119" spans="1:5">
      <c r="A119" s="8" t="s">
        <v>139</v>
      </c>
      <c r="B119" s="8">
        <v>-0.47249999999999998</v>
      </c>
      <c r="C119" s="8">
        <f t="shared" si="4"/>
        <v>0.62344171411748917</v>
      </c>
      <c r="D119" s="8">
        <v>0.3679</v>
      </c>
      <c r="E119" s="9">
        <v>0.1991</v>
      </c>
    </row>
    <row r="120" spans="1:5">
      <c r="A120" s="13" t="s">
        <v>144</v>
      </c>
      <c r="B120" s="8">
        <v>-2.5226799999999998</v>
      </c>
      <c r="C120" s="8">
        <f t="shared" si="4"/>
        <v>8.0244263692030735E-2</v>
      </c>
      <c r="D120" s="8">
        <v>0.34848000000000001</v>
      </c>
      <c r="E120" s="9" t="s">
        <v>147</v>
      </c>
    </row>
    <row r="121" spans="1:5">
      <c r="A121" s="8" t="s">
        <v>145</v>
      </c>
      <c r="B121" s="8">
        <v>6.2460000000000002E-2</v>
      </c>
      <c r="C121" s="8">
        <f t="shared" si="4"/>
        <v>1.0644518799910869</v>
      </c>
      <c r="D121" s="8">
        <v>0.41943999999999998</v>
      </c>
      <c r="E121" s="9">
        <v>0.88160000000000005</v>
      </c>
    </row>
    <row r="122" spans="1:5">
      <c r="A122" s="8" t="s">
        <v>146</v>
      </c>
      <c r="B122" s="8">
        <v>-0.28214</v>
      </c>
      <c r="C122" s="8">
        <f t="shared" si="4"/>
        <v>0.75416809360879145</v>
      </c>
      <c r="D122" s="8">
        <v>0.36679</v>
      </c>
      <c r="E122" s="9">
        <v>0.44180000000000003</v>
      </c>
    </row>
    <row r="123" spans="1:5">
      <c r="A123" s="8" t="s">
        <v>148</v>
      </c>
      <c r="B123" s="8">
        <v>-3.0421</v>
      </c>
      <c r="C123" s="8">
        <f t="shared" si="4"/>
        <v>4.7734541628397478E-2</v>
      </c>
      <c r="D123" s="8">
        <v>0.43330000000000002</v>
      </c>
      <c r="E123" s="9" t="s">
        <v>152</v>
      </c>
    </row>
    <row r="124" spans="1:5">
      <c r="A124" s="8" t="s">
        <v>149</v>
      </c>
      <c r="B124" s="8">
        <v>0.22889999999999999</v>
      </c>
      <c r="C124" s="8">
        <f t="shared" si="4"/>
        <v>1.2572163110924388</v>
      </c>
      <c r="D124" s="8">
        <v>0.35449999999999998</v>
      </c>
      <c r="E124" s="9">
        <v>0.51844000000000001</v>
      </c>
    </row>
    <row r="125" spans="1:5">
      <c r="A125" s="8" t="s">
        <v>150</v>
      </c>
      <c r="B125" s="8">
        <v>0.29499999999999998</v>
      </c>
      <c r="C125" s="8">
        <f t="shared" si="4"/>
        <v>1.3431263586862767</v>
      </c>
      <c r="D125" s="8">
        <v>0.3095</v>
      </c>
      <c r="E125" s="9">
        <v>0.34055000000000002</v>
      </c>
    </row>
    <row r="126" spans="1:5">
      <c r="A126" s="8" t="s">
        <v>151</v>
      </c>
      <c r="B126" s="8">
        <v>1.0592999999999999</v>
      </c>
      <c r="C126" s="8">
        <f t="shared" si="4"/>
        <v>2.8843512365713875</v>
      </c>
      <c r="D126" s="8">
        <v>0.32579999999999998</v>
      </c>
      <c r="E126" s="9" t="s">
        <v>153</v>
      </c>
    </row>
    <row r="127" spans="1:5">
      <c r="A127" s="8" t="s">
        <v>20</v>
      </c>
      <c r="B127" s="8">
        <v>-0.96499999999999997</v>
      </c>
      <c r="C127" s="8">
        <f t="shared" si="4"/>
        <v>0.38098319973933725</v>
      </c>
      <c r="D127" s="8">
        <v>0.20499999999999999</v>
      </c>
      <c r="E127" s="9" t="s">
        <v>154</v>
      </c>
    </row>
    <row r="128" spans="1:5">
      <c r="A128" s="8" t="s">
        <v>21</v>
      </c>
      <c r="B128" s="8">
        <v>-0.32350000000000001</v>
      </c>
      <c r="C128" s="8">
        <f t="shared" si="4"/>
        <v>0.7236119579223822</v>
      </c>
      <c r="D128" s="8">
        <v>0.21360000000000001</v>
      </c>
      <c r="E128" s="9">
        <v>0.12989999999999999</v>
      </c>
    </row>
    <row r="129" spans="1:11">
      <c r="A129" s="8" t="s">
        <v>22</v>
      </c>
      <c r="B129" s="8">
        <v>-0.91290000000000004</v>
      </c>
      <c r="C129" s="8">
        <f t="shared" si="4"/>
        <v>0.40135859476329216</v>
      </c>
      <c r="D129" s="8">
        <v>0.2462</v>
      </c>
      <c r="E129" s="9" t="s">
        <v>155</v>
      </c>
    </row>
    <row r="130" spans="1:11">
      <c r="A130" s="8" t="s">
        <v>23</v>
      </c>
      <c r="B130" s="8">
        <v>-1.0503</v>
      </c>
      <c r="C130" s="8">
        <f t="shared" si="4"/>
        <v>0.34983278353204611</v>
      </c>
      <c r="D130" s="8">
        <v>0.24030000000000001</v>
      </c>
      <c r="E130" s="9" t="s">
        <v>156</v>
      </c>
    </row>
    <row r="131" spans="1:11">
      <c r="A131" s="8" t="s">
        <v>24</v>
      </c>
      <c r="B131" s="8">
        <v>-1.0216000000000001</v>
      </c>
      <c r="C131" s="8">
        <f t="shared" si="4"/>
        <v>0.36001844958425705</v>
      </c>
      <c r="D131" s="8">
        <v>0.2114</v>
      </c>
      <c r="E131" s="9" t="s">
        <v>157</v>
      </c>
    </row>
    <row r="134" spans="1:11">
      <c r="A134" t="s">
        <v>142</v>
      </c>
      <c r="D134" s="4"/>
      <c r="E134"/>
      <c r="I134" s="15"/>
      <c r="J134" s="4"/>
      <c r="K134"/>
    </row>
    <row r="135" spans="1:11">
      <c r="D135" s="4" t="s">
        <v>26</v>
      </c>
      <c r="E135"/>
      <c r="I135" s="15"/>
      <c r="J135" s="4"/>
      <c r="K135"/>
    </row>
    <row r="136" spans="1:11">
      <c r="D136" s="4"/>
      <c r="E136"/>
      <c r="I136" s="15"/>
      <c r="J136" s="4"/>
      <c r="K136"/>
    </row>
    <row r="137" spans="1:11">
      <c r="D137" s="4"/>
      <c r="E137"/>
      <c r="I137" s="15"/>
      <c r="J137" s="4"/>
      <c r="K137"/>
    </row>
    <row r="138" spans="1:11">
      <c r="D138" s="4"/>
      <c r="E138"/>
      <c r="I138" s="15"/>
      <c r="J138" s="4"/>
      <c r="K138"/>
    </row>
    <row r="139" spans="1:11">
      <c r="D139" s="4"/>
      <c r="E139"/>
      <c r="I139" s="15"/>
      <c r="J139" s="4"/>
      <c r="K139"/>
    </row>
    <row r="140" spans="1:11">
      <c r="D140" s="4"/>
      <c r="E140"/>
      <c r="I140" s="15"/>
      <c r="J140" s="4"/>
      <c r="K140"/>
    </row>
    <row r="141" spans="1:11">
      <c r="D141" s="4"/>
      <c r="E141"/>
      <c r="I141" s="15"/>
      <c r="J141" s="4"/>
      <c r="K141"/>
    </row>
    <row r="142" spans="1:11">
      <c r="D142" s="4"/>
      <c r="E142"/>
      <c r="I142" s="15"/>
      <c r="J142" s="4"/>
      <c r="K142"/>
    </row>
    <row r="143" spans="1:11">
      <c r="D143" s="4"/>
      <c r="E143"/>
      <c r="I143" s="15"/>
      <c r="J143" s="4"/>
      <c r="K143"/>
    </row>
  </sheetData>
  <mergeCells count="2">
    <mergeCell ref="A1:E1"/>
    <mergeCell ref="H1:K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48286-ED49-A74D-91E6-1EBE098B2888}">
  <dimension ref="A1:K34"/>
  <sheetViews>
    <sheetView topLeftCell="B1" zoomScale="110" zoomScaleNormal="110" workbookViewId="0">
      <selection activeCell="J23" sqref="J23"/>
    </sheetView>
  </sheetViews>
  <sheetFormatPr baseColWidth="10" defaultRowHeight="16"/>
  <cols>
    <col min="1" max="1" width="35" customWidth="1"/>
    <col min="2" max="2" width="18.1640625" style="4" customWidth="1"/>
    <col min="3" max="3" width="18" style="4" customWidth="1"/>
    <col min="4" max="4" width="17.83203125" style="4" customWidth="1"/>
    <col min="5" max="5" width="13.83203125" style="4" customWidth="1"/>
    <col min="8" max="8" width="16.5" customWidth="1"/>
    <col min="11" max="11" width="18.5" style="4" customWidth="1"/>
  </cols>
  <sheetData>
    <row r="1" spans="1:11">
      <c r="A1" s="47" t="s">
        <v>245</v>
      </c>
      <c r="B1" s="48"/>
      <c r="C1" s="48"/>
      <c r="D1" s="48"/>
      <c r="E1" s="49"/>
      <c r="H1" s="44" t="s">
        <v>247</v>
      </c>
      <c r="I1" s="45"/>
      <c r="J1" s="45"/>
      <c r="K1" s="46"/>
    </row>
    <row r="2" spans="1:11">
      <c r="A2" s="2" t="s">
        <v>28</v>
      </c>
      <c r="B2" s="5" t="s">
        <v>33</v>
      </c>
      <c r="C2" s="5" t="s">
        <v>1</v>
      </c>
      <c r="D2" s="5" t="s">
        <v>29</v>
      </c>
      <c r="E2" s="5" t="s">
        <v>30</v>
      </c>
      <c r="H2" s="17" t="s">
        <v>28</v>
      </c>
      <c r="I2" s="17" t="s">
        <v>179</v>
      </c>
      <c r="J2" s="18" t="s">
        <v>180</v>
      </c>
      <c r="K2" s="20" t="s">
        <v>181</v>
      </c>
    </row>
    <row r="3" spans="1:11">
      <c r="A3" t="s">
        <v>0</v>
      </c>
      <c r="B3" s="7">
        <v>-8.0159999999999997E-4</v>
      </c>
      <c r="C3" s="7">
        <f>EXP(B3)</f>
        <v>0.99919872119545083</v>
      </c>
      <c r="D3" s="7">
        <v>2.2302900000000001E-2</v>
      </c>
      <c r="E3" s="7">
        <v>0.97099999999999997</v>
      </c>
      <c r="H3" s="8" t="s">
        <v>0</v>
      </c>
      <c r="I3" s="8">
        <v>1</v>
      </c>
      <c r="J3" s="19">
        <v>1.2922000000000001E-3</v>
      </c>
      <c r="K3" s="9">
        <v>0.97130000000000005</v>
      </c>
    </row>
    <row r="4" spans="1:11">
      <c r="A4" s="22" t="s">
        <v>31</v>
      </c>
      <c r="B4" s="9" t="s">
        <v>25</v>
      </c>
      <c r="C4" s="9" t="s">
        <v>25</v>
      </c>
      <c r="D4" s="9" t="s">
        <v>25</v>
      </c>
      <c r="E4" s="9" t="s">
        <v>25</v>
      </c>
      <c r="H4" s="13" t="s">
        <v>2</v>
      </c>
      <c r="I4" s="6">
        <v>1</v>
      </c>
      <c r="J4" s="16">
        <v>0.83243</v>
      </c>
      <c r="K4" s="7">
        <v>0.36159999999999998</v>
      </c>
    </row>
    <row r="5" spans="1:11">
      <c r="A5" t="s">
        <v>196</v>
      </c>
      <c r="B5" s="6">
        <v>0.29809999999999998</v>
      </c>
      <c r="C5" s="9">
        <f t="shared" ref="C5:C17" si="0">EXP(B5)</f>
        <v>1.3472965107943755</v>
      </c>
      <c r="D5" s="6">
        <v>0.3296</v>
      </c>
      <c r="E5" s="6">
        <v>0.3659</v>
      </c>
      <c r="H5" s="8" t="s">
        <v>167</v>
      </c>
      <c r="I5" s="8">
        <v>1</v>
      </c>
      <c r="J5" s="19">
        <v>2.2804999999999999E-2</v>
      </c>
      <c r="K5" s="9">
        <v>0.88</v>
      </c>
    </row>
    <row r="6" spans="1:11">
      <c r="A6" s="8" t="s">
        <v>19</v>
      </c>
      <c r="B6" s="7">
        <v>-5.9420000000000001E-2</v>
      </c>
      <c r="C6" s="9">
        <f t="shared" si="0"/>
        <v>0.94231091544915146</v>
      </c>
      <c r="D6" s="7">
        <v>0.39409</v>
      </c>
      <c r="E6" s="7">
        <v>0.88014000000000003</v>
      </c>
      <c r="H6" s="8" t="s">
        <v>168</v>
      </c>
      <c r="I6" s="8">
        <v>1</v>
      </c>
      <c r="J6" s="19">
        <v>6.4228000000000002E-3</v>
      </c>
      <c r="K6" s="9">
        <v>0.93610000000000004</v>
      </c>
    </row>
    <row r="7" spans="1:11">
      <c r="A7" s="8" t="s">
        <v>18</v>
      </c>
      <c r="B7" s="7">
        <v>-3.0609999999999998E-2</v>
      </c>
      <c r="C7" s="9">
        <f t="shared" si="0"/>
        <v>0.96985374228772858</v>
      </c>
      <c r="D7" s="7">
        <v>0.38224999999999998</v>
      </c>
      <c r="E7" s="7">
        <v>0.93620000000000003</v>
      </c>
      <c r="H7" s="33" t="s">
        <v>169</v>
      </c>
      <c r="I7" s="33">
        <v>1</v>
      </c>
      <c r="J7" s="40">
        <v>2.5125000000000002</v>
      </c>
      <c r="K7" s="38">
        <v>0.1129</v>
      </c>
    </row>
    <row r="8" spans="1:11">
      <c r="A8" s="8" t="s">
        <v>17</v>
      </c>
      <c r="B8" s="7">
        <v>-0.87329999999999997</v>
      </c>
      <c r="C8" s="9">
        <f t="shared" si="0"/>
        <v>0.41757128781906594</v>
      </c>
      <c r="D8" s="7">
        <v>0.58520000000000005</v>
      </c>
      <c r="E8" s="7">
        <v>0.1356</v>
      </c>
      <c r="H8" s="41" t="s">
        <v>170</v>
      </c>
      <c r="I8" s="33">
        <v>1</v>
      </c>
      <c r="J8" s="40">
        <v>20.145</v>
      </c>
      <c r="K8" s="42" t="s">
        <v>188</v>
      </c>
    </row>
    <row r="9" spans="1:11">
      <c r="A9" s="8" t="s">
        <v>131</v>
      </c>
      <c r="B9" s="7">
        <v>-1.1291</v>
      </c>
      <c r="C9" s="9">
        <f t="shared" si="0"/>
        <v>0.32332411722075921</v>
      </c>
      <c r="D9" s="7">
        <v>0.2586</v>
      </c>
      <c r="E9" s="7" t="s">
        <v>159</v>
      </c>
      <c r="H9" s="8" t="s">
        <v>171</v>
      </c>
      <c r="I9" s="8">
        <v>1</v>
      </c>
      <c r="J9" s="19">
        <v>0.94320000000000004</v>
      </c>
      <c r="K9" s="9">
        <v>0.33150000000000002</v>
      </c>
    </row>
    <row r="10" spans="1:11">
      <c r="A10" s="8" t="s">
        <v>16</v>
      </c>
      <c r="B10" s="7">
        <v>0.34460000000000002</v>
      </c>
      <c r="C10" s="9">
        <f t="shared" si="0"/>
        <v>1.4114252366439259</v>
      </c>
      <c r="D10" s="7">
        <v>0.35389999999999999</v>
      </c>
      <c r="E10" s="7">
        <v>0.33023000000000002</v>
      </c>
      <c r="H10" s="8" t="s">
        <v>172</v>
      </c>
      <c r="I10" s="8">
        <v>1</v>
      </c>
      <c r="J10" s="19">
        <v>0.86646000000000001</v>
      </c>
      <c r="K10" s="9">
        <v>0.35189999999999999</v>
      </c>
    </row>
    <row r="11" spans="1:11">
      <c r="A11" s="8" t="s">
        <v>15</v>
      </c>
      <c r="B11" s="7">
        <v>-0.33815000000000001</v>
      </c>
      <c r="C11" s="9">
        <f t="shared" si="0"/>
        <v>0.71308831662814331</v>
      </c>
      <c r="D11" s="7">
        <v>0.36232999999999999</v>
      </c>
      <c r="E11" s="7">
        <v>0.35099999999999998</v>
      </c>
      <c r="H11" s="8" t="s">
        <v>173</v>
      </c>
      <c r="I11" s="8">
        <v>1</v>
      </c>
      <c r="J11" s="19">
        <v>0.71852000000000005</v>
      </c>
      <c r="K11" s="9">
        <v>0.39660000000000001</v>
      </c>
    </row>
    <row r="12" spans="1:11">
      <c r="A12" s="8" t="s">
        <v>14</v>
      </c>
      <c r="B12" s="7">
        <v>0.2074</v>
      </c>
      <c r="C12" s="9">
        <f t="shared" si="0"/>
        <v>1.2304746632211918</v>
      </c>
      <c r="D12" s="7">
        <v>0.2447</v>
      </c>
      <c r="E12" s="7">
        <v>0.39657999999999999</v>
      </c>
      <c r="H12" s="33" t="s">
        <v>174</v>
      </c>
      <c r="I12" s="33">
        <v>1</v>
      </c>
      <c r="J12" s="40">
        <v>3.0670999999999999</v>
      </c>
      <c r="K12" s="38">
        <v>7.9890000000000003E-2</v>
      </c>
    </row>
    <row r="13" spans="1:11">
      <c r="A13" s="8" t="s">
        <v>13</v>
      </c>
      <c r="B13" s="7">
        <v>-0.4496</v>
      </c>
      <c r="C13" s="9">
        <f t="shared" si="0"/>
        <v>0.6378832538994762</v>
      </c>
      <c r="D13" s="7">
        <v>0.25879999999999997</v>
      </c>
      <c r="E13" s="7">
        <v>8.2400000000000001E-2</v>
      </c>
      <c r="H13" s="33" t="s">
        <v>175</v>
      </c>
      <c r="I13" s="33">
        <v>1</v>
      </c>
      <c r="J13" s="40">
        <v>2.0041000000000002</v>
      </c>
      <c r="K13" s="38">
        <v>0.15690000000000001</v>
      </c>
    </row>
    <row r="14" spans="1:11">
      <c r="A14" s="8" t="s">
        <v>12</v>
      </c>
      <c r="B14" s="7">
        <v>-0.38840000000000002</v>
      </c>
      <c r="C14" s="9">
        <f t="shared" si="0"/>
        <v>0.67814103259255021</v>
      </c>
      <c r="D14" s="7">
        <v>0.27689999999999998</v>
      </c>
      <c r="E14" s="7">
        <v>0.16059999999999999</v>
      </c>
      <c r="H14" s="33" t="s">
        <v>176</v>
      </c>
      <c r="I14" s="33">
        <v>1</v>
      </c>
      <c r="J14" s="40">
        <v>7.6304999999999996</v>
      </c>
      <c r="K14" s="38" t="s">
        <v>189</v>
      </c>
    </row>
    <row r="15" spans="1:11">
      <c r="A15" s="8" t="s">
        <v>11</v>
      </c>
      <c r="B15" s="7">
        <v>-2.3540000000000001</v>
      </c>
      <c r="C15" s="9">
        <f t="shared" si="0"/>
        <v>9.4988447503730533E-2</v>
      </c>
      <c r="D15" s="7">
        <v>1.0760000000000001</v>
      </c>
      <c r="E15" s="7" t="s">
        <v>160</v>
      </c>
      <c r="H15" s="8" t="s">
        <v>177</v>
      </c>
      <c r="I15" s="8">
        <v>1</v>
      </c>
      <c r="J15" s="19">
        <v>3.1002000000000001</v>
      </c>
      <c r="K15" s="9">
        <v>7.8280000000000002E-2</v>
      </c>
    </row>
    <row r="16" spans="1:11">
      <c r="A16" s="8" t="s">
        <v>10</v>
      </c>
      <c r="B16" s="7">
        <v>-0.95399999999999996</v>
      </c>
      <c r="C16" s="9">
        <f t="shared" si="0"/>
        <v>0.38519714916775522</v>
      </c>
      <c r="D16" s="7">
        <v>0.58050000000000002</v>
      </c>
      <c r="E16" s="7">
        <v>0.1003</v>
      </c>
      <c r="H16" s="33" t="s">
        <v>178</v>
      </c>
      <c r="I16" s="33">
        <v>1</v>
      </c>
      <c r="J16" s="40">
        <v>1.1349</v>
      </c>
      <c r="K16" s="38">
        <v>0.28670000000000001</v>
      </c>
    </row>
    <row r="17" spans="1:11">
      <c r="A17" s="8" t="s">
        <v>134</v>
      </c>
      <c r="B17" s="7">
        <v>0.48480000000000001</v>
      </c>
      <c r="C17" s="9">
        <f t="shared" si="0"/>
        <v>1.6238502063237952</v>
      </c>
      <c r="D17" s="7">
        <v>0.45479999999999998</v>
      </c>
      <c r="E17" s="7">
        <v>0.28650999999999999</v>
      </c>
      <c r="H17" s="41" t="s">
        <v>3</v>
      </c>
      <c r="I17" s="33">
        <v>4</v>
      </c>
      <c r="J17" s="40">
        <v>6.6665000000000001</v>
      </c>
      <c r="K17" s="38">
        <v>0.15459999999999999</v>
      </c>
    </row>
    <row r="18" spans="1:11">
      <c r="A18" s="13" t="s">
        <v>135</v>
      </c>
      <c r="B18" s="7" t="s">
        <v>25</v>
      </c>
      <c r="C18" s="9" t="s">
        <v>25</v>
      </c>
      <c r="D18" s="9" t="s">
        <v>25</v>
      </c>
      <c r="E18" s="9" t="s">
        <v>25</v>
      </c>
      <c r="H18" s="41" t="s">
        <v>4</v>
      </c>
      <c r="I18" s="33">
        <v>2</v>
      </c>
      <c r="J18" s="40">
        <v>2.9125999999999999</v>
      </c>
      <c r="K18" s="38">
        <v>0.2331</v>
      </c>
    </row>
    <row r="19" spans="1:11">
      <c r="A19" s="8" t="s">
        <v>136</v>
      </c>
      <c r="B19" s="7">
        <v>0.1585</v>
      </c>
      <c r="C19" s="9">
        <f>EXP(B19)</f>
        <v>1.1717519242251999</v>
      </c>
      <c r="D19" s="7">
        <v>0.52539999999999998</v>
      </c>
      <c r="E19" s="7">
        <v>0.76300000000000001</v>
      </c>
      <c r="H19" s="8" t="s">
        <v>184</v>
      </c>
      <c r="I19" s="6">
        <v>3</v>
      </c>
      <c r="J19" s="16">
        <v>2.9948000000000001</v>
      </c>
      <c r="K19" s="7">
        <v>0.39240000000000003</v>
      </c>
    </row>
    <row r="20" spans="1:11">
      <c r="A20" s="8" t="s">
        <v>137</v>
      </c>
      <c r="B20" s="7">
        <v>-0.39889999999999998</v>
      </c>
      <c r="C20" s="9">
        <f>EXP(B20)</f>
        <v>0.67105780377864666</v>
      </c>
      <c r="D20" s="7">
        <v>0.30640000000000001</v>
      </c>
      <c r="E20" s="7">
        <v>0.193</v>
      </c>
      <c r="H20" s="33" t="s">
        <v>5</v>
      </c>
      <c r="I20" s="33">
        <v>1</v>
      </c>
      <c r="J20" s="40">
        <v>10.54</v>
      </c>
      <c r="K20" s="38" t="s">
        <v>190</v>
      </c>
    </row>
    <row r="21" spans="1:11">
      <c r="A21" s="8" t="s">
        <v>138</v>
      </c>
      <c r="B21" s="7">
        <v>0.44330000000000003</v>
      </c>
      <c r="C21" s="9">
        <f>EXP(B21)</f>
        <v>1.5578396161308457</v>
      </c>
      <c r="D21" s="7">
        <v>0.35199999999999998</v>
      </c>
      <c r="E21" s="7">
        <v>0.20799999999999999</v>
      </c>
      <c r="H21" s="33" t="s">
        <v>6</v>
      </c>
      <c r="I21" s="33">
        <v>1</v>
      </c>
      <c r="J21" s="40">
        <v>3.4175</v>
      </c>
      <c r="K21" s="38">
        <v>6.4509999999999998E-2</v>
      </c>
    </row>
    <row r="22" spans="1:11">
      <c r="A22" s="8" t="s">
        <v>139</v>
      </c>
      <c r="B22" s="7">
        <v>-0.4657</v>
      </c>
      <c r="C22" s="9">
        <f>EXP(B22)</f>
        <v>0.62769556447320674</v>
      </c>
      <c r="D22" s="7">
        <v>0.43309999999999998</v>
      </c>
      <c r="E22" s="7">
        <v>0.28199999999999997</v>
      </c>
      <c r="H22" s="33" t="s">
        <v>7</v>
      </c>
      <c r="I22" s="33">
        <v>1</v>
      </c>
      <c r="J22" s="40">
        <v>5.3457999999999997</v>
      </c>
      <c r="K22" s="42" t="s">
        <v>191</v>
      </c>
    </row>
    <row r="23" spans="1:11">
      <c r="A23" s="13" t="s">
        <v>144</v>
      </c>
      <c r="B23" s="7" t="s">
        <v>25</v>
      </c>
      <c r="C23" s="9" t="s">
        <v>25</v>
      </c>
      <c r="D23" s="7" t="s">
        <v>25</v>
      </c>
      <c r="E23" s="7" t="s">
        <v>25</v>
      </c>
      <c r="H23" s="33" t="s">
        <v>8</v>
      </c>
      <c r="I23" s="33">
        <v>1</v>
      </c>
      <c r="J23" s="40">
        <v>46.604999999999997</v>
      </c>
      <c r="K23" s="42" t="s">
        <v>192</v>
      </c>
    </row>
    <row r="24" spans="1:11">
      <c r="A24" s="8" t="s">
        <v>145</v>
      </c>
      <c r="B24" s="7">
        <v>0.46899999999999997</v>
      </c>
      <c r="C24" s="9">
        <f>EXP(B24)</f>
        <v>1.5983949987546404</v>
      </c>
      <c r="D24" s="7">
        <v>0.57169999999999999</v>
      </c>
      <c r="E24" s="7">
        <v>0.41199999999999998</v>
      </c>
      <c r="H24" s="33" t="s">
        <v>9</v>
      </c>
      <c r="I24" s="33">
        <v>1</v>
      </c>
      <c r="J24" s="40">
        <v>9.3961000000000006</v>
      </c>
      <c r="K24" s="38" t="s">
        <v>193</v>
      </c>
    </row>
    <row r="25" spans="1:11">
      <c r="A25" s="8" t="s">
        <v>146</v>
      </c>
      <c r="B25" s="7">
        <v>-0.57899999999999996</v>
      </c>
      <c r="C25" s="9">
        <f>EXP(B25)</f>
        <v>0.56045854497449044</v>
      </c>
      <c r="D25" s="7">
        <v>0.41699999999999998</v>
      </c>
      <c r="E25" s="7">
        <v>0.16500000000000001</v>
      </c>
    </row>
    <row r="26" spans="1:11">
      <c r="A26" s="8" t="s">
        <v>148</v>
      </c>
      <c r="B26" s="7" t="s">
        <v>25</v>
      </c>
      <c r="C26" s="9" t="s">
        <v>25</v>
      </c>
      <c r="D26" s="7" t="s">
        <v>25</v>
      </c>
      <c r="E26" s="7" t="s">
        <v>25</v>
      </c>
    </row>
    <row r="27" spans="1:11">
      <c r="A27" s="8" t="s">
        <v>149</v>
      </c>
      <c r="B27" s="7">
        <v>-0.26929999999999998</v>
      </c>
      <c r="C27" s="9">
        <f t="shared" ref="C27:C34" si="1">EXP(B27)</f>
        <v>0.7639140470545126</v>
      </c>
      <c r="D27" s="7">
        <v>0.43099999999999999</v>
      </c>
      <c r="E27" s="7">
        <v>0.53200000000000003</v>
      </c>
    </row>
    <row r="28" spans="1:11">
      <c r="A28" s="8" t="s">
        <v>150</v>
      </c>
      <c r="B28" s="7">
        <v>-0.1459</v>
      </c>
      <c r="C28" s="9">
        <f t="shared" si="1"/>
        <v>0.86424412327589373</v>
      </c>
      <c r="D28" s="7">
        <v>0.38069999999999998</v>
      </c>
      <c r="E28" s="7">
        <v>0.70199999999999996</v>
      </c>
    </row>
    <row r="29" spans="1:11">
      <c r="A29" s="8" t="s">
        <v>151</v>
      </c>
      <c r="B29" s="7">
        <v>0.29110000000000003</v>
      </c>
      <c r="C29" s="9">
        <f t="shared" si="1"/>
        <v>1.3378983670974762</v>
      </c>
      <c r="D29" s="7">
        <v>0.40339999999999998</v>
      </c>
      <c r="E29" s="7">
        <v>0.47099999999999997</v>
      </c>
      <c r="F29" t="s">
        <v>26</v>
      </c>
    </row>
    <row r="30" spans="1:11">
      <c r="A30" s="8" t="s">
        <v>20</v>
      </c>
      <c r="B30" s="7">
        <v>-0.79471000000000003</v>
      </c>
      <c r="C30" s="9">
        <f t="shared" si="1"/>
        <v>0.45171221247154641</v>
      </c>
      <c r="D30" s="7">
        <v>0.247</v>
      </c>
      <c r="E30" s="7" t="s">
        <v>161</v>
      </c>
    </row>
    <row r="31" spans="1:11">
      <c r="A31" s="8" t="s">
        <v>21</v>
      </c>
      <c r="B31" s="7">
        <v>-0.46829999999999999</v>
      </c>
      <c r="C31" s="9">
        <f t="shared" si="1"/>
        <v>0.62606567577904937</v>
      </c>
      <c r="D31" s="7">
        <v>0.25530000000000003</v>
      </c>
      <c r="E31" s="7">
        <v>6.6600000000000006E-2</v>
      </c>
    </row>
    <row r="32" spans="1:11">
      <c r="A32" s="8" t="s">
        <v>22</v>
      </c>
      <c r="B32" s="7">
        <v>-0.64890000000000003</v>
      </c>
      <c r="C32" s="9">
        <f t="shared" si="1"/>
        <v>0.52262034306898708</v>
      </c>
      <c r="D32" s="7">
        <v>0.28639999999999999</v>
      </c>
      <c r="E32" s="7" t="s">
        <v>162</v>
      </c>
    </row>
    <row r="33" spans="1:5">
      <c r="A33" s="8" t="s">
        <v>23</v>
      </c>
      <c r="B33" s="7">
        <v>-1.7738</v>
      </c>
      <c r="C33" s="9">
        <f t="shared" si="1"/>
        <v>0.16968695171577897</v>
      </c>
      <c r="D33" s="7">
        <v>0.27689999999999998</v>
      </c>
      <c r="E33" s="7" t="s">
        <v>163</v>
      </c>
    </row>
    <row r="34" spans="1:5">
      <c r="A34" s="8" t="s">
        <v>24</v>
      </c>
      <c r="B34" s="7">
        <v>-0.79379999999999995</v>
      </c>
      <c r="C34" s="9">
        <f t="shared" si="1"/>
        <v>0.45212345767308293</v>
      </c>
      <c r="D34" s="7">
        <v>0.26040000000000002</v>
      </c>
      <c r="E34" s="7" t="s">
        <v>164</v>
      </c>
    </row>
  </sheetData>
  <mergeCells count="2">
    <mergeCell ref="A1:E1"/>
    <mergeCell ref="H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CE274-EB9F-1B4B-B822-29A7242BA18E}">
  <dimension ref="A1:K33"/>
  <sheetViews>
    <sheetView topLeftCell="B1" zoomScale="110" zoomScaleNormal="110" workbookViewId="0">
      <selection activeCell="F11" sqref="F11"/>
    </sheetView>
  </sheetViews>
  <sheetFormatPr baseColWidth="10" defaultRowHeight="16"/>
  <cols>
    <col min="1" max="1" width="35" customWidth="1"/>
    <col min="2" max="2" width="18.1640625" style="4" customWidth="1"/>
    <col min="3" max="3" width="18" style="4" customWidth="1"/>
    <col min="4" max="4" width="17.83203125" style="4" customWidth="1"/>
    <col min="5" max="5" width="13.83203125" style="4" customWidth="1"/>
    <col min="8" max="8" width="16.5" customWidth="1"/>
    <col min="11" max="11" width="18.5" style="4" customWidth="1"/>
  </cols>
  <sheetData>
    <row r="1" spans="1:11">
      <c r="A1" s="47" t="s">
        <v>245</v>
      </c>
      <c r="B1" s="48"/>
      <c r="C1" s="48"/>
      <c r="D1" s="48"/>
      <c r="E1" s="49"/>
      <c r="H1" s="44" t="s">
        <v>247</v>
      </c>
      <c r="I1" s="45"/>
      <c r="J1" s="45"/>
      <c r="K1" s="46"/>
    </row>
    <row r="2" spans="1:11">
      <c r="A2" s="2" t="s">
        <v>28</v>
      </c>
      <c r="B2" s="5" t="s">
        <v>33</v>
      </c>
      <c r="C2" s="5" t="s">
        <v>1</v>
      </c>
      <c r="D2" s="5" t="s">
        <v>29</v>
      </c>
      <c r="E2" s="5" t="s">
        <v>30</v>
      </c>
      <c r="H2" s="17" t="s">
        <v>28</v>
      </c>
      <c r="I2" s="17" t="s">
        <v>179</v>
      </c>
      <c r="J2" s="18" t="s">
        <v>180</v>
      </c>
      <c r="K2" s="20" t="s">
        <v>181</v>
      </c>
    </row>
    <row r="3" spans="1:11">
      <c r="A3" t="s">
        <v>0</v>
      </c>
      <c r="B3" s="7">
        <v>-8.0159999999999997E-4</v>
      </c>
      <c r="C3" s="7">
        <f>EXP(B3)</f>
        <v>0.99919872119545083</v>
      </c>
      <c r="D3" s="7">
        <v>2.2302900000000001E-2</v>
      </c>
      <c r="E3" s="7">
        <v>0.97099999999999997</v>
      </c>
      <c r="H3" s="8" t="s">
        <v>0</v>
      </c>
      <c r="I3" s="8">
        <v>1</v>
      </c>
      <c r="J3" s="19">
        <v>1.2922000000000001E-3</v>
      </c>
      <c r="K3" s="9">
        <v>0.97130000000000005</v>
      </c>
    </row>
    <row r="4" spans="1:11">
      <c r="A4" s="22" t="s">
        <v>31</v>
      </c>
      <c r="B4" s="9" t="s">
        <v>25</v>
      </c>
      <c r="C4" s="9" t="s">
        <v>25</v>
      </c>
      <c r="D4" s="9" t="s">
        <v>25</v>
      </c>
      <c r="E4" s="9" t="s">
        <v>25</v>
      </c>
      <c r="H4" s="13" t="s">
        <v>2</v>
      </c>
      <c r="I4" s="6">
        <v>1</v>
      </c>
      <c r="J4" s="16">
        <v>0.83243</v>
      </c>
      <c r="K4" s="7">
        <v>0.36159999999999998</v>
      </c>
    </row>
    <row r="5" spans="1:11">
      <c r="A5" t="s">
        <v>196</v>
      </c>
      <c r="B5" s="6">
        <v>0.29809999999999998</v>
      </c>
      <c r="C5" s="9">
        <f t="shared" ref="C5:C17" si="0">EXP(B5)</f>
        <v>1.3472965107943755</v>
      </c>
      <c r="D5" s="6">
        <v>0.3296</v>
      </c>
      <c r="E5" s="6">
        <v>0.3659</v>
      </c>
      <c r="H5" s="8" t="s">
        <v>167</v>
      </c>
      <c r="I5" s="8">
        <v>1</v>
      </c>
      <c r="J5" s="19">
        <v>2.2804999999999999E-2</v>
      </c>
      <c r="K5" s="9">
        <v>0.88</v>
      </c>
    </row>
    <row r="6" spans="1:11">
      <c r="A6" s="8" t="s">
        <v>19</v>
      </c>
      <c r="B6" s="7">
        <v>-5.9420000000000001E-2</v>
      </c>
      <c r="C6" s="9">
        <f t="shared" si="0"/>
        <v>0.94231091544915146</v>
      </c>
      <c r="D6" s="7">
        <v>0.39409</v>
      </c>
      <c r="E6" s="7">
        <v>0.88014000000000003</v>
      </c>
      <c r="H6" s="8" t="s">
        <v>168</v>
      </c>
      <c r="I6" s="8">
        <v>1</v>
      </c>
      <c r="J6" s="19">
        <v>6.4228000000000002E-3</v>
      </c>
      <c r="K6" s="9">
        <v>0.93610000000000004</v>
      </c>
    </row>
    <row r="7" spans="1:11">
      <c r="A7" s="8" t="s">
        <v>18</v>
      </c>
      <c r="B7" s="7">
        <v>-3.0609999999999998E-2</v>
      </c>
      <c r="C7" s="9">
        <f t="shared" si="0"/>
        <v>0.96985374228772858</v>
      </c>
      <c r="D7" s="7">
        <v>0.38224999999999998</v>
      </c>
      <c r="E7" s="7">
        <v>0.93620000000000003</v>
      </c>
      <c r="H7" s="33" t="s">
        <v>169</v>
      </c>
      <c r="I7" s="33">
        <v>1</v>
      </c>
      <c r="J7" s="40">
        <v>2.5125000000000002</v>
      </c>
      <c r="K7" s="38">
        <v>0.1129</v>
      </c>
    </row>
    <row r="8" spans="1:11">
      <c r="A8" s="8" t="s">
        <v>17</v>
      </c>
      <c r="B8" s="7">
        <v>-0.87329999999999997</v>
      </c>
      <c r="C8" s="9">
        <f t="shared" si="0"/>
        <v>0.41757128781906594</v>
      </c>
      <c r="D8" s="7">
        <v>0.58520000000000005</v>
      </c>
      <c r="E8" s="7">
        <v>0.1356</v>
      </c>
      <c r="H8" s="41" t="s">
        <v>170</v>
      </c>
      <c r="I8" s="33">
        <v>1</v>
      </c>
      <c r="J8" s="40">
        <v>20.145</v>
      </c>
      <c r="K8" s="42" t="s">
        <v>188</v>
      </c>
    </row>
    <row r="9" spans="1:11">
      <c r="A9" s="8" t="s">
        <v>131</v>
      </c>
      <c r="B9" s="7">
        <v>-1.1291</v>
      </c>
      <c r="C9" s="9">
        <f t="shared" si="0"/>
        <v>0.32332411722075921</v>
      </c>
      <c r="D9" s="7">
        <v>0.2586</v>
      </c>
      <c r="E9" s="7" t="s">
        <v>159</v>
      </c>
      <c r="H9" s="8" t="s">
        <v>171</v>
      </c>
      <c r="I9" s="8">
        <v>1</v>
      </c>
      <c r="J9" s="19">
        <v>0.94320000000000004</v>
      </c>
      <c r="K9" s="9">
        <v>0.33150000000000002</v>
      </c>
    </row>
    <row r="10" spans="1:11">
      <c r="A10" s="8" t="s">
        <v>16</v>
      </c>
      <c r="B10" s="7">
        <v>0.34460000000000002</v>
      </c>
      <c r="C10" s="9">
        <f t="shared" si="0"/>
        <v>1.4114252366439259</v>
      </c>
      <c r="D10" s="7">
        <v>0.35389999999999999</v>
      </c>
      <c r="E10" s="7">
        <v>0.33023000000000002</v>
      </c>
      <c r="H10" s="8" t="s">
        <v>172</v>
      </c>
      <c r="I10" s="8">
        <v>1</v>
      </c>
      <c r="J10" s="19">
        <v>0.86646000000000001</v>
      </c>
      <c r="K10" s="9">
        <v>0.35189999999999999</v>
      </c>
    </row>
    <row r="11" spans="1:11">
      <c r="A11" s="8" t="s">
        <v>15</v>
      </c>
      <c r="B11" s="7">
        <v>-0.33815000000000001</v>
      </c>
      <c r="C11" s="9">
        <f t="shared" si="0"/>
        <v>0.71308831662814331</v>
      </c>
      <c r="D11" s="7">
        <v>0.36232999999999999</v>
      </c>
      <c r="E11" s="7">
        <v>0.35099999999999998</v>
      </c>
      <c r="H11" s="8" t="s">
        <v>173</v>
      </c>
      <c r="I11" s="8">
        <v>1</v>
      </c>
      <c r="J11" s="19">
        <v>0.71852000000000005</v>
      </c>
      <c r="K11" s="9">
        <v>0.39660000000000001</v>
      </c>
    </row>
    <row r="12" spans="1:11">
      <c r="A12" s="8" t="s">
        <v>14</v>
      </c>
      <c r="B12" s="7">
        <v>0.2074</v>
      </c>
      <c r="C12" s="9">
        <f t="shared" si="0"/>
        <v>1.2304746632211918</v>
      </c>
      <c r="D12" s="7">
        <v>0.2447</v>
      </c>
      <c r="E12" s="7">
        <v>0.39657999999999999</v>
      </c>
      <c r="H12" s="33" t="s">
        <v>174</v>
      </c>
      <c r="I12" s="33">
        <v>1</v>
      </c>
      <c r="J12" s="40">
        <v>3.0670999999999999</v>
      </c>
      <c r="K12" s="38">
        <v>7.9890000000000003E-2</v>
      </c>
    </row>
    <row r="13" spans="1:11">
      <c r="A13" s="8" t="s">
        <v>13</v>
      </c>
      <c r="B13" s="7">
        <v>-0.4496</v>
      </c>
      <c r="C13" s="9">
        <f t="shared" si="0"/>
        <v>0.6378832538994762</v>
      </c>
      <c r="D13" s="7">
        <v>0.25879999999999997</v>
      </c>
      <c r="E13" s="7">
        <v>8.2400000000000001E-2</v>
      </c>
      <c r="H13" s="33" t="s">
        <v>175</v>
      </c>
      <c r="I13" s="33">
        <v>1</v>
      </c>
      <c r="J13" s="40">
        <v>2.0041000000000002</v>
      </c>
      <c r="K13" s="38">
        <v>0.15690000000000001</v>
      </c>
    </row>
    <row r="14" spans="1:11">
      <c r="A14" s="8" t="s">
        <v>12</v>
      </c>
      <c r="B14" s="7">
        <v>-0.38840000000000002</v>
      </c>
      <c r="C14" s="9">
        <f t="shared" si="0"/>
        <v>0.67814103259255021</v>
      </c>
      <c r="D14" s="7">
        <v>0.27689999999999998</v>
      </c>
      <c r="E14" s="7">
        <v>0.16059999999999999</v>
      </c>
      <c r="H14" s="33" t="s">
        <v>176</v>
      </c>
      <c r="I14" s="33">
        <v>1</v>
      </c>
      <c r="J14" s="40">
        <v>7.6304999999999996</v>
      </c>
      <c r="K14" s="38" t="s">
        <v>189</v>
      </c>
    </row>
    <row r="15" spans="1:11">
      <c r="A15" s="8" t="s">
        <v>11</v>
      </c>
      <c r="B15" s="7">
        <v>-2.3540000000000001</v>
      </c>
      <c r="C15" s="9">
        <f t="shared" si="0"/>
        <v>9.4988447503730533E-2</v>
      </c>
      <c r="D15" s="7">
        <v>1.0760000000000001</v>
      </c>
      <c r="E15" s="7" t="s">
        <v>160</v>
      </c>
      <c r="H15" s="8" t="s">
        <v>177</v>
      </c>
      <c r="I15" s="8">
        <v>1</v>
      </c>
      <c r="J15" s="19">
        <v>3.1002000000000001</v>
      </c>
      <c r="K15" s="9">
        <v>7.8280000000000002E-2</v>
      </c>
    </row>
    <row r="16" spans="1:11">
      <c r="A16" s="8" t="s">
        <v>10</v>
      </c>
      <c r="B16" s="7">
        <v>-0.95399999999999996</v>
      </c>
      <c r="C16" s="9">
        <f t="shared" si="0"/>
        <v>0.38519714916775522</v>
      </c>
      <c r="D16" s="7">
        <v>0.58050000000000002</v>
      </c>
      <c r="E16" s="7">
        <v>0.1003</v>
      </c>
      <c r="H16" s="33" t="s">
        <v>178</v>
      </c>
      <c r="I16" s="33">
        <v>1</v>
      </c>
      <c r="J16" s="40">
        <v>1.1349</v>
      </c>
      <c r="K16" s="38">
        <v>0.28670000000000001</v>
      </c>
    </row>
    <row r="17" spans="1:11">
      <c r="A17" s="8" t="s">
        <v>134</v>
      </c>
      <c r="B17" s="7">
        <v>0.48480000000000001</v>
      </c>
      <c r="C17" s="9">
        <f t="shared" si="0"/>
        <v>1.6238502063237952</v>
      </c>
      <c r="D17" s="7">
        <v>0.45479999999999998</v>
      </c>
      <c r="E17" s="7">
        <v>0.28650999999999999</v>
      </c>
      <c r="H17" s="41" t="s">
        <v>3</v>
      </c>
      <c r="I17" s="33">
        <v>1</v>
      </c>
      <c r="J17" s="40">
        <v>0.22719</v>
      </c>
      <c r="K17" s="38">
        <v>0.63360000000000005</v>
      </c>
    </row>
    <row r="18" spans="1:11">
      <c r="A18" s="13" t="s">
        <v>135</v>
      </c>
      <c r="B18" s="7" t="s">
        <v>25</v>
      </c>
      <c r="C18" s="9" t="s">
        <v>25</v>
      </c>
      <c r="D18" s="9" t="s">
        <v>25</v>
      </c>
      <c r="E18" s="9" t="s">
        <v>25</v>
      </c>
      <c r="H18" s="13" t="s">
        <v>4</v>
      </c>
      <c r="I18" s="6">
        <v>1</v>
      </c>
      <c r="J18" s="16">
        <v>0.52629999999999999</v>
      </c>
      <c r="K18" s="7">
        <v>0.46820000000000001</v>
      </c>
    </row>
    <row r="19" spans="1:11">
      <c r="A19" s="8" t="s">
        <v>136</v>
      </c>
      <c r="B19" s="7">
        <v>0.1585</v>
      </c>
      <c r="C19" s="9">
        <f>EXP(B19)</f>
        <v>1.1717519242251999</v>
      </c>
      <c r="D19" s="7">
        <v>0.52539999999999998</v>
      </c>
      <c r="E19" s="7">
        <v>0.76300000000000001</v>
      </c>
      <c r="H19" s="8" t="s">
        <v>184</v>
      </c>
      <c r="I19" s="6">
        <v>3</v>
      </c>
      <c r="J19" s="16">
        <v>2.9948000000000001</v>
      </c>
      <c r="K19" s="7">
        <v>0.39240000000000003</v>
      </c>
    </row>
    <row r="20" spans="1:11">
      <c r="A20" s="8" t="s">
        <v>137</v>
      </c>
      <c r="B20" s="7">
        <v>-0.39889999999999998</v>
      </c>
      <c r="C20" s="9">
        <f>EXP(B20)</f>
        <v>0.67105780377864666</v>
      </c>
      <c r="D20" s="7">
        <v>0.30640000000000001</v>
      </c>
      <c r="E20" s="7">
        <v>0.193</v>
      </c>
      <c r="H20" s="33" t="s">
        <v>5</v>
      </c>
      <c r="I20" s="33">
        <v>1</v>
      </c>
      <c r="J20" s="40">
        <v>10.54</v>
      </c>
      <c r="K20" s="38" t="s">
        <v>190</v>
      </c>
    </row>
    <row r="21" spans="1:11">
      <c r="A21" s="8" t="s">
        <v>138</v>
      </c>
      <c r="B21" s="7">
        <v>0.44330000000000003</v>
      </c>
      <c r="C21" s="9">
        <f>EXP(B21)</f>
        <v>1.5578396161308457</v>
      </c>
      <c r="D21" s="7">
        <v>0.35199999999999998</v>
      </c>
      <c r="E21" s="7">
        <v>0.20799999999999999</v>
      </c>
      <c r="H21" s="33" t="s">
        <v>6</v>
      </c>
      <c r="I21" s="33">
        <v>1</v>
      </c>
      <c r="J21" s="40">
        <v>3.4175</v>
      </c>
      <c r="K21" s="38">
        <v>6.4509999999999998E-2</v>
      </c>
    </row>
    <row r="22" spans="1:11">
      <c r="A22" s="8" t="s">
        <v>139</v>
      </c>
      <c r="B22" s="7">
        <v>-0.4657</v>
      </c>
      <c r="C22" s="9">
        <f>EXP(B22)</f>
        <v>0.62769556447320674</v>
      </c>
      <c r="D22" s="7">
        <v>0.43309999999999998</v>
      </c>
      <c r="E22" s="7">
        <v>0.28199999999999997</v>
      </c>
      <c r="H22" s="33" t="s">
        <v>7</v>
      </c>
      <c r="I22" s="33">
        <v>1</v>
      </c>
      <c r="J22" s="40">
        <v>5.3457999999999997</v>
      </c>
      <c r="K22" s="42" t="s">
        <v>191</v>
      </c>
    </row>
    <row r="23" spans="1:11">
      <c r="A23" s="13" t="s">
        <v>144</v>
      </c>
      <c r="B23" s="7" t="s">
        <v>25</v>
      </c>
      <c r="C23" s="9" t="s">
        <v>25</v>
      </c>
      <c r="D23" s="7" t="s">
        <v>25</v>
      </c>
      <c r="E23" s="7" t="s">
        <v>25</v>
      </c>
      <c r="H23" s="33" t="s">
        <v>8</v>
      </c>
      <c r="I23" s="33">
        <v>1</v>
      </c>
      <c r="J23" s="40">
        <v>46.604999999999997</v>
      </c>
      <c r="K23" s="42" t="s">
        <v>192</v>
      </c>
    </row>
    <row r="24" spans="1:11">
      <c r="A24" s="8" t="s">
        <v>248</v>
      </c>
      <c r="B24" s="7">
        <v>0.24479999999999999</v>
      </c>
      <c r="C24" s="9">
        <f>EXP(B24)</f>
        <v>1.2773658144929685</v>
      </c>
      <c r="D24" s="7">
        <v>0.33989999999999998</v>
      </c>
      <c r="E24" s="7">
        <v>0.47139999999999999</v>
      </c>
      <c r="H24" s="33" t="s">
        <v>9</v>
      </c>
      <c r="I24" s="33">
        <v>1</v>
      </c>
      <c r="J24" s="40">
        <v>9.3961000000000006</v>
      </c>
      <c r="K24" s="38" t="s">
        <v>193</v>
      </c>
    </row>
    <row r="25" spans="1:11">
      <c r="A25" s="8" t="s">
        <v>148</v>
      </c>
      <c r="B25" s="7" t="s">
        <v>25</v>
      </c>
      <c r="C25" s="9" t="s">
        <v>25</v>
      </c>
      <c r="D25" s="7" t="s">
        <v>25</v>
      </c>
      <c r="E25" s="7" t="s">
        <v>25</v>
      </c>
    </row>
    <row r="26" spans="1:11">
      <c r="A26" s="8" t="s">
        <v>149</v>
      </c>
      <c r="B26" s="7">
        <v>-0.26929999999999998</v>
      </c>
      <c r="C26" s="9">
        <f t="shared" ref="C26:C33" si="1">EXP(B26)</f>
        <v>0.7639140470545126</v>
      </c>
      <c r="D26" s="7">
        <v>0.43099999999999999</v>
      </c>
      <c r="E26" s="7">
        <v>0.53200000000000003</v>
      </c>
    </row>
    <row r="27" spans="1:11">
      <c r="A27" s="8" t="s">
        <v>150</v>
      </c>
      <c r="B27" s="7">
        <v>-0.1459</v>
      </c>
      <c r="C27" s="9">
        <f t="shared" si="1"/>
        <v>0.86424412327589373</v>
      </c>
      <c r="D27" s="7">
        <v>0.38069999999999998</v>
      </c>
      <c r="E27" s="7">
        <v>0.70199999999999996</v>
      </c>
    </row>
    <row r="28" spans="1:11">
      <c r="A28" s="8" t="s">
        <v>151</v>
      </c>
      <c r="B28" s="7">
        <v>0.29110000000000003</v>
      </c>
      <c r="C28" s="9">
        <f t="shared" si="1"/>
        <v>1.3378983670974762</v>
      </c>
      <c r="D28" s="7">
        <v>0.40339999999999998</v>
      </c>
      <c r="E28" s="7">
        <v>0.47099999999999997</v>
      </c>
      <c r="F28" t="s">
        <v>26</v>
      </c>
    </row>
    <row r="29" spans="1:11">
      <c r="A29" s="8" t="s">
        <v>20</v>
      </c>
      <c r="B29" s="7">
        <v>-0.79471000000000003</v>
      </c>
      <c r="C29" s="9">
        <f t="shared" si="1"/>
        <v>0.45171221247154641</v>
      </c>
      <c r="D29" s="7">
        <v>0.247</v>
      </c>
      <c r="E29" s="7" t="s">
        <v>161</v>
      </c>
    </row>
    <row r="30" spans="1:11">
      <c r="A30" s="8" t="s">
        <v>21</v>
      </c>
      <c r="B30" s="7">
        <v>-0.46829999999999999</v>
      </c>
      <c r="C30" s="9">
        <f t="shared" si="1"/>
        <v>0.62606567577904937</v>
      </c>
      <c r="D30" s="7">
        <v>0.25530000000000003</v>
      </c>
      <c r="E30" s="7">
        <v>6.6600000000000006E-2</v>
      </c>
    </row>
    <row r="31" spans="1:11">
      <c r="A31" s="8" t="s">
        <v>22</v>
      </c>
      <c r="B31" s="7">
        <v>-0.64890000000000003</v>
      </c>
      <c r="C31" s="9">
        <f t="shared" si="1"/>
        <v>0.52262034306898708</v>
      </c>
      <c r="D31" s="7">
        <v>0.28639999999999999</v>
      </c>
      <c r="E31" s="7" t="s">
        <v>162</v>
      </c>
    </row>
    <row r="32" spans="1:11">
      <c r="A32" s="8" t="s">
        <v>23</v>
      </c>
      <c r="B32" s="7">
        <v>-1.7738</v>
      </c>
      <c r="C32" s="9">
        <f t="shared" si="1"/>
        <v>0.16968695171577897</v>
      </c>
      <c r="D32" s="7">
        <v>0.27689999999999998</v>
      </c>
      <c r="E32" s="7" t="s">
        <v>163</v>
      </c>
    </row>
    <row r="33" spans="1:5">
      <c r="A33" s="8" t="s">
        <v>24</v>
      </c>
      <c r="B33" s="7">
        <v>-0.79379999999999995</v>
      </c>
      <c r="C33" s="9">
        <f t="shared" si="1"/>
        <v>0.45212345767308293</v>
      </c>
      <c r="D33" s="7">
        <v>0.26040000000000002</v>
      </c>
      <c r="E33" s="7" t="s">
        <v>164</v>
      </c>
    </row>
  </sheetData>
  <mergeCells count="2">
    <mergeCell ref="A1:E1"/>
    <mergeCell ref="H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9891-AE0A-EC49-A442-8B89DE5C2A2B}">
  <dimension ref="A1:W88"/>
  <sheetViews>
    <sheetView tabSelected="1" topLeftCell="K9" zoomScaleNormal="100" workbookViewId="0">
      <selection activeCell="Q28" sqref="Q28"/>
    </sheetView>
  </sheetViews>
  <sheetFormatPr baseColWidth="10" defaultRowHeight="16"/>
  <cols>
    <col min="1" max="1" width="27" customWidth="1"/>
    <col min="2" max="2" width="16.5" customWidth="1"/>
    <col min="3" max="3" width="14" customWidth="1"/>
    <col min="4" max="4" width="13.1640625" customWidth="1"/>
    <col min="7" max="7" width="26.6640625" customWidth="1"/>
    <col min="8" max="8" width="13.5" customWidth="1"/>
    <col min="12" max="12" width="10.33203125" customWidth="1"/>
    <col min="13" max="13" width="20.1640625" customWidth="1"/>
    <col min="15" max="15" width="12.1640625" bestFit="1" customWidth="1"/>
    <col min="19" max="19" width="21.5" customWidth="1"/>
  </cols>
  <sheetData>
    <row r="1" spans="1:22">
      <c r="A1" s="50" t="s">
        <v>242</v>
      </c>
      <c r="B1" s="50"/>
      <c r="C1" s="50"/>
      <c r="D1" s="50"/>
      <c r="G1" s="50" t="s">
        <v>246</v>
      </c>
      <c r="H1" s="50"/>
      <c r="I1" s="50"/>
      <c r="J1" s="50"/>
      <c r="M1" s="37" t="s">
        <v>249</v>
      </c>
      <c r="S1" s="37" t="s">
        <v>250</v>
      </c>
    </row>
    <row r="2" spans="1:22">
      <c r="A2" s="23" t="s">
        <v>199</v>
      </c>
      <c r="B2" s="23" t="s">
        <v>197</v>
      </c>
      <c r="C2" s="23" t="s">
        <v>198</v>
      </c>
      <c r="D2" s="24" t="s">
        <v>200</v>
      </c>
      <c r="G2" s="23" t="s">
        <v>199</v>
      </c>
      <c r="H2" s="23" t="s">
        <v>197</v>
      </c>
      <c r="I2" s="23" t="s">
        <v>198</v>
      </c>
      <c r="J2" s="24" t="s">
        <v>200</v>
      </c>
      <c r="M2" s="23" t="s">
        <v>199</v>
      </c>
      <c r="N2" s="23" t="s">
        <v>197</v>
      </c>
      <c r="O2" s="23" t="s">
        <v>198</v>
      </c>
      <c r="P2" s="24" t="s">
        <v>200</v>
      </c>
      <c r="S2" s="23" t="s">
        <v>199</v>
      </c>
      <c r="T2" s="23" t="s">
        <v>197</v>
      </c>
      <c r="U2" s="23" t="s">
        <v>198</v>
      </c>
      <c r="V2" s="24" t="s">
        <v>200</v>
      </c>
    </row>
    <row r="3" spans="1:22">
      <c r="A3" s="6" t="s">
        <v>17</v>
      </c>
      <c r="B3" s="6">
        <v>-0.95860000000000001</v>
      </c>
      <c r="C3" s="6">
        <v>-0.99063000000000001</v>
      </c>
      <c r="D3" s="6">
        <f>ABS((B3-C3)/C3)</f>
        <v>3.233295983364122E-2</v>
      </c>
      <c r="G3" s="6" t="s">
        <v>12</v>
      </c>
      <c r="H3" s="6">
        <v>-0.40770000000000001</v>
      </c>
      <c r="I3" s="6">
        <v>-0.35829</v>
      </c>
      <c r="J3" s="6">
        <f>ABS((H3-I3)/I3)</f>
        <v>0.1379050489826677</v>
      </c>
      <c r="M3" s="6" t="s">
        <v>12</v>
      </c>
      <c r="N3" s="6">
        <v>-0.40770000000000001</v>
      </c>
      <c r="O3" s="6">
        <v>-0.35400999999999999</v>
      </c>
      <c r="P3" s="6">
        <f>ABS((N3-O3)/O3)</f>
        <v>0.1516623824185758</v>
      </c>
      <c r="S3" s="6" t="s">
        <v>12</v>
      </c>
      <c r="T3" s="6">
        <v>-0.40770000000000001</v>
      </c>
      <c r="U3" s="6">
        <v>-0.37140000000000001</v>
      </c>
      <c r="V3" s="6">
        <f>ABS((T3-U3)/U3)</f>
        <v>9.7738287560581574E-2</v>
      </c>
    </row>
    <row r="4" spans="1:22">
      <c r="A4" s="6" t="s">
        <v>131</v>
      </c>
      <c r="B4" s="6">
        <v>-1.2376</v>
      </c>
      <c r="C4" s="6">
        <v>-1.2237</v>
      </c>
      <c r="D4" s="6">
        <f t="shared" ref="D4:D9" si="0">ABS((B4-C4)/C4)</f>
        <v>1.1358993217291839E-2</v>
      </c>
      <c r="G4" s="6" t="s">
        <v>11</v>
      </c>
      <c r="H4" s="6">
        <v>-2.3365</v>
      </c>
      <c r="I4" s="6">
        <v>-2.2200099999999998</v>
      </c>
      <c r="J4" s="6">
        <f t="shared" ref="J4:J5" si="1">ABS((H4-I4)/I4)</f>
        <v>5.2472736609294648E-2</v>
      </c>
      <c r="M4" s="6" t="s">
        <v>11</v>
      </c>
      <c r="N4" s="6">
        <v>-2.3365</v>
      </c>
      <c r="O4" s="6">
        <v>-2.2147000000000001</v>
      </c>
      <c r="P4" s="6">
        <f t="shared" ref="P4:P5" si="2">ABS((N4-O4)/O4)</f>
        <v>5.4996162008398387E-2</v>
      </c>
      <c r="S4" s="6" t="s">
        <v>11</v>
      </c>
      <c r="T4" s="6">
        <v>-2.3365</v>
      </c>
      <c r="U4" s="6">
        <v>-2.2311999999999999</v>
      </c>
      <c r="V4" s="6">
        <f t="shared" ref="V4:V5" si="3">ABS((T4-U4)/U4)</f>
        <v>4.719433488705637E-2</v>
      </c>
    </row>
    <row r="5" spans="1:22">
      <c r="A5" s="6" t="s">
        <v>11</v>
      </c>
      <c r="B5" s="6">
        <v>-2.5912999999999999</v>
      </c>
      <c r="C5" s="6">
        <v>-2.4157999999999999</v>
      </c>
      <c r="D5" s="6">
        <f t="shared" si="0"/>
        <v>7.2646742279990059E-2</v>
      </c>
      <c r="G5" s="6" t="s">
        <v>20</v>
      </c>
      <c r="H5" s="6">
        <v>-0.71250000000000002</v>
      </c>
      <c r="I5" s="6">
        <v>-0.73923000000000005</v>
      </c>
      <c r="J5" s="6">
        <f t="shared" si="1"/>
        <v>3.615924678381563E-2</v>
      </c>
      <c r="M5" s="6" t="s">
        <v>20</v>
      </c>
      <c r="N5" s="6">
        <v>-0.71250000000000002</v>
      </c>
      <c r="O5" s="6">
        <v>-0.73985000000000001</v>
      </c>
      <c r="P5" s="6">
        <f t="shared" si="2"/>
        <v>3.6966952760694713E-2</v>
      </c>
      <c r="S5" s="6" t="s">
        <v>20</v>
      </c>
      <c r="T5" s="6">
        <v>-0.71250000000000002</v>
      </c>
      <c r="U5" s="6">
        <v>-0.72</v>
      </c>
      <c r="V5" s="6">
        <f t="shared" si="3"/>
        <v>1.0416666666666598E-2</v>
      </c>
    </row>
    <row r="6" spans="1:22">
      <c r="A6" s="6" t="s">
        <v>134</v>
      </c>
      <c r="B6" s="6">
        <v>0.76439999999999997</v>
      </c>
      <c r="C6" s="6">
        <v>0.63932999999999995</v>
      </c>
      <c r="D6" s="6">
        <f>ABS((B6-C6)/C6)</f>
        <v>0.19562667167190656</v>
      </c>
      <c r="G6" s="26" t="s">
        <v>22</v>
      </c>
      <c r="H6" s="26">
        <v>-0.39229999999999998</v>
      </c>
      <c r="I6" s="26">
        <v>-0.25318000000000002</v>
      </c>
      <c r="J6" s="29">
        <f>ABS((H6-I6)/I6)</f>
        <v>0.5494904810806539</v>
      </c>
      <c r="M6" s="26" t="s">
        <v>22</v>
      </c>
      <c r="N6" s="26">
        <v>-0.39229999999999998</v>
      </c>
      <c r="O6" s="26">
        <v>-0.24901999999999999</v>
      </c>
      <c r="P6" s="29">
        <f>ABS((N6-O6)/O6)</f>
        <v>0.57537547184965065</v>
      </c>
      <c r="S6" s="26" t="s">
        <v>22</v>
      </c>
      <c r="T6" s="26">
        <v>-0.39229999999999998</v>
      </c>
      <c r="U6" s="26">
        <v>-0.3009</v>
      </c>
      <c r="V6" s="29">
        <f>ABS((T6-U6)/U6)</f>
        <v>0.30375540046527078</v>
      </c>
    </row>
    <row r="7" spans="1:22">
      <c r="A7" s="6" t="s">
        <v>20</v>
      </c>
      <c r="B7" s="6">
        <v>-0.4042</v>
      </c>
      <c r="C7" s="6">
        <v>-0.40884999999999999</v>
      </c>
      <c r="D7" s="6">
        <f t="shared" si="0"/>
        <v>1.1373364314540755E-2</v>
      </c>
      <c r="G7" s="6" t="s">
        <v>23</v>
      </c>
      <c r="H7" s="6">
        <v>-1.7008000000000001</v>
      </c>
      <c r="I7" s="6">
        <v>-1.8151900000000001</v>
      </c>
      <c r="J7" s="6">
        <f t="shared" ref="J7:J8" si="4">ABS((H7-I7)/I7)</f>
        <v>6.3018196442245711E-2</v>
      </c>
      <c r="M7" s="6" t="s">
        <v>23</v>
      </c>
      <c r="N7" s="6">
        <v>-1.7008000000000001</v>
      </c>
      <c r="O7" s="6">
        <v>-1.8254300000000001</v>
      </c>
      <c r="P7" s="6">
        <f t="shared" ref="P7:P8" si="5">ABS((N7-O7)/O7)</f>
        <v>6.8274324405756454E-2</v>
      </c>
      <c r="S7" s="6" t="s">
        <v>23</v>
      </c>
      <c r="T7" s="6">
        <v>-1.7008000000000001</v>
      </c>
      <c r="U7" s="6">
        <v>-1.8142</v>
      </c>
      <c r="V7" s="6">
        <f t="shared" ref="V7:V8" si="6">ABS((T7-U7)/U7)</f>
        <v>6.2506890089295525E-2</v>
      </c>
    </row>
    <row r="8" spans="1:22">
      <c r="A8" s="6" t="s">
        <v>23</v>
      </c>
      <c r="B8" s="6">
        <v>-1.8168</v>
      </c>
      <c r="C8" s="6">
        <v>-1.88056</v>
      </c>
      <c r="D8" s="6">
        <f t="shared" si="0"/>
        <v>3.3904794316586571E-2</v>
      </c>
      <c r="G8" s="6" t="s">
        <v>24</v>
      </c>
      <c r="H8" s="6">
        <v>-0.52749999999999997</v>
      </c>
      <c r="I8" s="6">
        <v>-0.55120000000000002</v>
      </c>
      <c r="J8" s="6">
        <f t="shared" si="4"/>
        <v>4.2997097242380357E-2</v>
      </c>
      <c r="M8" s="6" t="s">
        <v>24</v>
      </c>
      <c r="N8" s="6">
        <v>-0.52749999999999997</v>
      </c>
      <c r="O8" s="6">
        <v>-0.55310000000000004</v>
      </c>
      <c r="P8" s="6">
        <f t="shared" si="5"/>
        <v>4.6284577834026515E-2</v>
      </c>
      <c r="S8" s="6" t="s">
        <v>24</v>
      </c>
      <c r="T8" s="6">
        <v>-0.52749999999999997</v>
      </c>
      <c r="U8" s="6">
        <v>-0.55959999999999999</v>
      </c>
      <c r="V8" s="6">
        <f t="shared" si="6"/>
        <v>5.7362401715511109E-2</v>
      </c>
    </row>
    <row r="9" spans="1:22">
      <c r="A9" s="6" t="s">
        <v>24</v>
      </c>
      <c r="B9" s="6">
        <v>-0.49859999999999999</v>
      </c>
      <c r="C9" s="6">
        <v>-0.46009</v>
      </c>
      <c r="D9" s="6">
        <f t="shared" si="0"/>
        <v>8.3701015018800645E-2</v>
      </c>
    </row>
    <row r="11" spans="1:22">
      <c r="G11" s="23" t="s">
        <v>199</v>
      </c>
      <c r="H11" s="23" t="s">
        <v>201</v>
      </c>
      <c r="I11" s="23" t="s">
        <v>198</v>
      </c>
      <c r="J11" s="24" t="s">
        <v>200</v>
      </c>
      <c r="M11" s="23" t="s">
        <v>199</v>
      </c>
      <c r="N11" s="23" t="s">
        <v>201</v>
      </c>
      <c r="O11" s="23" t="s">
        <v>198</v>
      </c>
      <c r="P11" s="24" t="s">
        <v>200</v>
      </c>
      <c r="S11" s="23" t="s">
        <v>199</v>
      </c>
      <c r="T11" s="23" t="s">
        <v>201</v>
      </c>
      <c r="U11" s="23" t="s">
        <v>198</v>
      </c>
      <c r="V11" s="24" t="s">
        <v>200</v>
      </c>
    </row>
    <row r="12" spans="1:22">
      <c r="A12" s="23" t="s">
        <v>199</v>
      </c>
      <c r="B12" s="23" t="s">
        <v>201</v>
      </c>
      <c r="C12" s="23" t="s">
        <v>198</v>
      </c>
      <c r="D12" s="24" t="s">
        <v>200</v>
      </c>
      <c r="G12" s="30" t="s">
        <v>17</v>
      </c>
      <c r="H12" s="13">
        <v>-0.70240000000000002</v>
      </c>
      <c r="I12" s="13">
        <v>-0.80013000000000001</v>
      </c>
      <c r="J12" s="6">
        <f>ABS((H12-I12)/I12)</f>
        <v>0.12214265181907938</v>
      </c>
      <c r="M12" s="30" t="s">
        <v>17</v>
      </c>
      <c r="N12" s="13">
        <v>-0.70240000000000002</v>
      </c>
      <c r="O12" s="13">
        <v>-0.80013000000000001</v>
      </c>
      <c r="P12" s="6">
        <f>ABS((N12-O12)/O12)</f>
        <v>0.12214265181907938</v>
      </c>
      <c r="S12" s="30" t="s">
        <v>17</v>
      </c>
      <c r="T12" s="13">
        <v>-0.70240000000000002</v>
      </c>
      <c r="U12" s="13">
        <v>-0.77080000000000004</v>
      </c>
      <c r="V12" s="6">
        <f>ABS((T12-U12)/U12)</f>
        <v>8.873897249610796E-2</v>
      </c>
    </row>
    <row r="13" spans="1:22">
      <c r="A13" s="6" t="s">
        <v>17</v>
      </c>
      <c r="B13" s="6">
        <v>-0.95389999999999997</v>
      </c>
      <c r="C13" s="6">
        <v>-0.99063000000000001</v>
      </c>
      <c r="D13" s="6">
        <f>ABS((B13-C13)/C13)</f>
        <v>3.70774153821306E-2</v>
      </c>
      <c r="G13" s="6" t="s">
        <v>12</v>
      </c>
      <c r="H13" s="6">
        <v>-0.41199999999999998</v>
      </c>
      <c r="I13" s="6">
        <v>-0.35829</v>
      </c>
      <c r="J13" s="6">
        <f>ABS((H13-I13)/I13)</f>
        <v>0.149906500320969</v>
      </c>
      <c r="M13" s="6" t="s">
        <v>12</v>
      </c>
      <c r="N13" s="6">
        <v>-0.41199999999999998</v>
      </c>
      <c r="O13" s="6">
        <v>-0.35829</v>
      </c>
      <c r="P13" s="6">
        <f>ABS((N13-O13)/O13)</f>
        <v>0.149906500320969</v>
      </c>
      <c r="S13" s="6" t="s">
        <v>12</v>
      </c>
      <c r="T13" s="6">
        <v>-0.41199999999999998</v>
      </c>
      <c r="U13" s="6">
        <v>-0.37140000000000001</v>
      </c>
      <c r="V13" s="6">
        <f>ABS((T13-U13)/U13)</f>
        <v>0.10931610123855673</v>
      </c>
    </row>
    <row r="14" spans="1:22">
      <c r="A14" s="6" t="s">
        <v>131</v>
      </c>
      <c r="B14" s="6">
        <v>-1.2363</v>
      </c>
      <c r="C14" s="6">
        <v>-1.2237</v>
      </c>
      <c r="D14" s="6">
        <f t="shared" ref="D14:D20" si="7">ABS((B14-C14)/C14)</f>
        <v>1.0296641333660166E-2</v>
      </c>
      <c r="G14" s="6" t="s">
        <v>11</v>
      </c>
      <c r="H14" s="6">
        <v>-2.2928000000000002</v>
      </c>
      <c r="I14" s="6">
        <v>-2.2200099999999998</v>
      </c>
      <c r="J14" s="6">
        <f t="shared" ref="J14:J15" si="8">ABS((H14-I14)/I14)</f>
        <v>3.278814059396145E-2</v>
      </c>
      <c r="M14" s="6" t="s">
        <v>11</v>
      </c>
      <c r="N14" s="6">
        <v>-2.2928000000000002</v>
      </c>
      <c r="O14" s="6">
        <v>-2.2200099999999998</v>
      </c>
      <c r="P14" s="6">
        <f t="shared" ref="P14:P15" si="9">ABS((N14-O14)/O14)</f>
        <v>3.278814059396145E-2</v>
      </c>
      <c r="S14" s="6" t="s">
        <v>11</v>
      </c>
      <c r="T14" s="6">
        <v>-2.2928000000000002</v>
      </c>
      <c r="U14" s="6">
        <v>-2.2311999999999999</v>
      </c>
      <c r="V14" s="6">
        <f t="shared" ref="V14:V15" si="10">ABS((T14-U14)/U14)</f>
        <v>2.7608461814270492E-2</v>
      </c>
    </row>
    <row r="15" spans="1:22">
      <c r="A15" s="6" t="s">
        <v>11</v>
      </c>
      <c r="B15" s="6">
        <v>-2.5068000000000001</v>
      </c>
      <c r="C15" s="6">
        <v>-2.4157999999999999</v>
      </c>
      <c r="D15" s="6">
        <f t="shared" si="7"/>
        <v>3.7668681182217154E-2</v>
      </c>
      <c r="G15" s="6" t="s">
        <v>20</v>
      </c>
      <c r="H15" s="6">
        <v>-0.70389999999999997</v>
      </c>
      <c r="I15" s="6">
        <v>-0.73923000000000005</v>
      </c>
      <c r="J15" s="6">
        <f t="shared" si="8"/>
        <v>4.7792973770004035E-2</v>
      </c>
      <c r="M15" s="6" t="s">
        <v>20</v>
      </c>
      <c r="N15" s="6">
        <v>-0.70389999999999997</v>
      </c>
      <c r="O15" s="6">
        <v>-0.73923000000000005</v>
      </c>
      <c r="P15" s="6">
        <f t="shared" si="9"/>
        <v>4.7792973770004035E-2</v>
      </c>
      <c r="S15" s="6" t="s">
        <v>20</v>
      </c>
      <c r="T15" s="6">
        <v>-0.70389999999999997</v>
      </c>
      <c r="U15" s="6">
        <v>-0.72</v>
      </c>
      <c r="V15" s="6">
        <f t="shared" si="10"/>
        <v>2.2361111111111116E-2</v>
      </c>
    </row>
    <row r="16" spans="1:22">
      <c r="A16" s="6" t="s">
        <v>134</v>
      </c>
      <c r="B16" s="6">
        <v>0.69769999999999999</v>
      </c>
      <c r="C16" s="6">
        <v>0.63932999999999995</v>
      </c>
      <c r="D16" s="6">
        <f t="shared" si="7"/>
        <v>9.1298703330048706E-2</v>
      </c>
      <c r="G16" s="26" t="s">
        <v>22</v>
      </c>
      <c r="H16" s="28">
        <v>-0.39290000000000003</v>
      </c>
      <c r="I16" s="26">
        <v>-0.25318000000000002</v>
      </c>
      <c r="J16" s="29">
        <f>ABS((H16-I16)/I16)</f>
        <v>0.55186033651947231</v>
      </c>
      <c r="M16" s="26" t="s">
        <v>22</v>
      </c>
      <c r="N16" s="28">
        <v>-0.39290000000000003</v>
      </c>
      <c r="O16" s="26">
        <v>-0.25318000000000002</v>
      </c>
      <c r="P16" s="29">
        <f>ABS((N16-O16)/O16)</f>
        <v>0.55186033651947231</v>
      </c>
      <c r="S16" s="26" t="s">
        <v>22</v>
      </c>
      <c r="T16" s="28">
        <v>-0.39290000000000003</v>
      </c>
      <c r="U16" s="26">
        <v>-0.3009</v>
      </c>
      <c r="V16" s="29">
        <f>ABS((T16-U16)/U16)</f>
        <v>0.30574941841143244</v>
      </c>
    </row>
    <row r="17" spans="1:23">
      <c r="A17" s="6" t="s">
        <v>20</v>
      </c>
      <c r="B17" s="6">
        <v>-0.3952</v>
      </c>
      <c r="C17" s="6">
        <v>-0.40884999999999999</v>
      </c>
      <c r="D17" s="6">
        <f t="shared" si="7"/>
        <v>3.338632750397455E-2</v>
      </c>
      <c r="G17" s="6" t="s">
        <v>23</v>
      </c>
      <c r="H17" s="6">
        <v>-1.7048000000000001</v>
      </c>
      <c r="I17" s="6">
        <v>-1.8151900000000001</v>
      </c>
      <c r="J17" s="6">
        <f t="shared" ref="J17:J18" si="11">ABS((H17-I17)/I17)</f>
        <v>6.0814570375552962E-2</v>
      </c>
      <c r="M17" s="6" t="s">
        <v>23</v>
      </c>
      <c r="N17" s="6">
        <v>-1.7048000000000001</v>
      </c>
      <c r="O17" s="6">
        <v>-1.8151900000000001</v>
      </c>
      <c r="P17" s="6">
        <f t="shared" ref="P17:P18" si="12">ABS((N17-O17)/O17)</f>
        <v>6.0814570375552962E-2</v>
      </c>
      <c r="S17" s="6" t="s">
        <v>23</v>
      </c>
      <c r="T17" s="6">
        <v>-1.7048000000000001</v>
      </c>
      <c r="U17" s="6">
        <v>-1.8142</v>
      </c>
      <c r="V17" s="6">
        <f t="shared" ref="V17:V18" si="13">ABS((T17-U17)/U17)</f>
        <v>6.0302061514717196E-2</v>
      </c>
    </row>
    <row r="18" spans="1:23">
      <c r="A18" s="6" t="s">
        <v>23</v>
      </c>
      <c r="B18" s="6">
        <v>-1.7975000000000001</v>
      </c>
      <c r="C18" s="6">
        <v>-1.88056</v>
      </c>
      <c r="D18" s="6">
        <f t="shared" si="7"/>
        <v>4.4167694729229545E-2</v>
      </c>
      <c r="G18" s="6" t="s">
        <v>24</v>
      </c>
      <c r="H18" s="6">
        <v>-0.50390000000000001</v>
      </c>
      <c r="I18" s="6">
        <v>-0.55120000000000002</v>
      </c>
      <c r="J18" s="6">
        <f t="shared" si="11"/>
        <v>8.5812772133526866E-2</v>
      </c>
      <c r="M18" s="6" t="s">
        <v>24</v>
      </c>
      <c r="N18" s="6">
        <v>-0.50390000000000001</v>
      </c>
      <c r="O18" s="6">
        <v>-0.55120000000000002</v>
      </c>
      <c r="P18" s="6">
        <f t="shared" si="12"/>
        <v>8.5812772133526866E-2</v>
      </c>
      <c r="S18" s="6" t="s">
        <v>24</v>
      </c>
      <c r="T18" s="6">
        <v>-0.50390000000000001</v>
      </c>
      <c r="U18" s="6">
        <v>-0.55959999999999999</v>
      </c>
      <c r="V18" s="6">
        <f t="shared" si="13"/>
        <v>9.9535382416011384E-2</v>
      </c>
    </row>
    <row r="19" spans="1:23">
      <c r="A19" s="6" t="s">
        <v>24</v>
      </c>
      <c r="B19" s="6">
        <v>-0.4667</v>
      </c>
      <c r="C19" s="6">
        <v>-0.46009</v>
      </c>
      <c r="D19" s="6">
        <f t="shared" si="7"/>
        <v>1.4366754330674443E-2</v>
      </c>
    </row>
    <row r="20" spans="1:23">
      <c r="A20" s="25" t="s">
        <v>22</v>
      </c>
      <c r="B20" s="6">
        <v>-0.31540000000000001</v>
      </c>
      <c r="C20" s="6">
        <v>-0.24127999999999999</v>
      </c>
      <c r="D20" s="6">
        <f t="shared" si="7"/>
        <v>0.30719496021220166</v>
      </c>
    </row>
    <row r="21" spans="1:23">
      <c r="A21" s="31"/>
      <c r="B21" s="27"/>
      <c r="C21" s="27"/>
      <c r="D21" s="27"/>
      <c r="S21" s="23" t="s">
        <v>199</v>
      </c>
      <c r="T21" s="23" t="s">
        <v>202</v>
      </c>
      <c r="U21" s="23" t="s">
        <v>198</v>
      </c>
      <c r="V21" s="24" t="s">
        <v>200</v>
      </c>
    </row>
    <row r="22" spans="1:23">
      <c r="G22" s="23" t="s">
        <v>199</v>
      </c>
      <c r="H22" s="23" t="s">
        <v>202</v>
      </c>
      <c r="I22" s="23" t="s">
        <v>198</v>
      </c>
      <c r="J22" s="24" t="s">
        <v>200</v>
      </c>
      <c r="S22" s="30" t="s">
        <v>6</v>
      </c>
      <c r="T22" s="13">
        <v>0.2019</v>
      </c>
      <c r="U22" s="13">
        <v>0.25609999999999999</v>
      </c>
      <c r="V22" s="34">
        <f>ABS((T22-U22)/U22)</f>
        <v>0.21163607965638423</v>
      </c>
      <c r="W22" s="64"/>
    </row>
    <row r="23" spans="1:23">
      <c r="A23" s="23" t="s">
        <v>199</v>
      </c>
      <c r="B23" s="23" t="s">
        <v>202</v>
      </c>
      <c r="C23" s="23" t="s">
        <v>198</v>
      </c>
      <c r="D23" s="24" t="s">
        <v>200</v>
      </c>
      <c r="G23" s="30" t="s">
        <v>17</v>
      </c>
      <c r="H23" s="13">
        <v>-0.70889999999999997</v>
      </c>
      <c r="I23" s="13">
        <v>-0.80013000000000001</v>
      </c>
      <c r="J23" s="6">
        <f>ABS((H23-I23)/I23)</f>
        <v>0.11401897191706352</v>
      </c>
      <c r="S23" s="30" t="s">
        <v>17</v>
      </c>
      <c r="T23" s="13">
        <v>-0.70889999999999997</v>
      </c>
      <c r="U23" s="13">
        <v>-0.77080000000000004</v>
      </c>
      <c r="V23" s="6">
        <f>ABS((T23-U23)/U23)</f>
        <v>8.030617540217963E-2</v>
      </c>
    </row>
    <row r="24" spans="1:23">
      <c r="A24" s="6" t="s">
        <v>17</v>
      </c>
      <c r="B24" s="6">
        <v>-0.95469999999999999</v>
      </c>
      <c r="C24" s="6">
        <v>-0.99063000000000001</v>
      </c>
      <c r="D24" s="6">
        <f>ABS((B24-C24)/C24)</f>
        <v>3.6269848480260054E-2</v>
      </c>
      <c r="G24" s="30" t="s">
        <v>6</v>
      </c>
      <c r="H24" s="13">
        <v>0.2019</v>
      </c>
      <c r="I24" s="13">
        <v>0.24659</v>
      </c>
      <c r="J24" s="6">
        <f>ABS((H24-I24)/I24)</f>
        <v>0.18123200454195226</v>
      </c>
      <c r="S24" s="6" t="s">
        <v>12</v>
      </c>
      <c r="T24" s="6">
        <v>-0.43569999999999998</v>
      </c>
      <c r="U24" s="6">
        <v>-0.37140000000000001</v>
      </c>
      <c r="V24" s="6">
        <f>ABS((T24-U24)/U24)</f>
        <v>0.17312870220786206</v>
      </c>
    </row>
    <row r="25" spans="1:23">
      <c r="A25" s="6" t="s">
        <v>131</v>
      </c>
      <c r="B25" s="6">
        <v>-1.2494000000000001</v>
      </c>
      <c r="C25" s="6">
        <v>-1.2237</v>
      </c>
      <c r="D25" s="6">
        <f t="shared" ref="D25:D32" si="14">ABS((B25-C25)/C25)</f>
        <v>2.1001879545640319E-2</v>
      </c>
      <c r="G25" s="6" t="s">
        <v>12</v>
      </c>
      <c r="H25" s="6">
        <v>-0.43569999999999998</v>
      </c>
      <c r="I25" s="6">
        <v>-0.35829</v>
      </c>
      <c r="J25" s="34">
        <f>ABS((H25-I25)/I25)</f>
        <v>0.21605403444137425</v>
      </c>
      <c r="S25" s="6" t="s">
        <v>11</v>
      </c>
      <c r="T25" s="6">
        <v>-2.3079000000000001</v>
      </c>
      <c r="U25" s="6">
        <v>-2.2311999999999999</v>
      </c>
      <c r="V25" s="6">
        <f t="shared" ref="V25:V26" si="15">ABS((T25-U25)/U25)</f>
        <v>3.4376120473288016E-2</v>
      </c>
    </row>
    <row r="26" spans="1:23">
      <c r="A26" s="6" t="s">
        <v>11</v>
      </c>
      <c r="B26" s="6">
        <v>-2.5242</v>
      </c>
      <c r="C26" s="6">
        <v>-2.4157999999999999</v>
      </c>
      <c r="D26" s="6">
        <f t="shared" si="14"/>
        <v>4.4871264177498163E-2</v>
      </c>
      <c r="G26" s="6" t="s">
        <v>11</v>
      </c>
      <c r="H26" s="6">
        <v>-2.3079000000000001</v>
      </c>
      <c r="I26" s="6">
        <v>-2.2200099999999998</v>
      </c>
      <c r="J26" s="6">
        <f t="shared" ref="J26:J27" si="16">ABS((H26-I26)/I26)</f>
        <v>3.9589911757154359E-2</v>
      </c>
      <c r="S26" s="6" t="s">
        <v>20</v>
      </c>
      <c r="T26" s="6">
        <v>-0.70899999999999996</v>
      </c>
      <c r="U26" s="6">
        <v>-0.72</v>
      </c>
      <c r="V26" s="6">
        <f t="shared" si="15"/>
        <v>1.5277777777777791E-2</v>
      </c>
    </row>
    <row r="27" spans="1:23">
      <c r="A27" s="6" t="s">
        <v>134</v>
      </c>
      <c r="B27" s="6">
        <v>0.70009999999999994</v>
      </c>
      <c r="C27" s="6">
        <v>0.63932999999999995</v>
      </c>
      <c r="D27" s="6">
        <f t="shared" si="14"/>
        <v>9.5052633225407843E-2</v>
      </c>
      <c r="G27" s="6" t="s">
        <v>20</v>
      </c>
      <c r="H27" s="6">
        <v>-0.70899999999999996</v>
      </c>
      <c r="I27" s="6">
        <v>-0.73923000000000005</v>
      </c>
      <c r="J27" s="6">
        <f t="shared" si="16"/>
        <v>4.0893903115403987E-2</v>
      </c>
      <c r="S27" s="26" t="s">
        <v>22</v>
      </c>
      <c r="T27" s="28">
        <v>-0.36720000000000003</v>
      </c>
      <c r="U27" s="26">
        <v>-0.3009</v>
      </c>
      <c r="V27" s="29">
        <f>ABS((T27-U27)/U27)</f>
        <v>0.22033898305084754</v>
      </c>
    </row>
    <row r="28" spans="1:23">
      <c r="A28" s="6" t="s">
        <v>20</v>
      </c>
      <c r="B28" s="6">
        <v>-0.3957</v>
      </c>
      <c r="C28" s="6">
        <v>-0.40884999999999999</v>
      </c>
      <c r="D28" s="6">
        <f t="shared" si="14"/>
        <v>3.2163385104561563E-2</v>
      </c>
      <c r="G28" s="26" t="s">
        <v>22</v>
      </c>
      <c r="H28" s="28">
        <v>-0.36720000000000003</v>
      </c>
      <c r="I28" s="26">
        <v>-0.25318000000000002</v>
      </c>
      <c r="J28" s="29">
        <f>ABS((H28-I28)/I28)</f>
        <v>0.45035152855675803</v>
      </c>
      <c r="S28" s="6" t="s">
        <v>23</v>
      </c>
      <c r="T28" s="6">
        <v>-1.7668999999999999</v>
      </c>
      <c r="U28" s="6">
        <v>-1.8142</v>
      </c>
      <c r="V28" s="6">
        <f t="shared" ref="V28:V29" si="17">ABS((T28-U28)/U28)</f>
        <v>2.6072097894388777E-2</v>
      </c>
    </row>
    <row r="29" spans="1:23">
      <c r="A29" s="6" t="s">
        <v>23</v>
      </c>
      <c r="B29" s="6">
        <v>-1.8623000000000001</v>
      </c>
      <c r="C29" s="6">
        <v>-1.88056</v>
      </c>
      <c r="D29" s="6">
        <f t="shared" si="14"/>
        <v>9.7098736546560298E-3</v>
      </c>
      <c r="G29" s="6" t="s">
        <v>23</v>
      </c>
      <c r="H29" s="6">
        <v>-1.7668999999999999</v>
      </c>
      <c r="I29" s="6">
        <v>-1.8151900000000001</v>
      </c>
      <c r="J29" s="6">
        <f t="shared" ref="J29" si="18">ABS((H29-I29)/I29)</f>
        <v>2.6603275690148229E-2</v>
      </c>
      <c r="S29" s="6" t="s">
        <v>24</v>
      </c>
      <c r="T29" s="6">
        <v>-0.53069999999999995</v>
      </c>
      <c r="U29" s="6">
        <v>-0.55959999999999999</v>
      </c>
      <c r="V29" s="6">
        <f t="shared" si="17"/>
        <v>5.1644031451036521E-2</v>
      </c>
    </row>
    <row r="30" spans="1:23">
      <c r="A30" s="6" t="s">
        <v>24</v>
      </c>
      <c r="B30" s="6">
        <v>-0.49349999999999999</v>
      </c>
      <c r="C30" s="6">
        <v>-0.46009</v>
      </c>
      <c r="D30" s="6">
        <f t="shared" si="14"/>
        <v>7.2616227259883925E-2</v>
      </c>
      <c r="G30" s="6" t="s">
        <v>24</v>
      </c>
      <c r="H30" s="6">
        <v>-0.53069999999999995</v>
      </c>
      <c r="I30" s="6">
        <v>-0.55120000000000002</v>
      </c>
      <c r="J30" s="6">
        <f>ABS((H30-I30)/I30)</f>
        <v>3.7191582002902887E-2</v>
      </c>
    </row>
    <row r="31" spans="1:23">
      <c r="A31" s="25" t="s">
        <v>22</v>
      </c>
      <c r="B31" s="6">
        <v>-0.28670000000000001</v>
      </c>
      <c r="C31" s="6">
        <v>-0.24127999999999999</v>
      </c>
      <c r="D31" s="6">
        <f t="shared" si="14"/>
        <v>0.18824602122015921</v>
      </c>
    </row>
    <row r="32" spans="1:23">
      <c r="A32" s="25" t="s">
        <v>21</v>
      </c>
      <c r="B32" s="6">
        <v>0.22040000000000001</v>
      </c>
      <c r="C32" s="6">
        <v>0.22370000000000001</v>
      </c>
      <c r="D32" s="6">
        <f t="shared" si="14"/>
        <v>1.4751899865891807E-2</v>
      </c>
      <c r="S32" s="23" t="s">
        <v>199</v>
      </c>
      <c r="T32" s="23" t="s">
        <v>225</v>
      </c>
      <c r="U32" s="23" t="s">
        <v>198</v>
      </c>
      <c r="V32" s="24" t="s">
        <v>200</v>
      </c>
    </row>
    <row r="33" spans="7:22">
      <c r="G33" s="23" t="s">
        <v>199</v>
      </c>
      <c r="H33" s="23" t="s">
        <v>225</v>
      </c>
      <c r="I33" s="23" t="s">
        <v>198</v>
      </c>
      <c r="J33" s="24" t="s">
        <v>200</v>
      </c>
      <c r="S33" s="30" t="s">
        <v>174</v>
      </c>
      <c r="T33" s="13">
        <v>-0.20449999999999999</v>
      </c>
      <c r="U33" s="13">
        <v>-0.2132</v>
      </c>
      <c r="V33" s="8">
        <f>ABS((T33-U33)/U33)</f>
        <v>4.0806754221388429E-2</v>
      </c>
    </row>
    <row r="34" spans="7:22">
      <c r="G34" s="30" t="s">
        <v>17</v>
      </c>
      <c r="H34" s="13">
        <v>-0.73839999999999995</v>
      </c>
      <c r="I34" s="13">
        <v>-0.80013000000000001</v>
      </c>
      <c r="J34" s="6">
        <f>ABS((H34-I34)/I34)</f>
        <v>7.7149963130991289E-2</v>
      </c>
      <c r="S34" s="30" t="s">
        <v>6</v>
      </c>
      <c r="T34" s="13">
        <v>0.23100000000000001</v>
      </c>
      <c r="U34" s="13">
        <v>0.25609999999999999</v>
      </c>
      <c r="V34" s="34">
        <f>ABS((T34-U34)/U34)</f>
        <v>9.8008590394377135E-2</v>
      </c>
    </row>
    <row r="35" spans="7:22">
      <c r="G35" s="30" t="s">
        <v>6</v>
      </c>
      <c r="H35" s="13">
        <v>0.23100000000000001</v>
      </c>
      <c r="I35" s="13">
        <v>0.24659</v>
      </c>
      <c r="J35" s="6">
        <f>ABS((H35-I35)/I35)</f>
        <v>6.3222352893466852E-2</v>
      </c>
      <c r="S35" s="30" t="s">
        <v>17</v>
      </c>
      <c r="T35" s="13">
        <v>-0.73839999999999995</v>
      </c>
      <c r="U35" s="13">
        <v>-0.77080000000000004</v>
      </c>
      <c r="V35" s="6">
        <f>ABS((T35-U35)/U35)</f>
        <v>4.2034250129735461E-2</v>
      </c>
    </row>
    <row r="36" spans="7:22">
      <c r="G36" s="30" t="s">
        <v>174</v>
      </c>
      <c r="H36" s="13">
        <v>-0.20449999999999999</v>
      </c>
      <c r="I36" s="13">
        <v>-0.25905</v>
      </c>
      <c r="J36" s="34">
        <f>ABS((H36-I36)/I36)</f>
        <v>0.21057710866628071</v>
      </c>
      <c r="S36" s="6" t="s">
        <v>12</v>
      </c>
      <c r="T36" s="6">
        <v>-0.38669999999999999</v>
      </c>
      <c r="U36" s="6">
        <v>-0.37140000000000001</v>
      </c>
      <c r="V36" s="6">
        <f>ABS((T36-U36)/U36)</f>
        <v>4.1195476575121112E-2</v>
      </c>
    </row>
    <row r="37" spans="7:22">
      <c r="G37" s="6" t="s">
        <v>12</v>
      </c>
      <c r="H37" s="6">
        <v>-0.38669999999999999</v>
      </c>
      <c r="I37" s="6">
        <v>-0.35829</v>
      </c>
      <c r="J37" s="8">
        <f>ABS((H37-I37)/I37)</f>
        <v>7.929330988863767E-2</v>
      </c>
      <c r="S37" s="6" t="s">
        <v>11</v>
      </c>
      <c r="T37" s="6">
        <v>-2.2353000000000001</v>
      </c>
      <c r="U37" s="6">
        <v>-2.2311999999999999</v>
      </c>
      <c r="V37" s="6">
        <f t="shared" ref="V37:V38" si="19">ABS((T37-U37)/U37)</f>
        <v>1.8375761921836746E-3</v>
      </c>
    </row>
    <row r="38" spans="7:22">
      <c r="G38" s="6" t="s">
        <v>11</v>
      </c>
      <c r="H38" s="6">
        <v>-2.2353000000000001</v>
      </c>
      <c r="I38" s="6">
        <v>-2.2200099999999998</v>
      </c>
      <c r="J38" s="6">
        <f t="shared" ref="J38:J39" si="20">ABS((H38-I38)/I38)</f>
        <v>6.8873563632597373E-3</v>
      </c>
      <c r="S38" s="6" t="s">
        <v>20</v>
      </c>
      <c r="T38" s="6">
        <v>-0.73209999999999997</v>
      </c>
      <c r="U38" s="6">
        <v>-0.72</v>
      </c>
      <c r="V38" s="6">
        <f t="shared" si="19"/>
        <v>1.6805555555555556E-2</v>
      </c>
    </row>
    <row r="39" spans="7:22">
      <c r="G39" s="6" t="s">
        <v>20</v>
      </c>
      <c r="H39" s="6">
        <v>-0.73209999999999997</v>
      </c>
      <c r="I39" s="6">
        <v>-0.73923000000000005</v>
      </c>
      <c r="J39" s="6">
        <f t="shared" si="20"/>
        <v>9.6451713269213642E-3</v>
      </c>
      <c r="S39" s="26" t="s">
        <v>22</v>
      </c>
      <c r="T39" s="28">
        <v>-0.34029999999999999</v>
      </c>
      <c r="U39" s="26">
        <v>-0.3009</v>
      </c>
      <c r="V39" s="29">
        <f>ABS((T39-U39)/U39)</f>
        <v>0.13094051179793947</v>
      </c>
    </row>
    <row r="40" spans="7:22">
      <c r="G40" s="26" t="s">
        <v>22</v>
      </c>
      <c r="H40" s="28">
        <v>-0.34029999999999999</v>
      </c>
      <c r="I40" s="26">
        <v>-0.25318000000000002</v>
      </c>
      <c r="J40" s="29">
        <f>ABS((H40-I40)/I40)</f>
        <v>0.34410300971640717</v>
      </c>
      <c r="S40" s="6" t="s">
        <v>23</v>
      </c>
      <c r="T40" s="6">
        <v>-1.7627999999999999</v>
      </c>
      <c r="U40" s="6">
        <v>-1.8142</v>
      </c>
      <c r="V40" s="6">
        <f t="shared" ref="V40:V41" si="21">ABS((T40-U40)/U40)</f>
        <v>2.8332047183331557E-2</v>
      </c>
    </row>
    <row r="41" spans="7:22">
      <c r="G41" s="6" t="s">
        <v>23</v>
      </c>
      <c r="H41" s="6">
        <v>-1.7627999999999999</v>
      </c>
      <c r="I41" s="6">
        <v>-1.8151900000000001</v>
      </c>
      <c r="J41" s="6">
        <f t="shared" ref="J41:J42" si="22">ABS((H41-I41)/I41)</f>
        <v>2.8861992408508286E-2</v>
      </c>
      <c r="S41" s="6" t="s">
        <v>24</v>
      </c>
      <c r="T41" s="6">
        <v>-0.52829999999999999</v>
      </c>
      <c r="U41" s="6">
        <v>-0.55959999999999999</v>
      </c>
      <c r="V41" s="6">
        <f t="shared" si="21"/>
        <v>5.5932809149392415E-2</v>
      </c>
    </row>
    <row r="42" spans="7:22">
      <c r="G42" s="6" t="s">
        <v>24</v>
      </c>
      <c r="H42" s="6">
        <v>-0.52829999999999999</v>
      </c>
      <c r="I42" s="6">
        <v>-0.55120000000000002</v>
      </c>
      <c r="J42" s="6">
        <f t="shared" si="22"/>
        <v>4.1545718432510939E-2</v>
      </c>
    </row>
    <row r="45" spans="7:22">
      <c r="G45" s="23" t="s">
        <v>199</v>
      </c>
      <c r="H45" s="23" t="s">
        <v>226</v>
      </c>
      <c r="I45" s="23" t="s">
        <v>198</v>
      </c>
      <c r="J45" s="24" t="s">
        <v>200</v>
      </c>
    </row>
    <row r="46" spans="7:22">
      <c r="G46" s="30" t="s">
        <v>17</v>
      </c>
      <c r="H46" s="13">
        <v>-0.79220000000000002</v>
      </c>
      <c r="I46" s="13">
        <v>-0.80013000000000001</v>
      </c>
      <c r="J46" s="6">
        <f>ABS((H46-I46)/I46)</f>
        <v>9.9108894804594162E-3</v>
      </c>
    </row>
    <row r="47" spans="7:22">
      <c r="G47" s="30" t="s">
        <v>6</v>
      </c>
      <c r="H47" s="13">
        <v>0.22750000000000001</v>
      </c>
      <c r="I47" s="13">
        <v>0.24659</v>
      </c>
      <c r="J47" s="6">
        <f>ABS((H47-I47)/I47)</f>
        <v>7.7415953607202215E-2</v>
      </c>
    </row>
    <row r="48" spans="7:22">
      <c r="G48" s="30" t="s">
        <v>174</v>
      </c>
      <c r="H48" s="13">
        <v>-0.19139999999999999</v>
      </c>
      <c r="I48" s="13">
        <v>-0.25905</v>
      </c>
      <c r="J48" s="8">
        <f>ABS((H48-I48)/I48)</f>
        <v>0.26114649681528668</v>
      </c>
    </row>
    <row r="49" spans="7:10">
      <c r="G49" s="30" t="s">
        <v>227</v>
      </c>
      <c r="H49" s="13">
        <v>0.2757</v>
      </c>
      <c r="I49" s="13">
        <v>0.23050000000000001</v>
      </c>
      <c r="J49" s="8">
        <f>ABS((H49-I49)/I49)</f>
        <v>0.19609544468546633</v>
      </c>
    </row>
    <row r="50" spans="7:10">
      <c r="G50" s="6" t="s">
        <v>12</v>
      </c>
      <c r="H50" s="6">
        <v>-0.37459999999999999</v>
      </c>
      <c r="I50" s="6">
        <v>-0.35829</v>
      </c>
      <c r="J50" s="8">
        <f>ABS((H50-I50)/I50)</f>
        <v>4.5521784029696588E-2</v>
      </c>
    </row>
    <row r="51" spans="7:10">
      <c r="G51" s="6" t="s">
        <v>11</v>
      </c>
      <c r="H51" s="6">
        <v>-2.2584</v>
      </c>
      <c r="I51" s="6">
        <v>-2.2200099999999998</v>
      </c>
      <c r="J51" s="8">
        <f t="shared" ref="J51:J52" si="23">ABS((H51-I51)/I51)</f>
        <v>1.7292714897680708E-2</v>
      </c>
    </row>
    <row r="52" spans="7:10">
      <c r="G52" s="6" t="s">
        <v>20</v>
      </c>
      <c r="H52" s="6">
        <v>-0.71319999999999995</v>
      </c>
      <c r="I52" s="6">
        <v>-0.73923000000000005</v>
      </c>
      <c r="J52" s="8">
        <f t="shared" si="23"/>
        <v>3.521231551749808E-2</v>
      </c>
    </row>
    <row r="53" spans="7:10">
      <c r="G53" s="26" t="s">
        <v>22</v>
      </c>
      <c r="H53" s="28">
        <v>-0.32250000000000001</v>
      </c>
      <c r="I53" s="26">
        <v>-0.25318000000000002</v>
      </c>
      <c r="J53" s="29">
        <f>ABS((H53-I53)/I53)</f>
        <v>0.27379729836479971</v>
      </c>
    </row>
    <row r="54" spans="7:10">
      <c r="G54" s="6" t="s">
        <v>23</v>
      </c>
      <c r="H54" s="6">
        <v>-1.7566999999999999</v>
      </c>
      <c r="I54" s="6">
        <v>-1.8151900000000001</v>
      </c>
      <c r="J54" s="6">
        <f t="shared" ref="J54:J55" si="24">ABS((H54-I54)/I54)</f>
        <v>3.2222522160214713E-2</v>
      </c>
    </row>
    <row r="55" spans="7:10">
      <c r="G55" s="6" t="s">
        <v>24</v>
      </c>
      <c r="H55" s="6">
        <v>-0.53120000000000001</v>
      </c>
      <c r="I55" s="6">
        <v>-0.55120000000000002</v>
      </c>
      <c r="J55" s="6">
        <f t="shared" si="24"/>
        <v>3.6284470246734431E-2</v>
      </c>
    </row>
    <row r="58" spans="7:10">
      <c r="G58" s="23" t="s">
        <v>199</v>
      </c>
      <c r="H58" s="23" t="s">
        <v>228</v>
      </c>
      <c r="I58" s="23" t="s">
        <v>198</v>
      </c>
      <c r="J58" s="24" t="s">
        <v>200</v>
      </c>
    </row>
    <row r="59" spans="7:10">
      <c r="G59" s="30" t="s">
        <v>17</v>
      </c>
      <c r="H59" s="13">
        <v>-0.80789999999999995</v>
      </c>
      <c r="I59" s="13">
        <v>-0.80013000000000001</v>
      </c>
      <c r="J59" s="6">
        <f>ABS((H59-I59)/I59)</f>
        <v>9.7109219751789627E-3</v>
      </c>
    </row>
    <row r="60" spans="7:10">
      <c r="G60" s="30" t="s">
        <v>6</v>
      </c>
      <c r="H60" s="13">
        <v>0.26939999999999997</v>
      </c>
      <c r="I60" s="13">
        <v>0.24659</v>
      </c>
      <c r="J60" s="6">
        <f>ABS((H60-I60)/I60)</f>
        <v>9.2501723508657971E-2</v>
      </c>
    </row>
    <row r="61" spans="7:10">
      <c r="G61" s="30" t="s">
        <v>174</v>
      </c>
      <c r="H61" s="13">
        <v>-0.21590000000000001</v>
      </c>
      <c r="I61" s="13">
        <v>-0.25905</v>
      </c>
      <c r="J61" s="8">
        <f>ABS((H61-I61)/I61)</f>
        <v>0.16657016020073342</v>
      </c>
    </row>
    <row r="62" spans="7:10">
      <c r="G62" s="30" t="s">
        <v>227</v>
      </c>
      <c r="H62" s="13">
        <v>0.26889999999999997</v>
      </c>
      <c r="I62" s="13">
        <v>0.23050000000000001</v>
      </c>
      <c r="J62" s="8">
        <f>ABS((H62-I62)/I62)</f>
        <v>0.16659436008676773</v>
      </c>
    </row>
    <row r="63" spans="7:10">
      <c r="G63" s="30" t="s">
        <v>243</v>
      </c>
      <c r="H63" s="13">
        <v>0.28620000000000001</v>
      </c>
      <c r="I63" s="13">
        <v>0.30564000000000002</v>
      </c>
      <c r="J63" s="8">
        <f t="shared" ref="J63:J64" si="25">ABS((H63-I63)/I63)</f>
        <v>6.3604240282685548E-2</v>
      </c>
    </row>
    <row r="64" spans="7:10">
      <c r="G64" s="30" t="s">
        <v>244</v>
      </c>
      <c r="H64" s="13">
        <v>0.1125</v>
      </c>
      <c r="I64" s="13">
        <v>0.15532000000000001</v>
      </c>
      <c r="J64" s="34">
        <f t="shared" si="25"/>
        <v>0.27568890033479271</v>
      </c>
    </row>
    <row r="65" spans="7:10">
      <c r="G65" s="6" t="s">
        <v>12</v>
      </c>
      <c r="H65" s="6">
        <v>-0.37290000000000001</v>
      </c>
      <c r="I65" s="6">
        <v>-0.35829</v>
      </c>
      <c r="J65" s="8">
        <f>ABS((H65-I65)/I65)</f>
        <v>4.0777024198275176E-2</v>
      </c>
    </row>
    <row r="66" spans="7:10">
      <c r="G66" s="6" t="s">
        <v>11</v>
      </c>
      <c r="H66" s="6">
        <v>-2.2570000000000001</v>
      </c>
      <c r="I66" s="6">
        <v>-2.2200099999999998</v>
      </c>
      <c r="J66" s="8">
        <f t="shared" ref="J66:J67" si="26">ABS((H66-I66)/I66)</f>
        <v>1.6662087107715867E-2</v>
      </c>
    </row>
    <row r="67" spans="7:10">
      <c r="G67" s="6" t="s">
        <v>20</v>
      </c>
      <c r="H67" s="6">
        <v>-0.71109999999999995</v>
      </c>
      <c r="I67" s="6">
        <v>-0.73923000000000005</v>
      </c>
      <c r="J67" s="8">
        <f t="shared" si="26"/>
        <v>3.8053109316451034E-2</v>
      </c>
    </row>
    <row r="68" spans="7:10">
      <c r="G68" s="26" t="s">
        <v>22</v>
      </c>
      <c r="H68" s="28">
        <v>-0.30740000000000001</v>
      </c>
      <c r="I68" s="26">
        <v>-0.25318000000000002</v>
      </c>
      <c r="J68" s="29">
        <f>ABS((H68-I68)/I68)</f>
        <v>0.21415593648787418</v>
      </c>
    </row>
    <row r="69" spans="7:10">
      <c r="G69" s="6" t="s">
        <v>23</v>
      </c>
      <c r="H69" s="6">
        <v>-1.7656000000000001</v>
      </c>
      <c r="I69" s="6">
        <v>-1.8151900000000001</v>
      </c>
      <c r="J69" s="6">
        <f t="shared" ref="J69:J70" si="27">ABS((H69-I69)/I69)</f>
        <v>2.7319454161823291E-2</v>
      </c>
    </row>
    <row r="70" spans="7:10">
      <c r="G70" s="6" t="s">
        <v>24</v>
      </c>
      <c r="H70" s="6">
        <v>-0.55810000000000004</v>
      </c>
      <c r="I70" s="6">
        <v>-0.55120000000000002</v>
      </c>
      <c r="J70" s="6">
        <f t="shared" si="27"/>
        <v>1.2518142235123398E-2</v>
      </c>
    </row>
    <row r="72" spans="7:10">
      <c r="G72" s="23" t="s">
        <v>199</v>
      </c>
      <c r="H72" s="23" t="s">
        <v>228</v>
      </c>
      <c r="I72" s="23" t="s">
        <v>198</v>
      </c>
      <c r="J72" s="24" t="s">
        <v>200</v>
      </c>
    </row>
    <row r="73" spans="7:10">
      <c r="G73" s="30" t="s">
        <v>17</v>
      </c>
      <c r="H73" s="13">
        <v>-0.80013000000000001</v>
      </c>
      <c r="I73" s="13">
        <v>-0.80013000000000001</v>
      </c>
      <c r="J73" s="8">
        <f t="shared" ref="J73:J88" si="28">ABS((H73-I73)/I73)</f>
        <v>0</v>
      </c>
    </row>
    <row r="74" spans="7:10">
      <c r="G74" s="30" t="s">
        <v>6</v>
      </c>
      <c r="H74" s="13">
        <v>0.24659</v>
      </c>
      <c r="I74" s="13">
        <v>0.24659</v>
      </c>
      <c r="J74" s="8">
        <f t="shared" si="28"/>
        <v>0</v>
      </c>
    </row>
    <row r="75" spans="7:10">
      <c r="G75" s="30" t="s">
        <v>174</v>
      </c>
      <c r="H75" s="13">
        <v>-0.25905</v>
      </c>
      <c r="I75" s="13">
        <v>-0.25905</v>
      </c>
      <c r="J75" s="8">
        <f t="shared" si="28"/>
        <v>0</v>
      </c>
    </row>
    <row r="76" spans="7:10">
      <c r="G76" s="30" t="s">
        <v>227</v>
      </c>
      <c r="H76" s="13">
        <v>0.23050000000000001</v>
      </c>
      <c r="I76" s="13">
        <v>0.23050000000000001</v>
      </c>
      <c r="J76" s="8">
        <f t="shared" si="28"/>
        <v>0</v>
      </c>
    </row>
    <row r="77" spans="7:10">
      <c r="G77" s="30" t="s">
        <v>243</v>
      </c>
      <c r="H77" s="13">
        <v>0.30564000000000002</v>
      </c>
      <c r="I77" s="13">
        <v>0.30564000000000002</v>
      </c>
      <c r="J77" s="8">
        <f t="shared" si="28"/>
        <v>0</v>
      </c>
    </row>
    <row r="78" spans="7:10">
      <c r="G78" s="30" t="s">
        <v>244</v>
      </c>
      <c r="H78" s="13">
        <v>0.15532000000000001</v>
      </c>
      <c r="I78" s="13">
        <v>0.15532000000000001</v>
      </c>
      <c r="J78" s="8">
        <f t="shared" si="28"/>
        <v>0</v>
      </c>
    </row>
    <row r="79" spans="7:10">
      <c r="G79" s="30" t="s">
        <v>137</v>
      </c>
      <c r="H79" s="13">
        <v>0.26494000000000001</v>
      </c>
      <c r="I79" s="13">
        <v>0.26494000000000001</v>
      </c>
      <c r="J79" s="8">
        <f t="shared" si="28"/>
        <v>0</v>
      </c>
    </row>
    <row r="80" spans="7:10">
      <c r="G80" s="30" t="s">
        <v>138</v>
      </c>
      <c r="H80" s="13">
        <v>0.29258000000000001</v>
      </c>
      <c r="I80" s="13">
        <v>0.29258000000000001</v>
      </c>
      <c r="J80" s="8">
        <f t="shared" si="28"/>
        <v>0</v>
      </c>
    </row>
    <row r="81" spans="7:10">
      <c r="G81" s="30" t="s">
        <v>136</v>
      </c>
      <c r="H81" s="13">
        <v>-5.5890000000000002E-2</v>
      </c>
      <c r="I81" s="13">
        <v>-5.5890000000000002E-2</v>
      </c>
      <c r="J81" s="8">
        <f t="shared" si="28"/>
        <v>0</v>
      </c>
    </row>
    <row r="82" spans="7:10">
      <c r="G82" s="30" t="s">
        <v>139</v>
      </c>
      <c r="H82" s="13">
        <v>-0.12130000000000001</v>
      </c>
      <c r="I82" s="13">
        <v>-0.12130000000000001</v>
      </c>
      <c r="J82" s="8">
        <f t="shared" si="28"/>
        <v>0</v>
      </c>
    </row>
    <row r="83" spans="7:10">
      <c r="G83" s="6" t="s">
        <v>12</v>
      </c>
      <c r="H83" s="6">
        <v>-0.35829</v>
      </c>
      <c r="I83" s="6">
        <v>-0.35829</v>
      </c>
      <c r="J83" s="8">
        <f t="shared" si="28"/>
        <v>0</v>
      </c>
    </row>
    <row r="84" spans="7:10">
      <c r="G84" s="6" t="s">
        <v>11</v>
      </c>
      <c r="H84" s="6">
        <v>-2.2200099999999998</v>
      </c>
      <c r="I84" s="6">
        <v>-2.2200099999999998</v>
      </c>
      <c r="J84" s="8">
        <f t="shared" si="28"/>
        <v>0</v>
      </c>
    </row>
    <row r="85" spans="7:10">
      <c r="G85" s="6" t="s">
        <v>20</v>
      </c>
      <c r="H85" s="6">
        <v>-0.73923000000000005</v>
      </c>
      <c r="I85" s="6">
        <v>-0.73923000000000005</v>
      </c>
      <c r="J85" s="8">
        <f t="shared" si="28"/>
        <v>0</v>
      </c>
    </row>
    <row r="86" spans="7:10">
      <c r="G86" s="26" t="s">
        <v>22</v>
      </c>
      <c r="H86" s="28">
        <v>-0.25318000000000002</v>
      </c>
      <c r="I86" s="26">
        <v>-0.25318000000000002</v>
      </c>
      <c r="J86" s="8">
        <f t="shared" si="28"/>
        <v>0</v>
      </c>
    </row>
    <row r="87" spans="7:10">
      <c r="G87" s="6" t="s">
        <v>23</v>
      </c>
      <c r="H87" s="6">
        <v>-1.8151900000000001</v>
      </c>
      <c r="I87" s="6">
        <v>-1.8151900000000001</v>
      </c>
      <c r="J87" s="8">
        <f t="shared" si="28"/>
        <v>0</v>
      </c>
    </row>
    <row r="88" spans="7:10">
      <c r="G88" s="6" t="s">
        <v>24</v>
      </c>
      <c r="H88" s="6">
        <v>-0.55120000000000002</v>
      </c>
      <c r="I88" s="6">
        <v>-0.55120000000000002</v>
      </c>
      <c r="J88" s="8">
        <f t="shared" si="28"/>
        <v>0</v>
      </c>
    </row>
  </sheetData>
  <mergeCells count="2">
    <mergeCell ref="A1:D1"/>
    <mergeCell ref="G1:J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18E10-1DFA-C44A-B66A-2018A4130538}">
  <dimension ref="A1:N32"/>
  <sheetViews>
    <sheetView workbookViewId="0">
      <selection activeCell="A34" sqref="A34"/>
    </sheetView>
  </sheetViews>
  <sheetFormatPr baseColWidth="10" defaultRowHeight="16"/>
  <cols>
    <col min="3" max="3" width="17" customWidth="1"/>
    <col min="4" max="4" width="14.5" customWidth="1"/>
    <col min="5" max="5" width="11.1640625" bestFit="1" customWidth="1"/>
  </cols>
  <sheetData>
    <row r="1" spans="1:14">
      <c r="A1" s="50" t="s">
        <v>224</v>
      </c>
      <c r="B1" s="50"/>
      <c r="C1" s="50"/>
      <c r="D1" s="50"/>
      <c r="E1" s="50"/>
    </row>
    <row r="2" spans="1:14" ht="18" customHeight="1">
      <c r="A2" s="55" t="s">
        <v>203</v>
      </c>
      <c r="B2" s="56"/>
      <c r="C2" s="57"/>
      <c r="D2" s="35" t="s">
        <v>231</v>
      </c>
      <c r="E2" s="32" t="s">
        <v>181</v>
      </c>
      <c r="G2" t="s">
        <v>230</v>
      </c>
    </row>
    <row r="3" spans="1:14" ht="16" customHeight="1">
      <c r="A3" s="58" t="s">
        <v>204</v>
      </c>
      <c r="B3" s="59"/>
      <c r="C3" s="60"/>
      <c r="D3" s="39">
        <v>1.2506999999999999</v>
      </c>
      <c r="E3" s="8">
        <v>0.47</v>
      </c>
      <c r="G3" s="54" t="s">
        <v>229</v>
      </c>
      <c r="H3" s="54"/>
      <c r="I3" s="54"/>
      <c r="J3" s="54"/>
      <c r="K3" s="54"/>
      <c r="L3" s="54"/>
      <c r="M3" s="54"/>
      <c r="N3" s="54"/>
    </row>
    <row r="4" spans="1:14">
      <c r="A4" s="51" t="s">
        <v>205</v>
      </c>
      <c r="B4" s="52"/>
      <c r="C4" s="53"/>
      <c r="D4" s="36">
        <v>-14.5717</v>
      </c>
      <c r="E4" s="6">
        <v>0.16550000000000001</v>
      </c>
      <c r="G4" s="54"/>
      <c r="H4" s="54"/>
      <c r="I4" s="54"/>
      <c r="J4" s="54"/>
      <c r="K4" s="54"/>
      <c r="L4" s="54"/>
      <c r="M4" s="54"/>
      <c r="N4" s="54"/>
    </row>
    <row r="5" spans="1:14">
      <c r="A5" s="61" t="s">
        <v>206</v>
      </c>
      <c r="B5" s="62"/>
      <c r="C5" s="63"/>
      <c r="D5" s="38" t="s">
        <v>232</v>
      </c>
      <c r="E5" s="33">
        <v>0</v>
      </c>
      <c r="G5" s="54"/>
      <c r="H5" s="54"/>
      <c r="I5" s="54"/>
      <c r="J5" s="54"/>
      <c r="K5" s="54"/>
      <c r="L5" s="54"/>
      <c r="M5" s="54"/>
      <c r="N5" s="54"/>
    </row>
    <row r="6" spans="1:14">
      <c r="A6" s="51" t="s">
        <v>207</v>
      </c>
      <c r="B6" s="52"/>
      <c r="C6" s="53"/>
      <c r="D6" s="36">
        <v>0.436</v>
      </c>
      <c r="E6" s="6">
        <v>0.75860000000000005</v>
      </c>
      <c r="G6" s="54"/>
      <c r="H6" s="54"/>
      <c r="I6" s="54"/>
      <c r="J6" s="54"/>
      <c r="K6" s="54"/>
      <c r="L6" s="54"/>
      <c r="M6" s="54"/>
      <c r="N6" s="54"/>
    </row>
    <row r="7" spans="1:14">
      <c r="A7" s="51" t="s">
        <v>208</v>
      </c>
      <c r="B7" s="52"/>
      <c r="C7" s="53"/>
      <c r="D7" s="36">
        <v>-14.1897</v>
      </c>
      <c r="E7" s="6">
        <v>0.24</v>
      </c>
      <c r="G7" s="54"/>
      <c r="H7" s="54"/>
      <c r="I7" s="54"/>
      <c r="J7" s="54"/>
      <c r="K7" s="54"/>
      <c r="L7" s="54"/>
      <c r="M7" s="54"/>
      <c r="N7" s="54"/>
    </row>
    <row r="8" spans="1:14">
      <c r="A8" s="51" t="s">
        <v>209</v>
      </c>
      <c r="B8" s="52"/>
      <c r="C8" s="53"/>
      <c r="D8" s="36">
        <v>0.13270000000000001</v>
      </c>
      <c r="E8" s="6">
        <v>0.94099999999999995</v>
      </c>
    </row>
    <row r="9" spans="1:14">
      <c r="A9" s="51" t="s">
        <v>233</v>
      </c>
      <c r="B9" s="52"/>
      <c r="C9" s="53"/>
      <c r="D9" s="36">
        <v>-1.3482000000000001</v>
      </c>
      <c r="E9" s="6">
        <v>0.29599999999999999</v>
      </c>
    </row>
    <row r="10" spans="1:14">
      <c r="A10" s="61" t="s">
        <v>210</v>
      </c>
      <c r="B10" s="62"/>
      <c r="C10" s="63"/>
      <c r="D10" s="38" t="s">
        <v>232</v>
      </c>
      <c r="E10" s="33">
        <v>0</v>
      </c>
    </row>
    <row r="11" spans="1:14">
      <c r="A11" s="51" t="s">
        <v>211</v>
      </c>
      <c r="B11" s="52"/>
      <c r="C11" s="53"/>
      <c r="D11" s="36">
        <v>-0.44040000000000001</v>
      </c>
      <c r="E11" s="6">
        <v>0.7409</v>
      </c>
    </row>
    <row r="12" spans="1:14">
      <c r="A12" s="51" t="s">
        <v>212</v>
      </c>
      <c r="B12" s="52"/>
      <c r="C12" s="53"/>
      <c r="D12" s="36">
        <v>-0.60709999999999997</v>
      </c>
      <c r="E12" s="6">
        <v>0.6431</v>
      </c>
    </row>
    <row r="13" spans="1:14">
      <c r="A13" s="51" t="s">
        <v>213</v>
      </c>
      <c r="B13" s="52"/>
      <c r="C13" s="53"/>
      <c r="D13" s="36">
        <v>-0.71689999999999998</v>
      </c>
      <c r="E13" s="6">
        <v>0.57550000000000001</v>
      </c>
    </row>
    <row r="14" spans="1:14">
      <c r="A14" s="51" t="s">
        <v>214</v>
      </c>
      <c r="B14" s="52"/>
      <c r="C14" s="53"/>
      <c r="D14" s="36">
        <v>-16.180800000000001</v>
      </c>
      <c r="E14" s="6">
        <v>6.8210000000000007E-2</v>
      </c>
    </row>
    <row r="15" spans="1:14">
      <c r="A15" s="51" t="s">
        <v>215</v>
      </c>
      <c r="B15" s="52"/>
      <c r="C15" s="53"/>
      <c r="D15" s="36">
        <v>-0.89485999999999999</v>
      </c>
      <c r="E15" s="6">
        <v>0.14149999999999999</v>
      </c>
    </row>
    <row r="16" spans="1:14">
      <c r="A16" s="51" t="s">
        <v>216</v>
      </c>
      <c r="B16" s="52"/>
      <c r="C16" s="53"/>
      <c r="D16" s="36">
        <v>0.85899999999999999</v>
      </c>
      <c r="E16" s="6">
        <v>0.16889999999999999</v>
      </c>
    </row>
    <row r="17" spans="1:5">
      <c r="A17" s="51" t="s">
        <v>217</v>
      </c>
      <c r="B17" s="52"/>
      <c r="C17" s="53"/>
      <c r="D17" s="36">
        <v>0.47910000000000003</v>
      </c>
      <c r="E17" s="6">
        <v>0.44750000000000001</v>
      </c>
    </row>
    <row r="18" spans="1:5">
      <c r="A18" s="51" t="s">
        <v>218</v>
      </c>
      <c r="B18" s="52"/>
      <c r="C18" s="53"/>
      <c r="D18" s="36">
        <v>14.4727</v>
      </c>
      <c r="E18" s="6">
        <v>0.33410000000000001</v>
      </c>
    </row>
    <row r="19" spans="1:5">
      <c r="A19" s="51" t="s">
        <v>219</v>
      </c>
      <c r="B19" s="52"/>
      <c r="C19" s="53"/>
      <c r="D19" s="36">
        <v>-16.2044</v>
      </c>
      <c r="E19" s="6">
        <v>9.9729999999999999E-2</v>
      </c>
    </row>
    <row r="20" spans="1:5">
      <c r="A20" s="51" t="s">
        <v>220</v>
      </c>
      <c r="B20" s="52"/>
      <c r="C20" s="53"/>
      <c r="D20" s="36">
        <v>11.651999999999999</v>
      </c>
      <c r="E20" s="6">
        <v>0.78190000000000004</v>
      </c>
    </row>
    <row r="21" spans="1:5">
      <c r="A21" s="51" t="s">
        <v>221</v>
      </c>
      <c r="B21" s="52"/>
      <c r="C21" s="53"/>
      <c r="D21" s="36">
        <v>2.673E-2</v>
      </c>
      <c r="E21" s="6">
        <v>0.96430000000000005</v>
      </c>
    </row>
    <row r="22" spans="1:5">
      <c r="A22" s="51" t="s">
        <v>222</v>
      </c>
      <c r="B22" s="52"/>
      <c r="C22" s="53"/>
      <c r="D22" s="36">
        <v>0.1087</v>
      </c>
      <c r="E22" s="6">
        <v>0.85829999999999995</v>
      </c>
    </row>
    <row r="25" spans="1:5">
      <c r="A25" s="37" t="s">
        <v>234</v>
      </c>
    </row>
    <row r="26" spans="1:5">
      <c r="A26" t="s">
        <v>236</v>
      </c>
    </row>
    <row r="27" spans="1:5">
      <c r="A27" t="s">
        <v>237</v>
      </c>
    </row>
    <row r="28" spans="1:5">
      <c r="A28" t="s">
        <v>235</v>
      </c>
    </row>
    <row r="29" spans="1:5">
      <c r="A29" t="s">
        <v>238</v>
      </c>
    </row>
    <row r="30" spans="1:5">
      <c r="A30" t="s">
        <v>239</v>
      </c>
    </row>
    <row r="31" spans="1:5">
      <c r="A31" t="s">
        <v>240</v>
      </c>
    </row>
    <row r="32" spans="1:5">
      <c r="A32" t="s">
        <v>241</v>
      </c>
    </row>
  </sheetData>
  <mergeCells count="23">
    <mergeCell ref="A22:C22"/>
    <mergeCell ref="A10:C10"/>
    <mergeCell ref="A13:C13"/>
    <mergeCell ref="A14:C14"/>
    <mergeCell ref="A16:C16"/>
    <mergeCell ref="A17:C17"/>
    <mergeCell ref="A21:C21"/>
    <mergeCell ref="A18:C18"/>
    <mergeCell ref="A19:C19"/>
    <mergeCell ref="A20:C20"/>
    <mergeCell ref="A12:C12"/>
    <mergeCell ref="A15:C15"/>
    <mergeCell ref="A9:C9"/>
    <mergeCell ref="A11:C11"/>
    <mergeCell ref="A8:C8"/>
    <mergeCell ref="A1:E1"/>
    <mergeCell ref="G3:N7"/>
    <mergeCell ref="A2:C2"/>
    <mergeCell ref="A3:C3"/>
    <mergeCell ref="A4:C4"/>
    <mergeCell ref="A6:C6"/>
    <mergeCell ref="A5:C5"/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RPDR Effect Estimates</vt:lpstr>
      <vt:lpstr>Bottom Two - Unit bivariate eff</vt:lpstr>
      <vt:lpstr>Bottom Two 2 wo quality of out</vt:lpstr>
      <vt:lpstr>Delta B Comparisons</vt:lpstr>
      <vt:lpstr>Variable Interactions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2020-09-29T01:25:32Z</dcterms:created>
  <dcterms:modified xsi:type="dcterms:W3CDTF">2021-02-08T04:21:14Z</dcterms:modified>
</cp:coreProperties>
</file>